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theme/themeOverride5.xml" ContentType="application/vnd.openxmlformats-officedocument.themeOverride+xml"/>
  <Override PartName="/xl/drawings/drawing6.xml" ContentType="application/vnd.openxmlformats-officedocument.drawingml.chartshapes+xml"/>
  <Override PartName="/xl/charts/chart9.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13.xml" ContentType="application/vnd.openxmlformats-officedocument.drawing+xml"/>
  <Override PartName="/xl/charts/chart15.xml" ContentType="application/vnd.openxmlformats-officedocument.drawingml.chart+xml"/>
  <Override PartName="/xl/theme/themeOverride9.xml" ContentType="application/vnd.openxmlformats-officedocument.themeOverride+xml"/>
  <Override PartName="/xl/drawings/drawing14.xml" ContentType="application/vnd.openxmlformats-officedocument.drawing+xml"/>
  <Override PartName="/xl/charts/chart16.xml" ContentType="application/vnd.openxmlformats-officedocument.drawingml.chart+xml"/>
  <Override PartName="/xl/theme/themeOverride10.xml" ContentType="application/vnd.openxmlformats-officedocument.themeOverride+xml"/>
  <Override PartName="/xl/charts/chart17.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ml.chartshapes+xml"/>
  <Override PartName="/xl/charts/chart18.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6.xml" ContentType="application/vnd.openxmlformats-officedocument.drawingml.chartshapes+xml"/>
  <Override PartName="/xl/charts/chart19.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ml.chartshapes+xml"/>
  <Override PartName="/xl/charts/chart20.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18.xml" ContentType="application/vnd.openxmlformats-officedocument.drawingml.chartshapes+xml"/>
  <Override PartName="/xl/charts/chart21.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drawings/drawing19.xml" ContentType="application/vnd.openxmlformats-officedocument.drawingml.chartshapes+xml"/>
  <Override PartName="/xl/charts/chart22.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20.xml" ContentType="application/vnd.openxmlformats-officedocument.drawingml.chartshapes+xml"/>
  <Override PartName="/xl/charts/chart23.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drawings/drawing21.xml" ContentType="application/vnd.openxmlformats-officedocument.drawingml.chartshapes+xml"/>
  <Override PartName="/xl/charts/chart24.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25.xml" ContentType="application/vnd.openxmlformats-officedocument.drawingml.chart+xml"/>
  <Override PartName="/xl/drawings/drawing24.xml" ContentType="application/vnd.openxmlformats-officedocument.drawing+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7.xml" ContentType="application/vnd.openxmlformats-officedocument.themeOverride+xml"/>
  <Override PartName="/xl/drawings/drawing25.xml" ContentType="application/vnd.openxmlformats-officedocument.drawingml.chartshapes+xml"/>
  <Override PartName="/xl/charts/chart28.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9240"/>
  </bookViews>
  <sheets>
    <sheet name="TOC" sheetId="10" r:id="rId1"/>
    <sheet name="Notes" sheetId="9" r:id="rId2"/>
    <sheet name="Glossary" sheetId="1" r:id="rId3"/>
    <sheet name="Tab1" sheetId="2" r:id="rId4"/>
    <sheet name="Tab2" sheetId="3" r:id="rId5"/>
    <sheet name="Fig1a-c" sheetId="4" r:id="rId6"/>
    <sheet name="Tab3" sheetId="5" r:id="rId7"/>
    <sheet name="Tab4" sheetId="6" r:id="rId8"/>
    <sheet name="Fig2" sheetId="26" r:id="rId9"/>
    <sheet name="Fig3" sheetId="11" r:id="rId10"/>
    <sheet name="Fig4a-b" sheetId="12" r:id="rId11"/>
    <sheet name="Fig5-6b" sheetId="13" r:id="rId12"/>
    <sheet name="Tab5" sheetId="15" r:id="rId13"/>
    <sheet name="Tab6" sheetId="16" r:id="rId14"/>
    <sheet name="Tab7" sheetId="17" r:id="rId15"/>
    <sheet name="Tab8" sheetId="18" r:id="rId16"/>
    <sheet name="Fig7-8" sheetId="19" r:id="rId17"/>
    <sheet name="Tab9a-c" sheetId="20" r:id="rId18"/>
    <sheet name="Tab10a-c" sheetId="21" r:id="rId19"/>
    <sheet name="Fig9" sheetId="22" r:id="rId20"/>
    <sheet name="Tab11" sheetId="23" r:id="rId21"/>
    <sheet name="Tab12" sheetId="24" r:id="rId22"/>
    <sheet name="Fig10a-b" sheetId="25" r:id="rId23"/>
    <sheet name="Fig11 | Tab13" sheetId="27" r:id="rId24"/>
    <sheet name="Tab14a-b" sheetId="28" r:id="rId25"/>
    <sheet name="Fig12a-c" sheetId="30" r:id="rId26"/>
    <sheet name="Tab15" sheetId="31" r:id="rId27"/>
    <sheet name="Tab16" sheetId="33" r:id="rId28"/>
    <sheet name="Tab17" sheetId="34" r:id="rId29"/>
    <sheet name="Tab18" sheetId="35" r:id="rId30"/>
    <sheet name="Tab19" sheetId="36" r:id="rId31"/>
  </sheets>
  <definedNames>
    <definedName name="_xlnm._FilterDatabase" localSheetId="20" hidden="1">'Tab11'!$A$3:$L$5</definedName>
    <definedName name="_xlnm._FilterDatabase" localSheetId="21" hidden="1">'Tab12'!$A$4:$K$4</definedName>
    <definedName name="_xlnm._FilterDatabase" localSheetId="26" hidden="1">'Tab15'!$A$3:$E$3</definedName>
    <definedName name="_xlnm._FilterDatabase" localSheetId="27" hidden="1">'Tab16'!$A$3:$K$3</definedName>
    <definedName name="_xlnm._FilterDatabase" localSheetId="12" hidden="1">'Tab5'!$A$4:$H$247</definedName>
    <definedName name="_xlnm._FilterDatabase" localSheetId="14" hidden="1">'Tab7'!$A$4:$L$246</definedName>
    <definedName name="_xlnm.Print_Area" localSheetId="22">'Fig10a-b'!$A$1:$M$72</definedName>
    <definedName name="_xlnm.Print_Area" localSheetId="23">'Fig11 | Tab13'!$A$1:$Q$41</definedName>
    <definedName name="_xlnm.Print_Area" localSheetId="25">'Fig12a-c'!$A$1:$P$85</definedName>
    <definedName name="_xlnm.Print_Area" localSheetId="5">'Fig1a-c'!$A$1:$N$99</definedName>
    <definedName name="_xlnm.Print_Area" localSheetId="9">'Fig3'!$A$1:$L$27</definedName>
    <definedName name="_xlnm.Print_Area" localSheetId="10">'Fig4a-b'!$A$1:$Q$64</definedName>
    <definedName name="_xlnm.Print_Area" localSheetId="11">'Fig5-6b'!$A:$M</definedName>
    <definedName name="_xlnm.Print_Area" localSheetId="16">'Fig7-8'!$A$1:$N$58</definedName>
    <definedName name="_xlnm.Print_Area" localSheetId="19">'Fig9'!$A$1:$K$30</definedName>
    <definedName name="_xlnm.Print_Area" localSheetId="2">Glossary!$A$1:$B$53</definedName>
    <definedName name="_xlnm.Print_Area" localSheetId="1">Notes!$A$1:$A$9</definedName>
    <definedName name="_xlnm.Print_Area" localSheetId="3">'Tab1'!$A$1:$L$13</definedName>
    <definedName name="_xlnm.Print_Area" localSheetId="18">'Tab10a-c'!$A$1:$J$34</definedName>
    <definedName name="_xlnm.Print_Area" localSheetId="24">'Tab14a-b'!$A$1:$I$27</definedName>
    <definedName name="_xlnm.Print_Area" localSheetId="29">'Tab18'!$A$1:$Y$29</definedName>
    <definedName name="_xlnm.Print_Area" localSheetId="30">'Tab19'!$A$1:$E$25</definedName>
    <definedName name="_xlnm.Print_Area" localSheetId="4">'Tab2'!$A$1:$I$20</definedName>
    <definedName name="_xlnm.Print_Area" localSheetId="6">'Tab3'!$A$1:$L$13</definedName>
    <definedName name="_xlnm.Print_Area" localSheetId="7">'Tab4'!$A$1:$L$13</definedName>
    <definedName name="_xlnm.Print_Area" localSheetId="17">'Tab9a-c'!$A$1:$U$34</definedName>
    <definedName name="_xlnm.Print_Area" localSheetId="0">TOC!$A$1:$A$52</definedName>
    <definedName name="_xlnm.Print_Titles" localSheetId="2">Glossary!$1:$1</definedName>
    <definedName name="_xlnm.Print_Titles" localSheetId="20">'Tab11'!$1:$5</definedName>
    <definedName name="_xlnm.Print_Titles" localSheetId="21">'Tab12'!$1:$4</definedName>
    <definedName name="_xlnm.Print_Titles" localSheetId="26">'Tab15'!$1:$3</definedName>
    <definedName name="_xlnm.Print_Titles" localSheetId="27">'Tab16'!$1:$3</definedName>
    <definedName name="_xlnm.Print_Titles" localSheetId="28">'Tab17'!$A:$B,'Tab17'!$1:$4</definedName>
    <definedName name="_xlnm.Print_Titles" localSheetId="12">'Tab5'!$1:$4</definedName>
    <definedName name="_xlnm.Print_Titles" localSheetId="14">'Tab7'!$A:$C,'Tab7'!$1:$4</definedName>
    <definedName name="_xlnm.Print_Titles" localSheetId="15">'Tab8'!$A:$B,'Tab8'!$1:$3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20" l="1"/>
  <c r="R28" i="20"/>
  <c r="R27" i="20"/>
  <c r="R26" i="20"/>
  <c r="R25" i="20"/>
  <c r="R24" i="20"/>
  <c r="R23" i="20"/>
  <c r="R22" i="20"/>
  <c r="H88" i="25" l="1"/>
  <c r="T247" i="34" l="1"/>
  <c r="S247" i="34"/>
  <c r="R247" i="34"/>
  <c r="Q247" i="34"/>
  <c r="P247" i="34"/>
  <c r="O247" i="34"/>
  <c r="N247" i="34"/>
  <c r="M247" i="34"/>
  <c r="L247" i="34"/>
  <c r="K247" i="34"/>
  <c r="J247" i="34"/>
  <c r="I247" i="34"/>
  <c r="H247" i="34"/>
  <c r="G247" i="34"/>
  <c r="F247" i="34"/>
  <c r="E247" i="34"/>
  <c r="D247" i="34"/>
  <c r="C247" i="34"/>
  <c r="K246" i="33"/>
  <c r="J246" i="33"/>
  <c r="I246" i="33"/>
  <c r="H246" i="33"/>
  <c r="G246" i="33"/>
  <c r="F246" i="33"/>
  <c r="E246" i="33"/>
  <c r="D246" i="33"/>
  <c r="C246" i="33"/>
  <c r="E246" i="31"/>
  <c r="D246" i="31"/>
  <c r="C246" i="31"/>
  <c r="C44" i="30"/>
  <c r="G41" i="30"/>
  <c r="G67" i="30"/>
  <c r="F65" i="30" s="1"/>
  <c r="J64" i="30"/>
  <c r="C41" i="30"/>
  <c r="C39" i="30" s="1"/>
  <c r="I14" i="30"/>
  <c r="C13" i="30" s="1"/>
  <c r="D14" i="30"/>
  <c r="C12" i="30"/>
  <c r="H7" i="30"/>
  <c r="F24" i="28"/>
  <c r="D24" i="28"/>
  <c r="B24" i="28"/>
  <c r="H24" i="28" s="1"/>
  <c r="H23" i="28"/>
  <c r="H22" i="28"/>
  <c r="H21" i="28"/>
  <c r="H20" i="28"/>
  <c r="H19" i="28"/>
  <c r="H18" i="28"/>
  <c r="C18" i="28"/>
  <c r="H17" i="28"/>
  <c r="H16" i="28"/>
  <c r="H15" i="28"/>
  <c r="F12" i="28"/>
  <c r="G23" i="28" s="1"/>
  <c r="D12" i="28"/>
  <c r="E20" i="28" s="1"/>
  <c r="B12" i="28"/>
  <c r="C22" i="28" s="1"/>
  <c r="H11" i="28"/>
  <c r="C11" i="28"/>
  <c r="H10" i="28"/>
  <c r="H9" i="28"/>
  <c r="G9" i="28"/>
  <c r="H8" i="28"/>
  <c r="C8" i="28"/>
  <c r="H7" i="28"/>
  <c r="C7" i="28"/>
  <c r="H6" i="28"/>
  <c r="D13" i="27"/>
  <c r="D12" i="27"/>
  <c r="D10" i="27"/>
  <c r="D9" i="27"/>
  <c r="D8" i="27"/>
  <c r="D7" i="27"/>
  <c r="D6" i="27"/>
  <c r="D5" i="27"/>
  <c r="F66" i="30" l="1"/>
  <c r="F63" i="30"/>
  <c r="F64" i="30"/>
  <c r="C36" i="30"/>
  <c r="C40" i="30"/>
  <c r="H12" i="30"/>
  <c r="H13" i="30"/>
  <c r="C8" i="30"/>
  <c r="H9" i="30"/>
  <c r="C10" i="30"/>
  <c r="H10" i="30"/>
  <c r="H8" i="30"/>
  <c r="H11" i="30"/>
  <c r="C37" i="30"/>
  <c r="C38" i="30"/>
  <c r="D41" i="30"/>
  <c r="C7" i="30"/>
  <c r="C9" i="30"/>
  <c r="C11" i="30"/>
  <c r="C35" i="30"/>
  <c r="F62" i="30"/>
  <c r="G6" i="28"/>
  <c r="G10" i="28"/>
  <c r="G16" i="28"/>
  <c r="C24" i="28"/>
  <c r="G20" i="28"/>
  <c r="G24" i="28"/>
  <c r="E6" i="28"/>
  <c r="E11" i="28"/>
  <c r="E22" i="28"/>
  <c r="E21" i="28"/>
  <c r="E8" i="28"/>
  <c r="E7" i="28"/>
  <c r="E10" i="28"/>
  <c r="E12" i="28"/>
  <c r="E18" i="28"/>
  <c r="E24" i="28"/>
  <c r="E9" i="28"/>
  <c r="E17" i="28"/>
  <c r="G17" i="28"/>
  <c r="C19" i="28"/>
  <c r="C23" i="28"/>
  <c r="G7" i="28"/>
  <c r="C9" i="28"/>
  <c r="G11" i="28"/>
  <c r="C12" i="28"/>
  <c r="G12" i="28"/>
  <c r="E15" i="28"/>
  <c r="C16" i="28"/>
  <c r="G18" i="28"/>
  <c r="E19" i="28"/>
  <c r="C20" i="28"/>
  <c r="G22" i="28"/>
  <c r="E23" i="28"/>
  <c r="C15" i="28"/>
  <c r="G21" i="28"/>
  <c r="C6" i="28"/>
  <c r="G8" i="28"/>
  <c r="C10" i="28"/>
  <c r="H12" i="28"/>
  <c r="I8" i="28" s="1"/>
  <c r="G15" i="28"/>
  <c r="E16" i="28"/>
  <c r="C17" i="28"/>
  <c r="G19" i="28"/>
  <c r="C21" i="28"/>
  <c r="I24" i="28" l="1"/>
  <c r="I20" i="28"/>
  <c r="I23" i="28"/>
  <c r="I16" i="28"/>
  <c r="I19" i="28"/>
  <c r="I21" i="28"/>
  <c r="I17" i="28"/>
  <c r="I10" i="28"/>
  <c r="I6" i="28"/>
  <c r="I22" i="28"/>
  <c r="I11" i="28"/>
  <c r="I18" i="28"/>
  <c r="I12" i="28"/>
  <c r="I7" i="28"/>
  <c r="I15" i="28"/>
  <c r="I9" i="28"/>
  <c r="D11" i="27" l="1"/>
  <c r="D11" i="25" l="1"/>
  <c r="D115" i="25"/>
  <c r="D114" i="25"/>
  <c r="D113" i="25"/>
  <c r="D112" i="25"/>
  <c r="D111" i="25"/>
  <c r="D110" i="25"/>
  <c r="D109" i="25"/>
  <c r="D108" i="25"/>
  <c r="E19" i="25"/>
  <c r="E18" i="25"/>
  <c r="E11" i="25"/>
  <c r="K247" i="24" l="1"/>
  <c r="J247" i="24"/>
  <c r="I247" i="24"/>
  <c r="H247" i="24"/>
  <c r="G247" i="24"/>
  <c r="F247" i="24"/>
  <c r="E247" i="24"/>
  <c r="D247" i="24"/>
  <c r="C247" i="24"/>
  <c r="L249" i="23" l="1"/>
  <c r="K249" i="23"/>
  <c r="J249" i="23"/>
  <c r="I249" i="23"/>
  <c r="H249" i="23"/>
  <c r="G249" i="23"/>
  <c r="F249" i="23"/>
  <c r="E249" i="23"/>
  <c r="D249" i="23"/>
  <c r="C249" i="23"/>
  <c r="L248" i="23"/>
  <c r="K248" i="23"/>
  <c r="J248" i="23"/>
  <c r="I248" i="23"/>
  <c r="H248" i="23"/>
  <c r="G248" i="23"/>
  <c r="F248" i="23"/>
  <c r="E248" i="23"/>
  <c r="D248" i="23"/>
  <c r="C248" i="23"/>
  <c r="D13" i="22" l="1"/>
  <c r="F31" i="21"/>
  <c r="D31" i="21"/>
  <c r="B31" i="21"/>
  <c r="C31" i="21" s="1"/>
  <c r="H30" i="21"/>
  <c r="H29" i="21"/>
  <c r="H28" i="21"/>
  <c r="H27" i="21"/>
  <c r="H26" i="21"/>
  <c r="H25" i="21"/>
  <c r="H24" i="21"/>
  <c r="H23" i="21"/>
  <c r="C23" i="21"/>
  <c r="H22" i="21"/>
  <c r="F19" i="21"/>
  <c r="G19" i="21" s="1"/>
  <c r="D19" i="21"/>
  <c r="B19" i="21"/>
  <c r="H18" i="21"/>
  <c r="H17" i="21"/>
  <c r="H16" i="21"/>
  <c r="C16" i="21"/>
  <c r="H15" i="21"/>
  <c r="H14" i="21"/>
  <c r="G14" i="21"/>
  <c r="H13" i="21"/>
  <c r="F10" i="21"/>
  <c r="G28" i="21" s="1"/>
  <c r="E10" i="21"/>
  <c r="D10" i="21"/>
  <c r="E29" i="21" s="1"/>
  <c r="C10" i="21"/>
  <c r="B10" i="21"/>
  <c r="C30" i="21" s="1"/>
  <c r="H9" i="21"/>
  <c r="C9" i="21"/>
  <c r="H8" i="21"/>
  <c r="G8" i="21"/>
  <c r="C8" i="21"/>
  <c r="H7" i="21"/>
  <c r="G7" i="21"/>
  <c r="C7" i="21"/>
  <c r="H6" i="21"/>
  <c r="G6" i="21"/>
  <c r="C6" i="21"/>
  <c r="N6" i="20"/>
  <c r="P6" i="20"/>
  <c r="R6" i="20"/>
  <c r="N7" i="20"/>
  <c r="P7" i="20"/>
  <c r="R7" i="20"/>
  <c r="N8" i="20"/>
  <c r="P8" i="20"/>
  <c r="R8" i="20"/>
  <c r="N9" i="20"/>
  <c r="P9" i="20"/>
  <c r="R9" i="20"/>
  <c r="B10" i="20"/>
  <c r="C14" i="20" s="1"/>
  <c r="D10" i="20"/>
  <c r="E27" i="20" s="1"/>
  <c r="F10" i="20"/>
  <c r="G8" i="20" s="1"/>
  <c r="H10" i="20"/>
  <c r="I10" i="20" s="1"/>
  <c r="J10" i="20"/>
  <c r="K13" i="20" s="1"/>
  <c r="L10" i="20"/>
  <c r="G13" i="20"/>
  <c r="N13" i="20"/>
  <c r="P13" i="20"/>
  <c r="R13" i="20"/>
  <c r="N14" i="20"/>
  <c r="P14" i="20"/>
  <c r="R14" i="20"/>
  <c r="G15" i="20"/>
  <c r="N15" i="20"/>
  <c r="P15" i="20"/>
  <c r="R15" i="20"/>
  <c r="G16" i="20"/>
  <c r="N16" i="20"/>
  <c r="P16" i="20"/>
  <c r="R16" i="20"/>
  <c r="G17" i="20"/>
  <c r="N17" i="20"/>
  <c r="P17" i="20"/>
  <c r="R17" i="20"/>
  <c r="G18" i="20"/>
  <c r="N18" i="20"/>
  <c r="P18" i="20"/>
  <c r="R18" i="20"/>
  <c r="B19" i="20"/>
  <c r="D19" i="20"/>
  <c r="F19" i="20"/>
  <c r="G19" i="20" s="1"/>
  <c r="H19" i="20"/>
  <c r="J19" i="20"/>
  <c r="L19" i="20"/>
  <c r="G22" i="20"/>
  <c r="N22" i="20"/>
  <c r="P22" i="20"/>
  <c r="E23" i="20"/>
  <c r="G23" i="20"/>
  <c r="N23" i="20"/>
  <c r="P23" i="20"/>
  <c r="G24" i="20"/>
  <c r="N24" i="20"/>
  <c r="P24" i="20"/>
  <c r="C25" i="20"/>
  <c r="E25" i="20"/>
  <c r="G25" i="20"/>
  <c r="N25" i="20"/>
  <c r="P25" i="20"/>
  <c r="G26" i="20"/>
  <c r="K26" i="20"/>
  <c r="N26" i="20"/>
  <c r="P26" i="20"/>
  <c r="G27" i="20"/>
  <c r="N27" i="20"/>
  <c r="P27" i="20"/>
  <c r="C28" i="20"/>
  <c r="G28" i="20"/>
  <c r="N28" i="20"/>
  <c r="P28" i="20"/>
  <c r="G29" i="20"/>
  <c r="N29" i="20"/>
  <c r="P29" i="20"/>
  <c r="R29" i="20"/>
  <c r="G30" i="20"/>
  <c r="N30" i="20"/>
  <c r="P30" i="20"/>
  <c r="B31" i="20"/>
  <c r="D31" i="20"/>
  <c r="E31" i="20" s="1"/>
  <c r="F31" i="20"/>
  <c r="G31" i="20" s="1"/>
  <c r="H31" i="20"/>
  <c r="J31" i="20"/>
  <c r="K31" i="20" s="1"/>
  <c r="L31" i="20"/>
  <c r="H19" i="21" l="1"/>
  <c r="C19" i="21"/>
  <c r="G25" i="21"/>
  <c r="G10" i="21"/>
  <c r="G18" i="21"/>
  <c r="G29" i="21"/>
  <c r="G9" i="21"/>
  <c r="G31" i="21"/>
  <c r="E6" i="21"/>
  <c r="E7" i="21"/>
  <c r="E8" i="21"/>
  <c r="E9" i="21"/>
  <c r="E26" i="21"/>
  <c r="E31" i="21"/>
  <c r="E13" i="21"/>
  <c r="E15" i="21"/>
  <c r="E22" i="21"/>
  <c r="C14" i="21"/>
  <c r="C27" i="21"/>
  <c r="E30" i="21"/>
  <c r="C13" i="21"/>
  <c r="G15" i="21"/>
  <c r="E16" i="21"/>
  <c r="C17" i="21"/>
  <c r="G22" i="21"/>
  <c r="E23" i="21"/>
  <c r="C24" i="21"/>
  <c r="G26" i="21"/>
  <c r="E27" i="21"/>
  <c r="C28" i="21"/>
  <c r="G30" i="21"/>
  <c r="G16" i="21"/>
  <c r="E17" i="21"/>
  <c r="C18" i="21"/>
  <c r="E19" i="21"/>
  <c r="G23" i="21"/>
  <c r="E24" i="21"/>
  <c r="C25" i="21"/>
  <c r="G27" i="21"/>
  <c r="E28" i="21"/>
  <c r="C29" i="21"/>
  <c r="H31" i="21"/>
  <c r="H10" i="21"/>
  <c r="I6" i="21" s="1"/>
  <c r="G13" i="21"/>
  <c r="E14" i="21"/>
  <c r="C15" i="21"/>
  <c r="G17" i="21"/>
  <c r="E18" i="21"/>
  <c r="C22" i="21"/>
  <c r="G24" i="21"/>
  <c r="E25" i="21"/>
  <c r="C26" i="21"/>
  <c r="T30" i="20"/>
  <c r="I24" i="20"/>
  <c r="N10" i="20"/>
  <c r="O10" i="20" s="1"/>
  <c r="N31" i="20"/>
  <c r="S27" i="20"/>
  <c r="E18" i="20"/>
  <c r="P10" i="20"/>
  <c r="Q10" i="20" s="1"/>
  <c r="C9" i="20"/>
  <c r="E7" i="20"/>
  <c r="R10" i="20"/>
  <c r="S10" i="20" s="1"/>
  <c r="E29" i="20"/>
  <c r="T27" i="20"/>
  <c r="S23" i="20"/>
  <c r="S15" i="20"/>
  <c r="E14" i="20"/>
  <c r="I8" i="20"/>
  <c r="C31" i="20"/>
  <c r="T29" i="20"/>
  <c r="O26" i="20"/>
  <c r="C26" i="20"/>
  <c r="C23" i="20"/>
  <c r="I22" i="20"/>
  <c r="P19" i="20"/>
  <c r="C18" i="20"/>
  <c r="I17" i="20"/>
  <c r="I15" i="20"/>
  <c r="C13" i="20"/>
  <c r="P31" i="20"/>
  <c r="I31" i="20"/>
  <c r="I30" i="20"/>
  <c r="C29" i="20"/>
  <c r="I28" i="20"/>
  <c r="C27" i="20"/>
  <c r="C24" i="20"/>
  <c r="E10" i="20"/>
  <c r="I26" i="20"/>
  <c r="C22" i="20"/>
  <c r="I19" i="20"/>
  <c r="C17" i="20"/>
  <c r="I13" i="20"/>
  <c r="T16" i="20"/>
  <c r="T14" i="20"/>
  <c r="T17" i="20"/>
  <c r="T18" i="20"/>
  <c r="S8" i="20"/>
  <c r="K23" i="20"/>
  <c r="T22" i="20"/>
  <c r="R19" i="20"/>
  <c r="S19" i="20" s="1"/>
  <c r="T23" i="20"/>
  <c r="K18" i="20"/>
  <c r="E9" i="20"/>
  <c r="S24" i="20"/>
  <c r="S17" i="20"/>
  <c r="S16" i="20"/>
  <c r="S14" i="20"/>
  <c r="G14" i="20"/>
  <c r="S9" i="20"/>
  <c r="Q15" i="20"/>
  <c r="E19" i="20"/>
  <c r="T6" i="20"/>
  <c r="O27" i="20"/>
  <c r="C30" i="20"/>
  <c r="C19" i="20"/>
  <c r="C16" i="20"/>
  <c r="O15" i="20"/>
  <c r="C15" i="20"/>
  <c r="T9" i="20"/>
  <c r="K6" i="20"/>
  <c r="K10" i="20"/>
  <c r="K7" i="20"/>
  <c r="T25" i="20"/>
  <c r="K24" i="20"/>
  <c r="K16" i="20"/>
  <c r="T15" i="20"/>
  <c r="E6" i="20"/>
  <c r="E8" i="20"/>
  <c r="E13" i="20"/>
  <c r="E15" i="20"/>
  <c r="E17" i="20"/>
  <c r="E22" i="20"/>
  <c r="E24" i="20"/>
  <c r="E26" i="20"/>
  <c r="E28" i="20"/>
  <c r="E30" i="20"/>
  <c r="T7" i="20"/>
  <c r="O7" i="20"/>
  <c r="K8" i="20"/>
  <c r="K29" i="20"/>
  <c r="K30" i="20"/>
  <c r="K27" i="20"/>
  <c r="T26" i="20"/>
  <c r="Q24" i="20"/>
  <c r="K22" i="20"/>
  <c r="K19" i="20"/>
  <c r="K17" i="20"/>
  <c r="Q14" i="20"/>
  <c r="K14" i="20"/>
  <c r="T13" i="20"/>
  <c r="I7" i="20"/>
  <c r="I9" i="20"/>
  <c r="I14" i="20"/>
  <c r="I16" i="20"/>
  <c r="I18" i="20"/>
  <c r="I23" i="20"/>
  <c r="I25" i="20"/>
  <c r="I27" i="20"/>
  <c r="I29" i="20"/>
  <c r="C6" i="20"/>
  <c r="C10" i="20"/>
  <c r="C7" i="20"/>
  <c r="K9" i="20"/>
  <c r="T8" i="20"/>
  <c r="S7" i="20"/>
  <c r="S6" i="20"/>
  <c r="T28" i="20"/>
  <c r="R31" i="20"/>
  <c r="S31" i="20" s="1"/>
  <c r="K28" i="20"/>
  <c r="K25" i="20"/>
  <c r="T24" i="20"/>
  <c r="Q22" i="20"/>
  <c r="N19" i="20"/>
  <c r="Q17" i="20"/>
  <c r="E16" i="20"/>
  <c r="K15" i="20"/>
  <c r="G10" i="20"/>
  <c r="G6" i="20"/>
  <c r="G9" i="20"/>
  <c r="C8" i="20"/>
  <c r="G7" i="20"/>
  <c r="I6" i="20"/>
  <c r="I24" i="21" l="1"/>
  <c r="I27" i="21"/>
  <c r="I29" i="21"/>
  <c r="I25" i="21"/>
  <c r="I18" i="21"/>
  <c r="I14" i="21"/>
  <c r="I7" i="21"/>
  <c r="I23" i="21"/>
  <c r="I16" i="21"/>
  <c r="I10" i="21"/>
  <c r="I9" i="21"/>
  <c r="I22" i="21"/>
  <c r="I17" i="21"/>
  <c r="I28" i="21"/>
  <c r="I31" i="21"/>
  <c r="I15" i="21"/>
  <c r="I13" i="21"/>
  <c r="I19" i="21"/>
  <c r="I26" i="21"/>
  <c r="I8" i="21"/>
  <c r="I30" i="21"/>
  <c r="Q9" i="20"/>
  <c r="Q16" i="20"/>
  <c r="Q26" i="20"/>
  <c r="Q7" i="20"/>
  <c r="Q18" i="20"/>
  <c r="Q29" i="20"/>
  <c r="Q13" i="20"/>
  <c r="Q19" i="20"/>
  <c r="Q25" i="20"/>
  <c r="Q23" i="20"/>
  <c r="Q30" i="20"/>
  <c r="Q27" i="20"/>
  <c r="Q6" i="20"/>
  <c r="Q8" i="20"/>
  <c r="Q31" i="20"/>
  <c r="T10" i="20"/>
  <c r="U10" i="20" s="1"/>
  <c r="O28" i="20"/>
  <c r="O24" i="20"/>
  <c r="O14" i="20"/>
  <c r="O18" i="20"/>
  <c r="O9" i="20"/>
  <c r="O29" i="20"/>
  <c r="O23" i="20"/>
  <c r="O25" i="20"/>
  <c r="O30" i="20"/>
  <c r="O17" i="20"/>
  <c r="O16" i="20"/>
  <c r="O8" i="20"/>
  <c r="O13" i="20"/>
  <c r="O6" i="20"/>
  <c r="O22" i="20"/>
  <c r="O31" i="20"/>
  <c r="S29" i="20"/>
  <c r="S25" i="20"/>
  <c r="S30" i="20"/>
  <c r="S22" i="20"/>
  <c r="S18" i="20"/>
  <c r="S26" i="20"/>
  <c r="S13" i="20"/>
  <c r="Q28" i="20"/>
  <c r="S28" i="20"/>
  <c r="T31" i="20"/>
  <c r="U18" i="20"/>
  <c r="O19" i="20"/>
  <c r="T19" i="20"/>
  <c r="U28" i="20"/>
  <c r="U13" i="20" l="1"/>
  <c r="U27" i="20"/>
  <c r="U22" i="20"/>
  <c r="U14" i="20"/>
  <c r="U8" i="20"/>
  <c r="U23" i="20"/>
  <c r="U7" i="20"/>
  <c r="U19" i="20"/>
  <c r="U15" i="20"/>
  <c r="U30" i="20"/>
  <c r="U29" i="20"/>
  <c r="U16" i="20"/>
  <c r="U17" i="20"/>
  <c r="U9" i="20"/>
  <c r="U25" i="20"/>
  <c r="U6" i="20"/>
  <c r="U24" i="20"/>
  <c r="U26" i="20"/>
  <c r="U31" i="20"/>
  <c r="I27" i="16" l="1"/>
  <c r="H27" i="16"/>
  <c r="G27" i="16"/>
  <c r="F27" i="16"/>
  <c r="E27" i="16"/>
  <c r="D27" i="16"/>
  <c r="C27" i="16"/>
  <c r="D247" i="15" l="1"/>
  <c r="E247" i="15"/>
  <c r="F247" i="15"/>
  <c r="G247" i="15"/>
  <c r="H247" i="15"/>
  <c r="C247" i="15"/>
  <c r="O44" i="12"/>
  <c r="O43" i="12"/>
  <c r="L9" i="6" l="1"/>
  <c r="K9" i="6"/>
  <c r="J9" i="6"/>
  <c r="I9" i="6"/>
  <c r="H9" i="6"/>
  <c r="G9" i="6"/>
  <c r="F9" i="6"/>
  <c r="E9" i="6"/>
  <c r="D9" i="6"/>
  <c r="L7" i="6"/>
  <c r="K7" i="6"/>
  <c r="J7" i="6"/>
  <c r="I7" i="6"/>
  <c r="H7" i="6"/>
  <c r="G7" i="6"/>
  <c r="F7" i="6"/>
  <c r="E7" i="6"/>
  <c r="D7" i="6"/>
  <c r="L5" i="6"/>
  <c r="K5" i="6"/>
  <c r="J5" i="6"/>
  <c r="I5" i="6"/>
  <c r="H5" i="6"/>
  <c r="G5" i="6"/>
  <c r="F5" i="6"/>
  <c r="E5" i="6"/>
  <c r="D5" i="6"/>
  <c r="L9" i="5"/>
  <c r="K9" i="5"/>
  <c r="J9" i="5"/>
  <c r="I9" i="5"/>
  <c r="H9" i="5"/>
  <c r="G9" i="5"/>
  <c r="F9" i="5"/>
  <c r="E9" i="5"/>
  <c r="D9" i="5"/>
  <c r="L7" i="5"/>
  <c r="K7" i="5"/>
  <c r="J7" i="5"/>
  <c r="I7" i="5"/>
  <c r="H7" i="5"/>
  <c r="G7" i="5"/>
  <c r="F7" i="5"/>
  <c r="E7" i="5"/>
  <c r="D7" i="5"/>
  <c r="L5" i="5"/>
  <c r="K5" i="5"/>
  <c r="J5" i="5"/>
  <c r="I5" i="5"/>
  <c r="H5" i="5"/>
  <c r="G5" i="5"/>
  <c r="F5" i="5"/>
  <c r="E5" i="5"/>
  <c r="D5" i="5"/>
  <c r="L9" i="2"/>
  <c r="K9" i="2"/>
  <c r="J9" i="2"/>
  <c r="I9" i="2"/>
  <c r="H9" i="2"/>
  <c r="G9" i="2"/>
  <c r="F9" i="2"/>
  <c r="E9" i="2"/>
  <c r="D9" i="2"/>
  <c r="L7" i="2"/>
  <c r="K7" i="2"/>
  <c r="J7" i="2"/>
  <c r="I7" i="2"/>
  <c r="H7" i="2"/>
  <c r="G7" i="2"/>
  <c r="F7" i="2"/>
  <c r="E7" i="2"/>
  <c r="D7" i="2"/>
  <c r="L5" i="2"/>
  <c r="K5" i="2"/>
  <c r="J5" i="2"/>
  <c r="I5" i="2"/>
  <c r="H5" i="2"/>
  <c r="G5" i="2"/>
  <c r="F5" i="2"/>
  <c r="E5" i="2"/>
  <c r="D5" i="2"/>
  <c r="C5" i="2"/>
</calcChain>
</file>

<file path=xl/sharedStrings.xml><?xml version="1.0" encoding="utf-8"?>
<sst xmlns="http://schemas.openxmlformats.org/spreadsheetml/2006/main" count="13734" uniqueCount="778">
  <si>
    <t>Glossary of Terms</t>
  </si>
  <si>
    <t>Return to Table of Contents</t>
  </si>
  <si>
    <t>ACT</t>
  </si>
  <si>
    <t>American College Test</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</si>
  <si>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</si>
  <si>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</si>
  <si>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</si>
  <si>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</si>
  <si>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</si>
  <si>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</si>
  <si>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</si>
  <si>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</si>
  <si>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</si>
  <si>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</si>
  <si>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</si>
  <si>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</si>
  <si>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A program supported by the federal government (i.e., military).</t>
  </si>
  <si>
    <t>GPA</t>
  </si>
  <si>
    <t>Grade Point Average</t>
  </si>
  <si>
    <t>The highest value.</t>
  </si>
  <si>
    <t>The mean is the simple average of values reported by the people responding to the survey. The mean is calculated by summing the values reported and then dividing the sum by the number of people responding to the question.</t>
  </si>
  <si>
    <t>The median is the statistic representing the observation that falls at the fifty-percent mark. One half of the population falls below this figure.</t>
  </si>
  <si>
    <t>The lowest value.</t>
  </si>
  <si>
    <t>The number of respondents</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</si>
  <si>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</si>
  <si>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</si>
  <si>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</si>
  <si>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A privately supported program that receives a per capita enrollment subsidy from the state (e.g., some states allocate a prescribed dollar amount per state resident enrolled in their programs).</t>
  </si>
  <si>
    <t>An educational institution whose programs and activities are operated by publicly elected or appointed school officials and which is supported primarily by public funds.</t>
  </si>
  <si>
    <t>SAT</t>
  </si>
  <si>
    <t>Scholastic Achievement Test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</si>
  <si>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</si>
  <si>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Table 1: First-Year Enrollment in Allied Dental Education Programs, 2009-10 to 2019-20</t>
  </si>
  <si>
    <t>2009-10</t>
  </si>
  <si>
    <t>2010-11</t>
  </si>
  <si>
    <t>2011-12</t>
  </si>
  <si>
    <t>2012-13</t>
  </si>
  <si>
    <t>2013-14</t>
  </si>
  <si>
    <t>2014-15</t>
  </si>
  <si>
    <t>2015-16</t>
  </si>
  <si>
    <t>2016-17</t>
  </si>
  <si>
    <t>2017-18</t>
  </si>
  <si>
    <t>2018-19</t>
  </si>
  <si>
    <t>2019-20</t>
  </si>
  <si>
    <t>Dental Hygiene</t>
  </si>
  <si>
    <t>Percent Change</t>
  </si>
  <si>
    <t>Dental Assisting</t>
  </si>
  <si>
    <t>Dental Laboratory Technology</t>
  </si>
  <si>
    <t>Table 2: Comparison of First-Year Student Capacity Versus Enrollment by Educational Setting, 2019-20</t>
  </si>
  <si>
    <t>University or Four-Year College</t>
  </si>
  <si>
    <t>School of Health Sciences</t>
  </si>
  <si>
    <t>Dental School</t>
  </si>
  <si>
    <t>Separate Dental Department</t>
  </si>
  <si>
    <t>Other Univ. or 4-Year College</t>
  </si>
  <si>
    <t>Community College</t>
  </si>
  <si>
    <t>Technical College/ Institute</t>
  </si>
  <si>
    <t>Vocational School/ Career College</t>
  </si>
  <si>
    <t>Other</t>
  </si>
  <si>
    <t>Institutions</t>
  </si>
  <si>
    <t>Capacity</t>
  </si>
  <si>
    <t>Enrollment</t>
  </si>
  <si>
    <t>Figure 1a: First-Year Student Capacity Versus Enrollment by Number of Dental Hygiene Programs, 2009-10 to 2019-20</t>
  </si>
  <si>
    <t>Figure 1a: First-Year Student Capacity Versus Enrollment, by Number of Dental Hygiene Programs, 2002-03 to 2012-13</t>
  </si>
  <si>
    <t>Academic Year</t>
  </si>
  <si>
    <t>First-year capacity</t>
  </si>
  <si>
    <t>First-year enrollment</t>
  </si>
  <si>
    <t>Number of Programs</t>
  </si>
  <si>
    <t>2004-05</t>
  </si>
  <si>
    <t>2005-06</t>
  </si>
  <si>
    <t>2006-07</t>
  </si>
  <si>
    <t>2007-08</t>
  </si>
  <si>
    <t>2008-09</t>
  </si>
  <si>
    <t>Figure 1b: First-Year Student Capacity Versus Enrollment by Number of Dental Assisting Programs, 2009-10 to 2019-20</t>
  </si>
  <si>
    <t>©2013 American Dental Association</t>
  </si>
  <si>
    <t>Figure 1c: First-Year Student Capacity Versus Enrollment by Number of Dental Laboratory Technology Education Programs, 2009-10 to 2019-20</t>
  </si>
  <si>
    <t>Year</t>
  </si>
  <si>
    <t>Table 3: Total Enrollment in Allied Dental Education Programs, 2009-10 to 2019-20</t>
  </si>
  <si>
    <t>Table 4: Graduates of Allied Dental Education Programs, 2009 to 2019</t>
  </si>
  <si>
    <t>Diploma</t>
  </si>
  <si>
    <t>Certificate</t>
  </si>
  <si>
    <t>Total</t>
  </si>
  <si>
    <t>N</t>
  </si>
  <si>
    <t>%</t>
  </si>
  <si>
    <t>Report 2 - Dental Assisting Education Programs</t>
  </si>
  <si>
    <t>Table of Contents</t>
  </si>
  <si>
    <t>Notes to the Reader</t>
  </si>
  <si>
    <t>Dental Assisting Education Programs</t>
  </si>
  <si>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</si>
  <si>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</si>
  <si>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</si>
  <si>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2019-20 Survey of Allied Dental Education</t>
  </si>
  <si>
    <t>Figure 1a: First-Year Student Capacity Versus Enrollment, by Number of Dental Hygiene Education Programs, 2009-10 to 2019-20</t>
  </si>
  <si>
    <t>Figure 1b: First-Year Student Capacity Versus Enrollment, by Number of Dental Assisting Education Programs, 2009-10 to 2019-20</t>
  </si>
  <si>
    <t>Figure 1c: First Year Student Capacity Versus Enrollment, by Number of Dental Laboratory Technology Education Programs, 2009-10 to 2019-20</t>
  </si>
  <si>
    <t>Figure 7: Average Total Costs for Tuition and Fees in Accredited Dental Assisting Programs, 2009-10 to 2019-20</t>
  </si>
  <si>
    <t>Figure 8: Average First-Year In-District Tuition in Accredited Dental Assisting Programs by Educational Setting, 2019-20</t>
  </si>
  <si>
    <t>Figure 9: Number of Dental Assisting Students with Job/Family Care Responsibilities and Financial Assistance, 2019-20</t>
  </si>
  <si>
    <t>Figure 10a: Outcomes Assessment for Dental Assisting Class of 2018</t>
  </si>
  <si>
    <t>Figure 10b: Graduate State/National Certification Outcomes, Dental Assisting Class of 2018</t>
  </si>
  <si>
    <t>Figure 12a: Highest Academic Degree Earned by Dental Assisting Faculty, 2019-20</t>
  </si>
  <si>
    <t>Figure 12b: Academic Rank of Dental Assisting Faculty, 2019-20</t>
  </si>
  <si>
    <t>Figure 12c: Occupational Discipline of Dental Assisting Faculty, 2019-20</t>
  </si>
  <si>
    <r>
      <t xml:space="preserve">This report summarizes information gathered by the annual </t>
    </r>
    <r>
      <rPr>
        <i/>
        <sz val="10"/>
        <color rgb="FF000000"/>
        <rFont val="Arial"/>
        <family val="2"/>
      </rPr>
      <t>Survey of Dental Assisting Education Programs</t>
    </r>
    <r>
      <rPr>
        <sz val="10"/>
        <color rgb="FF000000"/>
        <rFont val="Arial"/>
        <family val="2"/>
      </rPr>
      <t xml:space="preserve"> for 2019-20. The purpose of this report is to present information regarding admissions, enrollment, graduates, tuition and fees, and methods of enrollment from dental hygiene assisting programs accredited by the Commission on Dental Accreditation (CODA). </t>
    </r>
  </si>
  <si>
    <r>
      <t xml:space="preserve">Requests to complete the 2019-20 </t>
    </r>
    <r>
      <rPr>
        <i/>
        <sz val="10"/>
        <color rgb="FF000000"/>
        <rFont val="Arial"/>
        <family val="2"/>
      </rPr>
      <t>Survey of Dental Assisting Education Programs</t>
    </r>
    <r>
      <rPr>
        <sz val="10"/>
        <color rgb="FF000000"/>
        <rFont val="Arial"/>
        <family val="2"/>
      </rPr>
      <t xml:space="preserve"> were sent to 242 dental assisting education programs in August 2019.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</si>
  <si>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Public</t>
  </si>
  <si>
    <t>Private non-profit</t>
  </si>
  <si>
    <t>Private for-profit</t>
  </si>
  <si>
    <t>Federal</t>
  </si>
  <si>
    <t>The FREQ Procedure</t>
  </si>
  <si>
    <t>TYPETAG</t>
  </si>
  <si>
    <t>Frequency</t>
  </si>
  <si>
    <t>Percent</t>
  </si>
  <si>
    <t>Cumulative</t>
  </si>
  <si>
    <t>Applications</t>
  </si>
  <si>
    <t>Students Accepted</t>
  </si>
  <si>
    <t>Number of programs</t>
  </si>
  <si>
    <t>Variable</t>
  </si>
  <si>
    <t>Sum</t>
  </si>
  <si>
    <t>NAPP</t>
  </si>
  <si>
    <t>ADOFF</t>
  </si>
  <si>
    <t>Accepted per program</t>
  </si>
  <si>
    <t>Applications per program</t>
  </si>
  <si>
    <r>
      <t>Source: American Dental Association, Health Policy Institute,</t>
    </r>
    <r>
      <rPr>
        <i/>
        <sz val="8"/>
        <rFont val="Arial"/>
        <family val="2"/>
      </rPr>
      <t xml:space="preserve"> Surveys of Dental Assisting Education Programs.</t>
    </r>
  </si>
  <si>
    <t>GED/High school diploma</t>
  </si>
  <si>
    <t>Less than 1 year of college</t>
  </si>
  <si>
    <t>1 year of college</t>
  </si>
  <si>
    <t>MINUM</t>
  </si>
  <si>
    <t>GED/HS dipoma</t>
  </si>
  <si>
    <t>Less than 1 yr college</t>
  </si>
  <si>
    <t>Yes</t>
  </si>
  <si>
    <t>No</t>
  </si>
  <si>
    <t>AP</t>
  </si>
  <si>
    <t>Transfer of credit</t>
  </si>
  <si>
    <t>Equivalency examinations</t>
  </si>
  <si>
    <t>Challenge examinations</t>
  </si>
  <si>
    <t>Completion of non-accredited dental assisting program at institution</t>
  </si>
  <si>
    <t>State</t>
  </si>
  <si>
    <t>Institution</t>
  </si>
  <si>
    <t>Chemeketa Community College</t>
  </si>
  <si>
    <t>AL</t>
  </si>
  <si>
    <t>Calhoun Community College</t>
  </si>
  <si>
    <t>Coastal Alabama Community College</t>
  </si>
  <si>
    <t>H. Councill Trenholm State Community College</t>
  </si>
  <si>
    <t>Lawson State Community College-Bessemer Campus</t>
  </si>
  <si>
    <t>Wallace State Community College</t>
  </si>
  <si>
    <t>AK</t>
  </si>
  <si>
    <t>University of Alaska Anchorage - College of Health</t>
  </si>
  <si>
    <t>AZ</t>
  </si>
  <si>
    <t>Phoenix College</t>
  </si>
  <si>
    <t>Pima County Community College</t>
  </si>
  <si>
    <t>AR</t>
  </si>
  <si>
    <t>Arkansas Northeastern College</t>
  </si>
  <si>
    <t>University of Arkansas Pulaski Technical College</t>
  </si>
  <si>
    <t>CA</t>
  </si>
  <si>
    <t>Cerritos College</t>
  </si>
  <si>
    <t>Chaffey College</t>
  </si>
  <si>
    <t>Citrus College</t>
  </si>
  <si>
    <t>City College of San Francisco</t>
  </si>
  <si>
    <t>College of Alameda</t>
  </si>
  <si>
    <t>College of Marin</t>
  </si>
  <si>
    <t>College of San Mateo</t>
  </si>
  <si>
    <t>College of the Redwoods</t>
  </si>
  <si>
    <t>Cypress College</t>
  </si>
  <si>
    <t>Diablo Valley College</t>
  </si>
  <si>
    <t>Foothill College</t>
  </si>
  <si>
    <t>Hacienda La Puente Adult Education</t>
  </si>
  <si>
    <t>Moreno Valley College</t>
  </si>
  <si>
    <t>Orange Coast College</t>
  </si>
  <si>
    <t>Palomar College</t>
  </si>
  <si>
    <t>Pasadena City College</t>
  </si>
  <si>
    <t>Sacramento City College</t>
  </si>
  <si>
    <t>San Diego Mesa College</t>
  </si>
  <si>
    <t>San Jose City College</t>
  </si>
  <si>
    <t>CO</t>
  </si>
  <si>
    <t>Front Range Community College</t>
  </si>
  <si>
    <t>Pickens Technical College</t>
  </si>
  <si>
    <t>Pikes Peak Community College</t>
  </si>
  <si>
    <t>CT</t>
  </si>
  <si>
    <t>Manchester Community College</t>
  </si>
  <si>
    <t>Tunxis Community College - Allied Health</t>
  </si>
  <si>
    <t>FL</t>
  </si>
  <si>
    <t>Atlantic Technical College</t>
  </si>
  <si>
    <t>Broward College</t>
  </si>
  <si>
    <t>Cape Coral Technical College</t>
  </si>
  <si>
    <t>Charlotte Technical College</t>
  </si>
  <si>
    <t>College of Central Florida</t>
  </si>
  <si>
    <t>Daytona State College</t>
  </si>
  <si>
    <t>Eastern Florida State College</t>
  </si>
  <si>
    <t>Erwin Technical College</t>
  </si>
  <si>
    <t>Florida State College at Jacksonville</t>
  </si>
  <si>
    <t>Gulf Coast State College</t>
  </si>
  <si>
    <t>Hillsborough Community College</t>
  </si>
  <si>
    <t>Indian River State College</t>
  </si>
  <si>
    <t>Lindsey Hopkins Technical Educational Center</t>
  </si>
  <si>
    <t>Lorenzo Walker Technical College</t>
  </si>
  <si>
    <t>Manatee Technical College</t>
  </si>
  <si>
    <t>Northwest Florida State College</t>
  </si>
  <si>
    <t>Orange Technical College - Orlando Campus</t>
  </si>
  <si>
    <t>Palm Beach State College</t>
  </si>
  <si>
    <t>Pinellas Technical College</t>
  </si>
  <si>
    <t>Robert Morgan Educational Center &amp; Technical College</t>
  </si>
  <si>
    <t>Santa Fe College-Florida</t>
  </si>
  <si>
    <t>South Florida State College</t>
  </si>
  <si>
    <t>Tallahassee Community College</t>
  </si>
  <si>
    <t>Traviss Technical College</t>
  </si>
  <si>
    <t>GA</t>
  </si>
  <si>
    <t>Albany Technical College</t>
  </si>
  <si>
    <t>Athens Technical College - Allied Health and Nursing</t>
  </si>
  <si>
    <t>Atlanta Technical College</t>
  </si>
  <si>
    <t>Augusta Technical College</t>
  </si>
  <si>
    <t>Columbus Technical College</t>
  </si>
  <si>
    <t>Georgia Northwestern Technical College</t>
  </si>
  <si>
    <t>Gwinnett Technical College</t>
  </si>
  <si>
    <t>Lanier Technical College</t>
  </si>
  <si>
    <t>Ogeechee Technical College</t>
  </si>
  <si>
    <t>Savannah Technical College</t>
  </si>
  <si>
    <t>Southern Crescent Technical College</t>
  </si>
  <si>
    <t>Wiregrass Georgia Technical College</t>
  </si>
  <si>
    <t>HI</t>
  </si>
  <si>
    <t>Kapi'olani Community College</t>
  </si>
  <si>
    <t>ID</t>
  </si>
  <si>
    <t>Carrington College of Boise</t>
  </si>
  <si>
    <t>College of Western Idaho</t>
  </si>
  <si>
    <t>IL</t>
  </si>
  <si>
    <t>Elgin Community College</t>
  </si>
  <si>
    <t>Illinois Valley Community College</t>
  </si>
  <si>
    <t>John A. Logan College</t>
  </si>
  <si>
    <t>Kaskaskia College</t>
  </si>
  <si>
    <t>Lewis &amp; Clark Community College</t>
  </si>
  <si>
    <t>IN</t>
  </si>
  <si>
    <t>Indiana University (Fort Wayne Campus)</t>
  </si>
  <si>
    <t>Indiana University Northwest</t>
  </si>
  <si>
    <t>Indiana University School of Dentistry</t>
  </si>
  <si>
    <t>International Business College</t>
  </si>
  <si>
    <t>Ivy Tech Community College</t>
  </si>
  <si>
    <t>Ivy Tech Community College - Anderson Campus</t>
  </si>
  <si>
    <t>Ivy Tech Community College - Kokomo</t>
  </si>
  <si>
    <t>Ivy Tech Community College - South Bend</t>
  </si>
  <si>
    <t>Ivy Tech Community College-Columbus</t>
  </si>
  <si>
    <t>University of Southern Indiana</t>
  </si>
  <si>
    <t>IA</t>
  </si>
  <si>
    <t>Des Moines Area Community College</t>
  </si>
  <si>
    <t>Hawkeye Community College</t>
  </si>
  <si>
    <t>Indian Hills Community College</t>
  </si>
  <si>
    <t>Iowa Western Community College</t>
  </si>
  <si>
    <t>Kirkwood Community College</t>
  </si>
  <si>
    <t>Marshalltown Community College</t>
  </si>
  <si>
    <t>Northeast Iowa Community College</t>
  </si>
  <si>
    <t>Scott Community College</t>
  </si>
  <si>
    <t>Western Iowa Tech Community College</t>
  </si>
  <si>
    <t>KS</t>
  </si>
  <si>
    <t>Flint Hills Technical College</t>
  </si>
  <si>
    <t>Labette Community College</t>
  </si>
  <si>
    <t>Salina Area Technical College</t>
  </si>
  <si>
    <t>Wichita State University Campus of Applied Sciences and Technology</t>
  </si>
  <si>
    <t>KY</t>
  </si>
  <si>
    <t>West Kentucky Community and Technical College</t>
  </si>
  <si>
    <t>ME</t>
  </si>
  <si>
    <t>University of Maine at Augusta-Bangor</t>
  </si>
  <si>
    <t>MD</t>
  </si>
  <si>
    <t>Hagerstown Community College</t>
  </si>
  <si>
    <t>MA</t>
  </si>
  <si>
    <t>Charles H McCann Technical School</t>
  </si>
  <si>
    <t>Massasoit Community College</t>
  </si>
  <si>
    <t>Middlesex Community College</t>
  </si>
  <si>
    <t>Mount Wachusett Community College</t>
  </si>
  <si>
    <t>Northern Essex Community College</t>
  </si>
  <si>
    <t>Quinsigamond Community College</t>
  </si>
  <si>
    <t>Southeastern Technical Institute</t>
  </si>
  <si>
    <t>Springfield Technical Community College</t>
  </si>
  <si>
    <t>MI</t>
  </si>
  <si>
    <t>Baker College of Clinton Township</t>
  </si>
  <si>
    <t>Delta College</t>
  </si>
  <si>
    <t>Grand Rapids Community College</t>
  </si>
  <si>
    <t>Lake Michigan College</t>
  </si>
  <si>
    <t>Mott Community College</t>
  </si>
  <si>
    <t>Northwestern Michigan College</t>
  </si>
  <si>
    <t>Washtenaw Community College</t>
  </si>
  <si>
    <t>Wayne County Community College District</t>
  </si>
  <si>
    <t>MN</t>
  </si>
  <si>
    <t>Central Lakes College</t>
  </si>
  <si>
    <t>Century College</t>
  </si>
  <si>
    <t>Dakota County Technical College</t>
  </si>
  <si>
    <t>Hennepin Technical College</t>
  </si>
  <si>
    <t>Herzing University</t>
  </si>
  <si>
    <t>Hibbing Community College</t>
  </si>
  <si>
    <t>Minneapolis Community &amp; Technical College</t>
  </si>
  <si>
    <t>Minnesota State Community and Technical College, Moorhead</t>
  </si>
  <si>
    <t>Minnesota West Community and Technical College</t>
  </si>
  <si>
    <t>Northwest Technical College</t>
  </si>
  <si>
    <t>Rochester Community and Technical College</t>
  </si>
  <si>
    <t>South Central College</t>
  </si>
  <si>
    <t>St. Cloud Technical and Community College</t>
  </si>
  <si>
    <t>MS</t>
  </si>
  <si>
    <t>Hinds Community College</t>
  </si>
  <si>
    <t>Meridian Community College</t>
  </si>
  <si>
    <t>Pearl River Community College</t>
  </si>
  <si>
    <t>MO</t>
  </si>
  <si>
    <t>Metropolitan Community College-Penn Valley</t>
  </si>
  <si>
    <t>Ozarks Technical Community College</t>
  </si>
  <si>
    <t>St. Louis Community College, Forest Park</t>
  </si>
  <si>
    <t>State Technical College of Missouri</t>
  </si>
  <si>
    <t>MT</t>
  </si>
  <si>
    <t>Great Falls College - Montana State University</t>
  </si>
  <si>
    <t>Salish Kootenai College</t>
  </si>
  <si>
    <t>NE</t>
  </si>
  <si>
    <t>Central Community College</t>
  </si>
  <si>
    <t>Metropolitan Community College</t>
  </si>
  <si>
    <t>Mid-Plains Community College</t>
  </si>
  <si>
    <t>Southeast Community College</t>
  </si>
  <si>
    <t>NV</t>
  </si>
  <si>
    <t>College of Southern Nevada</t>
  </si>
  <si>
    <t>Truckee Meadows Community College</t>
  </si>
  <si>
    <t>NH</t>
  </si>
  <si>
    <t>NHTI, Concord's Community College</t>
  </si>
  <si>
    <t>NJ</t>
  </si>
  <si>
    <t>Burlington County Institute of Technology</t>
  </si>
  <si>
    <t>Camden County College</t>
  </si>
  <si>
    <t>Cape May County Technical Institute</t>
  </si>
  <si>
    <t>Fortis Institute-Wayne</t>
  </si>
  <si>
    <t>NM</t>
  </si>
  <si>
    <t>Central New Mexico Community College</t>
  </si>
  <si>
    <t>Luna Community College</t>
  </si>
  <si>
    <t>New Mexico State University-Dona Ana Community College</t>
  </si>
  <si>
    <t>Santa Fe Community College-New Mexico</t>
  </si>
  <si>
    <t>University of New Mexico- Gallup</t>
  </si>
  <si>
    <t>NY</t>
  </si>
  <si>
    <t>Educational Opportunity Center at State University of New York Buffalo</t>
  </si>
  <si>
    <t>NC</t>
  </si>
  <si>
    <t>Alamance Community College</t>
  </si>
  <si>
    <t>Asheville-Buncombe Technical Community College</t>
  </si>
  <si>
    <t>Cape Fear Community College</t>
  </si>
  <si>
    <t>Central Carolina Community College</t>
  </si>
  <si>
    <t>Central Piedmont Community College</t>
  </si>
  <si>
    <t>Coastal Carolina Community College</t>
  </si>
  <si>
    <t>Fayetteville Technical Community College</t>
  </si>
  <si>
    <t>Forsyth Technical Community College</t>
  </si>
  <si>
    <t>Guilford Technical Community College</t>
  </si>
  <si>
    <t>Martin Community College</t>
  </si>
  <si>
    <t>Miller-Motte College</t>
  </si>
  <si>
    <t>Miller-Motte College- Raleigh</t>
  </si>
  <si>
    <t>Montgomery Community College</t>
  </si>
  <si>
    <t>Rowan-Cabarrus Community College</t>
  </si>
  <si>
    <t>Wake Technical Community College</t>
  </si>
  <si>
    <t>Wayne Community College</t>
  </si>
  <si>
    <t>Western Piedmont Community College</t>
  </si>
  <si>
    <t>Wilkes Community College</t>
  </si>
  <si>
    <t>ND</t>
  </si>
  <si>
    <t>North Dakota State College of Science</t>
  </si>
  <si>
    <t>OH</t>
  </si>
  <si>
    <t>Choffin Career and Technical Center</t>
  </si>
  <si>
    <t>Eastern Gateway Community College</t>
  </si>
  <si>
    <t>OK</t>
  </si>
  <si>
    <t>Francis Tuttle Technology Center</t>
  </si>
  <si>
    <t>Moore Norman Technology Center</t>
  </si>
  <si>
    <t>Rose State College</t>
  </si>
  <si>
    <t>Tulsa Technology Center</t>
  </si>
  <si>
    <t>Western Technology Center</t>
  </si>
  <si>
    <t>OR</t>
  </si>
  <si>
    <t>Central Oregon Community College</t>
  </si>
  <si>
    <t>Lane Community College</t>
  </si>
  <si>
    <t>Linn-Benton Community College</t>
  </si>
  <si>
    <t>Portland Community College</t>
  </si>
  <si>
    <t>Umpqua Community College</t>
  </si>
  <si>
    <t>PA</t>
  </si>
  <si>
    <t>Harcum College</t>
  </si>
  <si>
    <t>Harrisburg Area Community College</t>
  </si>
  <si>
    <t>Manor College</t>
  </si>
  <si>
    <t>Westmoreland County Community College</t>
  </si>
  <si>
    <t>PR</t>
  </si>
  <si>
    <t>University of Puerto Rico School of Health Professions</t>
  </si>
  <si>
    <t>RI</t>
  </si>
  <si>
    <t>Community College of Rhode Island</t>
  </si>
  <si>
    <t>SC</t>
  </si>
  <si>
    <t>Aiken Technical College</t>
  </si>
  <si>
    <t>Florence-Darlington Technical College</t>
  </si>
  <si>
    <t>Greenville Technical College</t>
  </si>
  <si>
    <t>Horry-Georgetown Technical College</t>
  </si>
  <si>
    <t>Midlands Technical College</t>
  </si>
  <si>
    <t>Spartanburg Community College</t>
  </si>
  <si>
    <t>Tri-County Technical College</t>
  </si>
  <si>
    <t>Trident Technical College</t>
  </si>
  <si>
    <t>York Technical College</t>
  </si>
  <si>
    <t>SD</t>
  </si>
  <si>
    <t>Lake Area Technical Institute</t>
  </si>
  <si>
    <t>TN</t>
  </si>
  <si>
    <t>Chattanooga State Community College</t>
  </si>
  <si>
    <t>Northeast State Community College</t>
  </si>
  <si>
    <t>South College</t>
  </si>
  <si>
    <t>Tennessee College of Applied Technology-Knoxville</t>
  </si>
  <si>
    <t>Tennessee College of Applied Technology-Memphis</t>
  </si>
  <si>
    <t>Volunteer State Community College</t>
  </si>
  <si>
    <t>TX</t>
  </si>
  <si>
    <t>Amarillo College</t>
  </si>
  <si>
    <t>Coleman College for Health Sciences, Houston Community College System</t>
  </si>
  <si>
    <t>Del Mar College</t>
  </si>
  <si>
    <t>El Paso Community College</t>
  </si>
  <si>
    <t>Grayson College</t>
  </si>
  <si>
    <t>Medical Education and Training Campus</t>
  </si>
  <si>
    <t>San Antonio College</t>
  </si>
  <si>
    <t>Tyler Junior College</t>
  </si>
  <si>
    <t>VT</t>
  </si>
  <si>
    <t>Center for Technology, Essex</t>
  </si>
  <si>
    <t>VA</t>
  </si>
  <si>
    <t>Centura College-Norfolk</t>
  </si>
  <si>
    <t>Fortis College- Richmond</t>
  </si>
  <si>
    <t>Germanna Community College</t>
  </si>
  <si>
    <t>J. Sargeant Reynolds Community College</t>
  </si>
  <si>
    <t>Northern Virginia Community College</t>
  </si>
  <si>
    <t>WA</t>
  </si>
  <si>
    <t>Bates Technical College</t>
  </si>
  <si>
    <t>Bellingham Technical College</t>
  </si>
  <si>
    <t>Clover Park Technical College</t>
  </si>
  <si>
    <t>Lake Washington Institute of Technology</t>
  </si>
  <si>
    <t>Renton Technical College</t>
  </si>
  <si>
    <t>Seattle Vocational Institute</t>
  </si>
  <si>
    <t>South Puget Sound Community College</t>
  </si>
  <si>
    <t>Spokane Community College</t>
  </si>
  <si>
    <t>WV</t>
  </si>
  <si>
    <t>Mercer County Technical Education Center</t>
  </si>
  <si>
    <t>WI</t>
  </si>
  <si>
    <t>Blackhawk Technical College</t>
  </si>
  <si>
    <t>Fox Valley Technical College</t>
  </si>
  <si>
    <t>Gateway Technical College</t>
  </si>
  <si>
    <t>Northeast Wisconsin Technical College</t>
  </si>
  <si>
    <t>Western Technical College</t>
  </si>
  <si>
    <t>Wisconsin Indianhead Technical College</t>
  </si>
  <si>
    <t>---</t>
  </si>
  <si>
    <t>Total number of "Yes" responses</t>
  </si>
  <si>
    <t>Semester</t>
  </si>
  <si>
    <t>.</t>
  </si>
  <si>
    <t>Trimester</t>
  </si>
  <si>
    <t>Module/Term</t>
  </si>
  <si>
    <t>Quarter</t>
  </si>
  <si>
    <t>Associate degree</t>
  </si>
  <si>
    <r>
      <t>Total Cost to Student</t>
    </r>
    <r>
      <rPr>
        <b/>
        <u/>
        <vertAlign val="superscript"/>
        <sz val="11"/>
        <color theme="0"/>
        <rFont val="Arial"/>
        <family val="2"/>
      </rPr>
      <t>1</t>
    </r>
    <r>
      <rPr>
        <b/>
        <u/>
        <sz val="11"/>
        <color theme="0"/>
        <rFont val="Arial"/>
        <family val="2"/>
      </rPr>
      <t>:</t>
    </r>
  </si>
  <si>
    <t>Tuition</t>
  </si>
  <si>
    <t>Supplies and instruments</t>
  </si>
  <si>
    <t>Uniforms</t>
  </si>
  <si>
    <t>Textbooks</t>
  </si>
  <si>
    <t>Laboratory fees</t>
  </si>
  <si>
    <t>Other fixed costs</t>
  </si>
  <si>
    <t>Number of non-zero entries</t>
  </si>
  <si>
    <t>Mean of non-zero entries</t>
  </si>
  <si>
    <t>In-District</t>
  </si>
  <si>
    <t>Out-of-District</t>
  </si>
  <si>
    <t>Out-of-State</t>
  </si>
  <si>
    <t>Mean</t>
  </si>
  <si>
    <t>totalID</t>
  </si>
  <si>
    <t>totalOD</t>
  </si>
  <si>
    <t>totalOS</t>
  </si>
  <si>
    <r>
      <t>Figure 7: Average Total Costs for Tuition and Fees in Accredited Dental Assisting Programs, 2009-10 to 2019-20</t>
    </r>
    <r>
      <rPr>
        <b/>
        <vertAlign val="superscript"/>
        <sz val="11"/>
        <color theme="1"/>
        <rFont val="Arial"/>
        <family val="2"/>
      </rPr>
      <t>1</t>
    </r>
  </si>
  <si>
    <r>
      <t>Figure 8: Average First-Year In-District Tuition in Accredited Dental Assisting Programs by Educational Setting, 2019-20</t>
    </r>
    <r>
      <rPr>
        <b/>
        <vertAlign val="superscript"/>
        <sz val="11"/>
        <color theme="1"/>
        <rFont val="Arial"/>
        <family val="2"/>
      </rPr>
      <t>1</t>
    </r>
  </si>
  <si>
    <t>Nonresident Alien</t>
  </si>
  <si>
    <t>Unknown</t>
  </si>
  <si>
    <t>Two or more races (not Hispanic)</t>
  </si>
  <si>
    <t>Native Hawaiian / Other Pacific Islander</t>
  </si>
  <si>
    <t>Asian</t>
  </si>
  <si>
    <t>American Indian / Alaska Native</t>
  </si>
  <si>
    <t>Black or African American</t>
  </si>
  <si>
    <t>White</t>
  </si>
  <si>
    <t>Hispanic / Latino (any race)</t>
  </si>
  <si>
    <t>Female</t>
  </si>
  <si>
    <t>Male</t>
  </si>
  <si>
    <t>c. Ethnicity / Race</t>
  </si>
  <si>
    <t>40 and over</t>
  </si>
  <si>
    <t>35 - 39</t>
  </si>
  <si>
    <t>30 - 34</t>
  </si>
  <si>
    <t>24 - 29</t>
  </si>
  <si>
    <t>23 and under</t>
  </si>
  <si>
    <t>b. Age</t>
  </si>
  <si>
    <t>Canadian</t>
  </si>
  <si>
    <t>United States</t>
  </si>
  <si>
    <t>a. Citizenship</t>
  </si>
  <si>
    <t>All Students</t>
  </si>
  <si>
    <t>First Year</t>
  </si>
  <si>
    <t>Second Year</t>
  </si>
  <si>
    <t>2019 Graduates</t>
  </si>
  <si>
    <t>number of dental assisting students</t>
  </si>
  <si>
    <t>FFCR</t>
  </si>
  <si>
    <t>PFCR</t>
  </si>
  <si>
    <t>RF1</t>
  </si>
  <si>
    <t>RF2</t>
  </si>
  <si>
    <t>Less than 
1 year of college</t>
  </si>
  <si>
    <t>1 year of college 
(no degree)</t>
  </si>
  <si>
    <t>2 years of college 
(no degree)</t>
  </si>
  <si>
    <t>3 years of college 
(no degree)</t>
  </si>
  <si>
    <t>4 years of college 
(no degree)</t>
  </si>
  <si>
    <t>Bacca-
laureate degree</t>
  </si>
  <si>
    <t>Total 1st year students</t>
  </si>
  <si>
    <t>GED or high school diploma</t>
  </si>
  <si>
    <t>Percent of total</t>
  </si>
  <si>
    <t>Total graduates</t>
  </si>
  <si>
    <t>Diploma or certificate</t>
  </si>
  <si>
    <t>Total enrollment</t>
  </si>
  <si>
    <t>2nd year</t>
  </si>
  <si>
    <t>1st year</t>
  </si>
  <si>
    <t>1st year capacity</t>
  </si>
  <si>
    <t>2019-20 Full- and Part-Time Enrollment</t>
  </si>
  <si>
    <t>Total enrollment and graduates</t>
  </si>
  <si>
    <t>Certificate &amp; associate degree</t>
  </si>
  <si>
    <t>oaf1</t>
  </si>
  <si>
    <t>Originally enrolled</t>
  </si>
  <si>
    <t>Completed program</t>
  </si>
  <si>
    <t>In dental-related activity</t>
  </si>
  <si>
    <t>oa1</t>
  </si>
  <si>
    <t>oa2</t>
  </si>
  <si>
    <t>OA5IDRA</t>
  </si>
  <si>
    <t>Not passed</t>
  </si>
  <si>
    <t>Did not take/not required</t>
  </si>
  <si>
    <t>Passed</t>
  </si>
  <si>
    <t>Outcomes - Exams not required</t>
  </si>
  <si>
    <t>The MEANS Procedure</t>
  </si>
  <si>
    <t>OA3PASS</t>
  </si>
  <si>
    <t>OA3NP</t>
  </si>
  <si>
    <t>OA3DNT</t>
  </si>
  <si>
    <t>OA3UNK</t>
  </si>
  <si>
    <t>OA4PASS</t>
  </si>
  <si>
    <t>OA4NP</t>
  </si>
  <si>
    <t>OA4DNT</t>
  </si>
  <si>
    <t>OA4UNK</t>
  </si>
  <si>
    <r>
      <t xml:space="preserve">Source: American Dental Association, Health Policy Institute, 2019-20 </t>
    </r>
    <r>
      <rPr>
        <i/>
        <sz val="9"/>
        <rFont val="Arial"/>
        <family val="2"/>
      </rPr>
      <t>Survey of Dental Hygiene Education Programs</t>
    </r>
    <r>
      <rPr>
        <sz val="9"/>
        <rFont val="Arial"/>
        <family val="2"/>
      </rPr>
      <t>, 2019-20</t>
    </r>
    <r>
      <rPr>
        <i/>
        <sz val="9"/>
        <rFont val="Arial"/>
        <family val="2"/>
      </rPr>
      <t xml:space="preserve"> Survey of Dental Assisting Education Programs</t>
    </r>
    <r>
      <rPr>
        <sz val="9"/>
        <rFont val="Arial"/>
        <family val="2"/>
      </rPr>
      <t xml:space="preserve">, and 2019-20 </t>
    </r>
    <r>
      <rPr>
        <i/>
        <sz val="9"/>
        <rFont val="Arial"/>
        <family val="2"/>
      </rPr>
      <t>Survey of Dental Laboratory Technology Education Programs.</t>
    </r>
  </si>
  <si>
    <t>Baccalaureate (n=1)</t>
  </si>
  <si>
    <t>Associate degree (n=7)</t>
  </si>
  <si>
    <t>Certificate (n=6)</t>
  </si>
  <si>
    <t>Diploma (n=82)</t>
  </si>
  <si>
    <t>Associate degree (n=6)</t>
  </si>
  <si>
    <t>Certificate (n=154)</t>
  </si>
  <si>
    <t>Baccalaureate degree in dental hygiene (n=52)</t>
  </si>
  <si>
    <t>Baccalaureate degree (n=11)</t>
  </si>
  <si>
    <t>Associate degree (n=261)</t>
  </si>
  <si>
    <t>Certificate / Other (n=3)</t>
  </si>
  <si>
    <t>Figure 2: Degrees Awarded at Institutions Providing Allied Dental Education, 2019-20</t>
  </si>
  <si>
    <t>Figure 3: Classification of Institutions Offering Dental Assisting Education, 2019-20</t>
  </si>
  <si>
    <r>
      <t xml:space="preserve">Source: American Dental Association, Health Policy Institute, 2019-20 </t>
    </r>
    <r>
      <rPr>
        <i/>
        <sz val="9"/>
        <rFont val="Arial"/>
        <family val="2"/>
      </rPr>
      <t>Survey of Dental Assisting Education Programs</t>
    </r>
    <r>
      <rPr>
        <sz val="9"/>
        <rFont val="Arial"/>
        <family val="2"/>
      </rPr>
      <t>.</t>
    </r>
  </si>
  <si>
    <t>Figure 2: Number of Institutions Awarding Degrees in Allied Dental Education Programs, 2019-20</t>
  </si>
  <si>
    <t>Figure 4a: Number of Applications and Number of Students Accepted into Accredited Dental Assisting Programs, 2009-10 to 2019-20</t>
  </si>
  <si>
    <t>Figure 4b: Number of Applications per Program and Number of Dental Assisting Students Accepted per Program, 2009-10 to 2019-20</t>
  </si>
  <si>
    <t>Figure 5: Minimum Educational Requirements Needed to Enroll in Accredited Dental Assisting Programs, 2019-20</t>
  </si>
  <si>
    <t>Figure 6a: Percentage of Accredited Dental Assisting Education Programs Offering Advanced Placement, 2019-20</t>
  </si>
  <si>
    <t>Figure 6b: Methods Used to Award Advanced Placement in Accredited Dental Assisting Education Programs, 2019-20</t>
  </si>
  <si>
    <t>Table 5: Advanced Placement Provision and Methods Used to Award Advanced Placement at Accredited Dental Assisting Education Programs, 2019-20</t>
  </si>
  <si>
    <t>Table 5: Advanced Placement Provision and Methods Used to Award Advanced Placement and the Source of Previous Training, 2019-20</t>
  </si>
  <si>
    <t>Table 7: Admission Policies at Accredited Dental Assisting Programs, 2019-20</t>
  </si>
  <si>
    <t>Table 7: Admission Policies at Accredited Dental Assisting Education Programs, 2019-20</t>
  </si>
  <si>
    <t>Table 8: First-Year In-District Tuition and Fees at Accredited Dental Assisting Education Programs, 2019-20</t>
  </si>
  <si>
    <t>Table 8: First Year In-District Tuition and Fees at Accredited Dental Assisting Programs, 2019-20</t>
  </si>
  <si>
    <r>
      <t>Source: American Dental Association, Health Policy Institute,</t>
    </r>
    <r>
      <rPr>
        <i/>
        <sz val="9"/>
        <rFont val="Arial"/>
        <family val="2"/>
      </rPr>
      <t xml:space="preserve"> Surveys of Dental Assisting Education Programs.</t>
    </r>
  </si>
  <si>
    <r>
      <rPr>
        <vertAlign val="superscript"/>
        <sz val="9"/>
        <rFont val="Arial"/>
        <family val="2"/>
      </rPr>
      <t>1</t>
    </r>
    <r>
      <rPr>
        <sz val="9"/>
        <rFont val="Arial"/>
        <family val="2"/>
      </rPr>
      <t xml:space="preserve"> Excludes programs that had no first-year enrollment.</t>
    </r>
  </si>
  <si>
    <t>Vocational School or Career College
N = 14</t>
  </si>
  <si>
    <t>Technical College or Institute
N = 61</t>
  </si>
  <si>
    <t>Community College
N = 143</t>
  </si>
  <si>
    <t>University or 4-year College
N = 14</t>
  </si>
  <si>
    <t>Other Setting
N = 7</t>
  </si>
  <si>
    <t>Table 9: Total Enrollment in Accredited Dental Assisting Programs by Citizenship, Age, Ethnicity/Race and Gender</t>
  </si>
  <si>
    <t>Table 9a: Total Enrollment in Accredited Dental Assisting Programs by Citizenship and Gender, 2019-20</t>
  </si>
  <si>
    <t>Table 9b: Total Enrollment in Accredited Dental Assisting Programs by Age and Gender, 2019-20</t>
  </si>
  <si>
    <t>Table 9c: Total Enrollment in Accredited Dental Assisting Programs by Ethnicity/Race and Gender, 2019-20</t>
  </si>
  <si>
    <t>Table 10a: Graduates of Accredited Dental Assisting Programs by Citizenship and Gender, 2019</t>
  </si>
  <si>
    <t>Table 10b: Graduates of Accredited Dental Assisting Programs by Age and Gender, 2019</t>
  </si>
  <si>
    <t>Table 10c: Graduates of Accredited Dental Assisting Programs by Ethnicity/Race and Gender, 2019</t>
  </si>
  <si>
    <t>Table 10: 2019 Graduates of Accredited Dental Assisting Programs by Citizenship, Age, Ethnicity/Race and Gender</t>
  </si>
  <si>
    <t>Total Enrollment</t>
  </si>
  <si>
    <t>Job and/or Family Care Responsibilities</t>
  </si>
  <si>
    <t>Requested Financial Aid</t>
  </si>
  <si>
    <t>Received Rinancial Aid</t>
  </si>
  <si>
    <t>Table 11: Highest Level of Education Completed by First-Year Dental Assisting Students, 2019-20</t>
  </si>
  <si>
    <t>Table 12: 2019-20 Enrollment and 2018 Graduates at Accredited Dental Assisting Education Programs</t>
  </si>
  <si>
    <t>Table 12: 2019-20 Enrollment and 2019 Graduates at Accredited Dental Assisting Education Programs</t>
  </si>
  <si>
    <t>Figure 11 &amp; Table 13: Hours Spent Weekly in Program Activities by Dental Assisting Program Administrators, 2019-20</t>
  </si>
  <si>
    <t>Table 14a: Faculty of Accredited Dental Assisting Programs by Age and Gender, 2019-20</t>
  </si>
  <si>
    <t>Table 14b: Faculty of Accredited Dental Assisting Programs by Ethnicity/Race and Gender, 2019-20</t>
  </si>
  <si>
    <t>Table 15: Number of Faculty Members in Accredited Dental Assisting Education Programs, 2019-20</t>
  </si>
  <si>
    <t>Table 16: Non-Traditional Designs Offered by Accredited Dental Assisting Education Programs, 2019-20</t>
  </si>
  <si>
    <t>Table 17: Instruction Methods at Accredited Dental Assisting Education Programs, 2019-20</t>
  </si>
  <si>
    <t>Program Activities</t>
  </si>
  <si>
    <t>Average hours per week</t>
  </si>
  <si>
    <t>Maximum</t>
  </si>
  <si>
    <t>Curriculum development and coordination</t>
  </si>
  <si>
    <t>Development and responsibilities to maintain CODA accreditation compliance and documentation</t>
  </si>
  <si>
    <t>Supervision and evaluation of faculty</t>
  </si>
  <si>
    <t>Fiscal administration</t>
  </si>
  <si>
    <t>Determining faculty teaching assignments and schedules</t>
  </si>
  <si>
    <t>Budget preparation</t>
  </si>
  <si>
    <t>Scheduling use of program facilities</t>
  </si>
  <si>
    <t>Determining admissions criteria and procedures</t>
  </si>
  <si>
    <t>Selection and recommendation of individuals for faculty appintments and promotion</t>
  </si>
  <si>
    <t>Median</t>
  </si>
  <si>
    <t>Minimum</t>
  </si>
  <si>
    <r>
      <t xml:space="preserve">Source: American Dental Association, Health Policy Institute, 2019-20 </t>
    </r>
    <r>
      <rPr>
        <i/>
        <sz val="9"/>
        <rFont val="Arial"/>
        <family val="2"/>
      </rPr>
      <t>Survey of Dental Assisting Education Programs.</t>
    </r>
  </si>
  <si>
    <t>Table 13: Hours Spent Weekly in Program Activities by Dental Assisting Program Administrators, 2019-20</t>
  </si>
  <si>
    <t>Figure 11: Hours Spent Weekly in Program Activities by Dental Assisting Program Administrators, 2019-20</t>
  </si>
  <si>
    <t>a. Age</t>
  </si>
  <si>
    <t>29 and under</t>
  </si>
  <si>
    <t>30-39</t>
  </si>
  <si>
    <t>40-49</t>
  </si>
  <si>
    <t>50-59</t>
  </si>
  <si>
    <t>60 and over</t>
  </si>
  <si>
    <t>b. Ethnicity / Race</t>
  </si>
  <si>
    <t>Table 14: Faculty of Accredited Dental Assisting Programs by Age, Ethnicity/Race and Gender</t>
  </si>
  <si>
    <t>Dental Assisting Faculty</t>
  </si>
  <si>
    <t>Highest degree</t>
  </si>
  <si>
    <t>Bachelors degree</t>
  </si>
  <si>
    <t>Masters degree</t>
  </si>
  <si>
    <t>DDS/DMD</t>
  </si>
  <si>
    <t>Doctorate degree</t>
  </si>
  <si>
    <t>Academic Rank</t>
  </si>
  <si>
    <t>Clinical instructor</t>
  </si>
  <si>
    <t>Instructor</t>
  </si>
  <si>
    <t>Assistant professor</t>
  </si>
  <si>
    <t>Professor</t>
  </si>
  <si>
    <t>Associate professor</t>
  </si>
  <si>
    <t xml:space="preserve">Dental assistant  </t>
  </si>
  <si>
    <t>Dental hygienist</t>
  </si>
  <si>
    <t>Dentist</t>
  </si>
  <si>
    <t>Certificate/Diploma</t>
  </si>
  <si>
    <t>Bachelors</t>
  </si>
  <si>
    <t>Associate</t>
  </si>
  <si>
    <t>Cert/Dip</t>
  </si>
  <si>
    <t>Both dental hygienist and dental assistant</t>
  </si>
  <si>
    <t>Dental laboratory technician/other</t>
  </si>
  <si>
    <t>FACPROF5</t>
  </si>
  <si>
    <t>FACPROF4</t>
  </si>
  <si>
    <t>FACPROF3</t>
  </si>
  <si>
    <t>FACPROF6</t>
  </si>
  <si>
    <t>FACPROF2</t>
  </si>
  <si>
    <t>FACPROF1</t>
  </si>
  <si>
    <r>
      <t xml:space="preserve">Source: American Dental Association, Health Policy Institute, 2019-20 </t>
    </r>
    <r>
      <rPr>
        <i/>
        <sz val="9"/>
        <rFont val="Arial"/>
        <family val="2"/>
      </rPr>
      <t>Survey of Dental Assisting</t>
    </r>
    <r>
      <rPr>
        <sz val="9"/>
        <rFont val="Arial"/>
        <family val="2"/>
      </rPr>
      <t xml:space="preserve"> Education Programs.</t>
    </r>
  </si>
  <si>
    <t>FACRANK1=professor</t>
  </si>
  <si>
    <t>FACRANK2=assoc prof</t>
  </si>
  <si>
    <t>FACRANK3=assist prof</t>
  </si>
  <si>
    <t>FACRANK4=Instructor</t>
  </si>
  <si>
    <t>FACRANK5=clin inst</t>
  </si>
  <si>
    <t>FACRANK6=other</t>
  </si>
  <si>
    <r>
      <t xml:space="preserve">Source: American Dental Association, Health Policy Institute, 2019-20 Survey of </t>
    </r>
    <r>
      <rPr>
        <i/>
        <sz val="9"/>
        <rFont val="Arial"/>
        <family val="2"/>
      </rPr>
      <t>Dental Assisting Education Programs</t>
    </r>
    <r>
      <rPr>
        <sz val="9"/>
        <rFont val="Arial"/>
        <family val="2"/>
      </rPr>
      <t>.</t>
    </r>
  </si>
  <si>
    <r>
      <t>Source: American Dental Association, Health Policy Institute, 2019-20</t>
    </r>
    <r>
      <rPr>
        <i/>
        <sz val="9"/>
        <rFont val="Arial"/>
        <family val="2"/>
      </rPr>
      <t xml:space="preserve"> Survey of </t>
    </r>
    <r>
      <rPr>
        <i/>
        <sz val="10"/>
        <rFont val="Arial"/>
        <family val="2"/>
      </rPr>
      <t>Dental Assisting</t>
    </r>
    <r>
      <rPr>
        <i/>
        <sz val="9"/>
        <rFont val="Arial"/>
        <family val="2"/>
      </rPr>
      <t xml:space="preserve"> Education Programs</t>
    </r>
    <r>
      <rPr>
        <sz val="9"/>
        <rFont val="Arial"/>
        <family val="2"/>
      </rPr>
      <t>.</t>
    </r>
  </si>
  <si>
    <t>Table 15: Number of Faculty Members Accredited Dental Assisting Education Programs, 2019-20</t>
  </si>
  <si>
    <t>Percent of Total</t>
  </si>
  <si>
    <t>Full-Time Faculty</t>
  </si>
  <si>
    <t>Part-Time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</si>
  <si>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</si>
  <si>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</si>
  <si>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</si>
  <si>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</si>
  <si>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</si>
  <si>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</si>
  <si>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</si>
  <si>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</si>
  <si>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</si>
  <si>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number of "Yes" responses:</t>
  </si>
  <si>
    <t>Multiple sites away from campus for:</t>
  </si>
  <si>
    <t>Virtual methods:</t>
  </si>
  <si>
    <t>Didactic instruction</t>
  </si>
  <si>
    <t>Clinical or laboratory instruction</t>
  </si>
  <si>
    <t>Correspond-
ence</t>
  </si>
  <si>
    <t>Audio or audio conference courses</t>
  </si>
  <si>
    <t>Telecourse, ITV or vedeocon-
ference</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</si>
  <si>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</si>
  <si>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</si>
  <si>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</si>
  <si>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</si>
  <si>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</si>
  <si>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</si>
  <si>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</si>
  <si>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</si>
  <si>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</si>
  <si>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</si>
  <si>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Objectively structured clinical exam-
ination</t>
  </si>
  <si>
    <t>Hybrid courses</t>
  </si>
  <si>
    <t>Total "Yes" responses:</t>
  </si>
  <si>
    <t>Interpersonal Communications</t>
  </si>
  <si>
    <t>Psychology of Patient Management</t>
  </si>
  <si>
    <t>Anatomy and Physiology</t>
  </si>
  <si>
    <t>Microbiology</t>
  </si>
  <si>
    <t>Oral Anatomy</t>
  </si>
  <si>
    <t>Oral Histology</t>
  </si>
  <si>
    <t>Oral Embryology</t>
  </si>
  <si>
    <t>Legal and Ethical Aspects of Dental Assisting</t>
  </si>
  <si>
    <t>Nutrition</t>
  </si>
  <si>
    <t>Dental Materials</t>
  </si>
  <si>
    <t>Dental Radiography</t>
  </si>
  <si>
    <t>Oral and Maxillofacial Pathology</t>
  </si>
  <si>
    <t>General Dentistry Procedures</t>
  </si>
  <si>
    <t>Specialty Procedures</t>
  </si>
  <si>
    <t>Practice Management</t>
  </si>
  <si>
    <t>Preventive Dentistry</t>
  </si>
  <si>
    <t>Dental Emergencies</t>
  </si>
  <si>
    <t>Medical Emergencies</t>
  </si>
  <si>
    <t>Bloodborne Pathogens &amp; Hazard Communication</t>
  </si>
  <si>
    <t>Pharmacology</t>
  </si>
  <si>
    <t>Advanced/Expanded Dental Assistant Functions</t>
  </si>
  <si>
    <t>Clinical Externships</t>
  </si>
  <si>
    <t>Placing Periodontal and Other Surgical Dressings</t>
  </si>
  <si>
    <t>Removing Periodontal and Other Surgical Dressings</t>
  </si>
  <si>
    <t>Removing Sutures</t>
  </si>
  <si>
    <t>Inspecting the Oral Cavity</t>
  </si>
  <si>
    <t>Polishing Coronal Surfaces of Teeth</t>
  </si>
  <si>
    <t>Scaling Coronal Surfaces of Teeth</t>
  </si>
  <si>
    <t>Placing Matrices</t>
  </si>
  <si>
    <t>Removing Matrices</t>
  </si>
  <si>
    <t>Placing Temporary Restorations</t>
  </si>
  <si>
    <t>Removing Temporary Restorations</t>
  </si>
  <si>
    <t>Placing Amalgam Restorations</t>
  </si>
  <si>
    <t>Carving Amalgam Restorations</t>
  </si>
  <si>
    <t>Polishing Restorations</t>
  </si>
  <si>
    <t>Placing and Finishing Composite Restorations</t>
  </si>
  <si>
    <t>Removing Excess Cement from Coronal Surfaces of Teeth</t>
  </si>
  <si>
    <t>Applying Pit and Fissure Sealants</t>
  </si>
  <si>
    <t>Apply Cavity Liners and Bases</t>
  </si>
  <si>
    <t>Monitoring Nitrous Oxide Analgesia</t>
  </si>
  <si>
    <t>Didactic Average</t>
  </si>
  <si>
    <t>Laboratory Average</t>
  </si>
  <si>
    <t>Clinical Average</t>
  </si>
  <si>
    <t>Total Instruction Average</t>
  </si>
  <si>
    <t>All Dental Assisting Programs</t>
  </si>
  <si>
    <t>Programs Awarding Certificates</t>
  </si>
  <si>
    <t>Programs Awarding Diplomas</t>
  </si>
  <si>
    <t>Content Area</t>
  </si>
  <si>
    <r>
      <t>Source: American Dental Association, Health Policy Institute, 2019-20</t>
    </r>
    <r>
      <rPr>
        <i/>
        <sz val="9"/>
        <rFont val="Arial"/>
        <family val="2"/>
      </rPr>
      <t xml:space="preserve"> Survey of Dental Assisting Education Programs.</t>
    </r>
  </si>
  <si>
    <t>Table 18: Average Total Clock Hours of Instruction for Dental Assisting Education Programs, 2019-20</t>
  </si>
  <si>
    <t>Percentage of Programs Teaching the Service That Teach to:</t>
  </si>
  <si>
    <t>Percentage</t>
  </si>
  <si>
    <t>Laboratory or Pre-Clinical Competence</t>
  </si>
  <si>
    <t>Clinical 
Competence</t>
  </si>
  <si>
    <r>
      <t xml:space="preserve">Source: American Dental Association, Health Policy Institute, 2019-20 </t>
    </r>
    <r>
      <rPr>
        <i/>
        <sz val="9"/>
        <color theme="1"/>
        <rFont val="Arial"/>
        <family val="2"/>
      </rPr>
      <t>Survey of Dental Assisting Education Programs</t>
    </r>
    <r>
      <rPr>
        <sz val="9"/>
        <color theme="1"/>
        <rFont val="Arial"/>
        <family val="2"/>
      </rPr>
      <t>.</t>
    </r>
  </si>
  <si>
    <t>Programs Teaching the Service
N=242</t>
  </si>
  <si>
    <t>Table 19: Additional Functions Taught and Taught to Laboratory, Pre-Clinical, or Clinical Competence at Accredited Dental Assisting Education Programs, 2019-20</t>
  </si>
  <si>
    <t>Function</t>
  </si>
  <si>
    <t>Provision for Advanced Placement</t>
  </si>
  <si>
    <t>Transfer of Credit</t>
  </si>
  <si>
    <t>Equivalency Examinations</t>
  </si>
  <si>
    <t>Challenge Examinations</t>
  </si>
  <si>
    <t>Completion of Non-accredited DA Program at this Institution</t>
  </si>
  <si>
    <t>Method of Advanced Placement</t>
  </si>
  <si>
    <r>
      <t xml:space="preserve">State/Regional Boards, Outcomes for Dental Assisting Class of 2018: </t>
    </r>
    <r>
      <rPr>
        <b/>
        <i/>
        <sz val="10"/>
        <color theme="0"/>
        <rFont val="Arial"/>
        <family val="2"/>
      </rPr>
      <t>(Percentages based on 3,385 students for whom information was provided.)</t>
    </r>
  </si>
  <si>
    <r>
      <t xml:space="preserve">Written National Boards, Outcomes for Dental Assisting Class of 2018: </t>
    </r>
    <r>
      <rPr>
        <b/>
        <i/>
        <sz val="10"/>
        <color theme="0"/>
        <rFont val="Arial"/>
        <family val="2"/>
      </rPr>
      <t xml:space="preserve"> (Percentages based on 2,341 students for whom information was provided.)</t>
    </r>
  </si>
  <si>
    <t>Military Programs</t>
  </si>
  <si>
    <t>High School Programs</t>
  </si>
  <si>
    <t>Short-term Non-accredited Program</t>
  </si>
  <si>
    <t>Dental Office or Clinic</t>
  </si>
  <si>
    <t>Previous College Courses</t>
  </si>
  <si>
    <t>Source of Previous Training</t>
  </si>
  <si>
    <t>Award Granted</t>
  </si>
  <si>
    <t>Instruction Term</t>
  </si>
  <si>
    <t>Weeks per Term</t>
  </si>
  <si>
    <t>Number of Terms</t>
  </si>
  <si>
    <t>Number of Summer Sessions</t>
  </si>
  <si>
    <t>Number of Inter-sessions</t>
  </si>
  <si>
    <t>Minimum Educational Requirement</t>
  </si>
  <si>
    <t>In District</t>
  </si>
  <si>
    <t>Out of District</t>
  </si>
  <si>
    <t>Out of State</t>
  </si>
  <si>
    <t>Dental assisting education program</t>
  </si>
  <si>
    <t>Dental hygiene education program</t>
  </si>
  <si>
    <t>Dental laboratory technology education program</t>
  </si>
  <si>
    <t>Ethnicity / race categories</t>
  </si>
  <si>
    <t>Federal institution</t>
  </si>
  <si>
    <t>Number</t>
  </si>
  <si>
    <t>Private institution</t>
  </si>
  <si>
    <t>Private state-related institution</t>
  </si>
  <si>
    <t>Public institution</t>
  </si>
  <si>
    <t>Total cost to student</t>
  </si>
  <si>
    <t>©2021 American Dental Association</t>
  </si>
  <si>
    <t>©2021 American Dental Association</t>
  </si>
  <si>
    <r>
      <rPr>
        <vertAlign val="superscript"/>
        <sz val="9"/>
        <rFont val="Arial"/>
        <family val="2"/>
      </rPr>
      <t>1</t>
    </r>
    <r>
      <rPr>
        <sz val="9"/>
        <rFont val="Arial"/>
        <family val="2"/>
      </rPr>
      <t xml:space="preserve"> See Glossary for definition of total cost to student.</t>
    </r>
  </si>
  <si>
    <r>
      <t xml:space="preserve">Source: American Dental Association, Health Policy Institute, 2019-20 </t>
    </r>
    <r>
      <rPr>
        <i/>
        <sz val="9"/>
        <color theme="1"/>
        <rFont val="Arial"/>
        <family val="2"/>
      </rPr>
      <t>Survey of Dental Assisting Education Programs.</t>
    </r>
  </si>
  <si>
    <r>
      <t xml:space="preserve">Source: American Dental Association, Health Policy Institute, </t>
    </r>
    <r>
      <rPr>
        <i/>
        <sz val="9"/>
        <rFont val="Arial"/>
        <family val="2"/>
      </rPr>
      <t xml:space="preserve">Surveys of Dental Hygiene Education Programs, Surveys of Dental Assisting Education Programs, </t>
    </r>
    <r>
      <rPr>
        <sz val="8"/>
        <rFont val="Arial"/>
        <family val="2"/>
      </rPr>
      <t/>
    </r>
  </si>
  <si>
    <r>
      <t xml:space="preserve">and </t>
    </r>
    <r>
      <rPr>
        <i/>
        <sz val="9"/>
        <color theme="1"/>
        <rFont val="Arial"/>
        <family val="2"/>
      </rPr>
      <t>Surveys of Dental Laboratory Technology Education Programs.</t>
    </r>
  </si>
  <si>
    <r>
      <t xml:space="preserve">Source: American Dental Association, Health Policy Institute, 2019-20 </t>
    </r>
    <r>
      <rPr>
        <i/>
        <sz val="9"/>
        <rFont val="Arial"/>
        <family val="2"/>
      </rPr>
      <t>Survey of Dental Hygiene Education Programs</t>
    </r>
    <r>
      <rPr>
        <sz val="9"/>
        <rFont val="Arial"/>
        <family val="2"/>
      </rPr>
      <t xml:space="preserve">, 2019-20 </t>
    </r>
    <r>
      <rPr>
        <i/>
        <sz val="9"/>
        <rFont val="Arial"/>
        <family val="2"/>
      </rPr>
      <t>Survey of Dental Assisting Education Programs</t>
    </r>
    <r>
      <rPr>
        <sz val="9"/>
        <rFont val="Arial"/>
        <family val="2"/>
      </rPr>
      <t xml:space="preserve">, </t>
    </r>
  </si>
  <si>
    <r>
      <t xml:space="preserve">and 2019-20 </t>
    </r>
    <r>
      <rPr>
        <i/>
        <sz val="9"/>
        <rFont val="Arial"/>
        <family val="2"/>
      </rPr>
      <t>Survey of Dental Laboratory Technology Education Programs</t>
    </r>
    <r>
      <rPr>
        <sz val="9"/>
        <rFont val="Arial"/>
        <family val="2"/>
      </rPr>
      <t xml:space="preserve">. </t>
    </r>
  </si>
  <si>
    <r>
      <t xml:space="preserve">Source: American Dental Association, Health Policy Institute, </t>
    </r>
    <r>
      <rPr>
        <i/>
        <sz val="9"/>
        <rFont val="Arial"/>
        <family val="2"/>
      </rPr>
      <t>Surveys of Dental Hygiene Education Programs.</t>
    </r>
  </si>
  <si>
    <r>
      <t xml:space="preserve">Source: American Dental Association, Health Policy Institute, </t>
    </r>
    <r>
      <rPr>
        <i/>
        <sz val="9"/>
        <rFont val="Arial"/>
        <family val="2"/>
      </rPr>
      <t>Surveys of Dental Assisting Education Programs.</t>
    </r>
  </si>
  <si>
    <r>
      <t>Source: American Dental Association, Health Policy Institute,</t>
    </r>
    <r>
      <rPr>
        <i/>
        <sz val="9"/>
        <rFont val="Arial"/>
        <family val="2"/>
      </rPr>
      <t xml:space="preserve"> Surveys of Dental Laboratory Technology Education Programs.</t>
    </r>
  </si>
  <si>
    <r>
      <t xml:space="preserve">Source: American Dental Association, Health Policy Institute, </t>
    </r>
    <r>
      <rPr>
        <i/>
        <sz val="9"/>
        <rFont val="Arial"/>
        <family val="2"/>
      </rPr>
      <t>Surveys of Dental Hygiene Education Programs,</t>
    </r>
    <r>
      <rPr>
        <sz val="9"/>
        <rFont val="Arial"/>
        <family val="2"/>
      </rPr>
      <t xml:space="preserve"> </t>
    </r>
    <r>
      <rPr>
        <i/>
        <sz val="9"/>
        <rFont val="Arial"/>
        <family val="2"/>
      </rPr>
      <t>Surveys of Dental Assisting Education Programs,</t>
    </r>
    <r>
      <rPr>
        <sz val="9"/>
        <rFont val="Arial"/>
        <family val="2"/>
      </rPr>
      <t xml:space="preserve"> </t>
    </r>
  </si>
  <si>
    <r>
      <t xml:space="preserve">and </t>
    </r>
    <r>
      <rPr>
        <i/>
        <sz val="9"/>
        <rFont val="Arial"/>
        <family val="2"/>
      </rPr>
      <t xml:space="preserve">Surveys of Dental Laboratory Technology Education Programs. </t>
    </r>
  </si>
  <si>
    <t>Table 6: Number of Applicants Awarded Advanced Placement by Dental Assisting Program, and Sources of Previous Training, 2019-20</t>
  </si>
  <si>
    <t>Applicants Awarded Advanced Placement</t>
  </si>
  <si>
    <t>Originally published March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</si>
</sst>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 numFmtId="168" formatCode="#,##0;\-#,##0;&quot;-&quot;"/>
    <numFmt numFmtId="169" formatCode="_(&quot;$&quot;* #,##0_);_(&quot;$&quot;* \(#,##0\);_(&quot;$&quot;* &quot;-&quot;??_);_(@_)"/>
    <numFmt numFmtId="170" formatCode="&quot;$&quot;#,##0"/>
    <numFmt numFmtId="171" formatCode="_(* #,##0.0_);_(* \(#,##0.0\);_(* &quot;-&quot;??_);_(@_)"/>
  </numFmts>
  <fonts count="57"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b/>
      <sz val="11"/>
      <color theme="1"/>
      <name val="Arial"/>
      <family val="2"/>
    </font>
    <font>
      <u/>
      <sz val="10"/>
      <color theme="10"/>
      <name val="Arial"/>
      <family val="2"/>
    </font>
    <font>
      <u/>
      <sz val="11"/>
      <color theme="10"/>
      <name val="Arial"/>
      <family val="2"/>
    </font>
    <font>
      <i/>
      <sz val="10"/>
      <color theme="1"/>
      <name val="Arial"/>
      <family val="2"/>
    </font>
    <font>
      <sz val="10"/>
      <color theme="1"/>
      <name val="Symbol"/>
      <family val="1"/>
      <charset val="2"/>
    </font>
    <font>
      <sz val="7"/>
      <color theme="1"/>
      <name val="Times New Roman"/>
      <family val="1"/>
    </font>
    <font>
      <b/>
      <sz val="10"/>
      <color rgb="FFFF0000"/>
      <name val="Arial"/>
      <family val="2"/>
    </font>
    <font>
      <b/>
      <sz val="11"/>
      <color theme="0"/>
      <name val="Arial"/>
      <family val="2"/>
    </font>
    <font>
      <b/>
      <sz val="10"/>
      <name val="Arial"/>
      <family val="2"/>
    </font>
    <font>
      <sz val="11"/>
      <color theme="1"/>
      <name val="Arial"/>
      <family val="2"/>
    </font>
    <font>
      <sz val="10"/>
      <name val="Arial"/>
      <family val="2"/>
    </font>
    <font>
      <sz val="8"/>
      <name val="Arial"/>
      <family val="2"/>
    </font>
    <font>
      <i/>
      <sz val="8"/>
      <name val="Arial"/>
      <family val="2"/>
    </font>
    <font>
      <sz val="8"/>
      <color theme="1"/>
      <name val="Arial"/>
      <family val="2"/>
    </font>
    <font>
      <sz val="11"/>
      <color theme="0"/>
      <name val="Arial"/>
      <family val="2"/>
    </font>
    <font>
      <b/>
      <u/>
      <sz val="11"/>
      <color theme="0"/>
      <name val="Arial"/>
      <family val="2"/>
    </font>
    <font>
      <sz val="10"/>
      <color rgb="FF000000"/>
      <name val="Arial"/>
      <family val="2"/>
    </font>
    <font>
      <b/>
      <sz val="10"/>
      <color rgb="FF000000"/>
      <name val="Arial"/>
      <family val="2"/>
    </font>
    <font>
      <sz val="11"/>
      <color theme="1"/>
      <name val="Calibri"/>
      <family val="2"/>
      <scheme val="minor"/>
    </font>
    <font>
      <i/>
      <sz val="10"/>
      <color rgb="FF000000"/>
      <name val="Arial"/>
      <family val="2"/>
    </font>
    <font>
      <sz val="10"/>
      <color theme="1"/>
      <name val="Times New Roman"/>
      <family val="1"/>
    </font>
    <font>
      <sz val="10"/>
      <color theme="4"/>
      <name val="Arial"/>
      <family val="2"/>
    </font>
    <font>
      <b/>
      <sz val="11"/>
      <color rgb="FF000000"/>
      <name val="Arial"/>
      <family val="2"/>
    </font>
    <font>
      <sz val="10"/>
      <color rgb="FF003399"/>
      <name val="Arial"/>
      <family val="2"/>
    </font>
    <font>
      <b/>
      <sz val="10"/>
      <color rgb="FFFFFFFF"/>
      <name val="Arial"/>
      <family val="2"/>
    </font>
    <font>
      <b/>
      <sz val="11"/>
      <color rgb="FFFFFFFF"/>
      <name val="Arial"/>
      <family val="2"/>
    </font>
    <font>
      <sz val="11"/>
      <color rgb="FF000000"/>
      <name val="Arial"/>
      <family val="2"/>
    </font>
    <font>
      <b/>
      <sz val="9"/>
      <color rgb="FFFFFFFF"/>
      <name val="Arial"/>
      <family val="2"/>
    </font>
    <font>
      <sz val="11"/>
      <color rgb="FF003399"/>
      <name val="Arial"/>
      <family val="2"/>
    </font>
    <font>
      <u/>
      <sz val="11"/>
      <color rgb="FF003399"/>
      <name val="Arial"/>
      <family val="2"/>
    </font>
    <font>
      <b/>
      <u/>
      <vertAlign val="superscript"/>
      <sz val="11"/>
      <color theme="0"/>
      <name val="Arial"/>
      <family val="2"/>
    </font>
    <font>
      <b/>
      <sz val="10"/>
      <color rgb="FF003399"/>
      <name val="Arial"/>
      <family val="2"/>
    </font>
    <font>
      <b/>
      <sz val="8"/>
      <color rgb="FF000000"/>
      <name val="Arial"/>
      <family val="2"/>
    </font>
    <font>
      <sz val="8"/>
      <color rgb="FF000000"/>
      <name val="Arial"/>
      <family val="2"/>
    </font>
    <font>
      <b/>
      <vertAlign val="superscript"/>
      <sz val="11"/>
      <color theme="1"/>
      <name val="Arial"/>
      <family val="2"/>
    </font>
    <font>
      <b/>
      <sz val="12"/>
      <color theme="0"/>
      <name val="Arial"/>
      <family val="2"/>
    </font>
    <font>
      <b/>
      <u/>
      <sz val="11"/>
      <color rgb="FFFFFFFF"/>
      <name val="Arial"/>
      <family val="2"/>
    </font>
    <font>
      <b/>
      <sz val="11"/>
      <name val="Arial"/>
      <family val="2"/>
    </font>
    <font>
      <b/>
      <i/>
      <sz val="10"/>
      <color theme="0"/>
      <name val="Arial"/>
      <family val="2"/>
    </font>
    <font>
      <b/>
      <sz val="10"/>
      <color rgb="FFC00000"/>
      <name val="Arial"/>
      <family val="2"/>
    </font>
    <font>
      <b/>
      <sz val="12"/>
      <color theme="1"/>
      <name val="Arial"/>
      <family val="2"/>
    </font>
    <font>
      <sz val="9"/>
      <color theme="1"/>
      <name val="Arial"/>
      <family val="2"/>
    </font>
    <font>
      <sz val="9"/>
      <name val="Arial"/>
      <family val="2"/>
    </font>
    <font>
      <i/>
      <sz val="9"/>
      <name val="Arial"/>
      <family val="2"/>
    </font>
    <font>
      <vertAlign val="superscript"/>
      <sz val="9"/>
      <name val="Arial"/>
      <family val="2"/>
    </font>
    <font>
      <b/>
      <i/>
      <sz val="8"/>
      <color theme="1"/>
      <name val="Arial"/>
      <family val="2"/>
    </font>
    <font>
      <i/>
      <sz val="10"/>
      <name val="Arial"/>
      <family val="2"/>
    </font>
    <font>
      <b/>
      <sz val="9"/>
      <color theme="0"/>
      <name val="Arial"/>
      <family val="2"/>
    </font>
    <font>
      <i/>
      <sz val="9"/>
      <color theme="1"/>
      <name val="Arial"/>
      <family val="2"/>
    </font>
    <font>
      <u/>
      <sz val="11"/>
      <color rgb="FF0563C1"/>
      <name val="Arial"/>
      <family val="2"/>
    </font>
    <font>
      <sz val="9"/>
      <color rgb="FF003399"/>
      <name val="Arial"/>
      <family val="2"/>
    </font>
  </fonts>
  <fills count="28">
    <fill>
      <patternFill patternType="none"/>
    </fill>
    <fill>
      <patternFill patternType="gray125"/>
    </fill>
    <fill>
      <patternFill patternType="solid">
        <fgColor theme="0"/>
        <bgColor indexed="64"/>
      </patternFill>
    </fill>
    <fill>
      <patternFill patternType="solid">
        <fgColor rgb="FF4F81BD"/>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7F7770"/>
        <bgColor indexed="64"/>
      </patternFill>
    </fill>
    <fill>
      <patternFill patternType="solid">
        <fgColor rgb="FFD9D9D9"/>
        <bgColor indexed="64"/>
      </patternFill>
    </fill>
    <fill>
      <patternFill patternType="solid">
        <fgColor rgb="FFFFFFFF"/>
        <bgColor indexed="64"/>
      </patternFill>
    </fill>
    <fill>
      <patternFill patternType="solid">
        <fgColor rgb="FFAEAAAA"/>
        <bgColor indexed="64"/>
      </patternFill>
    </fill>
    <fill>
      <patternFill patternType="solid">
        <fgColor theme="2"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rgb="FF0070C0"/>
        <bgColor indexed="64"/>
      </patternFill>
    </fill>
    <fill>
      <patternFill patternType="solid">
        <fgColor rgb="FFA5A5A5"/>
        <bgColor indexed="64"/>
      </patternFill>
    </fill>
    <fill>
      <patternFill patternType="solid">
        <fgColor theme="0" tint="-0.34998626667073579"/>
        <bgColor indexed="64"/>
      </patternFill>
    </fill>
    <fill>
      <patternFill patternType="solid">
        <fgColor rgb="FF0076BE"/>
        <bgColor indexed="64"/>
      </patternFill>
    </fill>
    <fill>
      <patternFill patternType="solid">
        <fgColor theme="6"/>
        <bgColor indexed="64"/>
      </patternFill>
    </fill>
  </fills>
  <borders count="45">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ck">
        <color theme="6" tint="0.39994506668294322"/>
      </bottom>
      <diagonal/>
    </border>
    <border>
      <left style="thin">
        <color theme="0"/>
      </left>
      <right/>
      <top style="thin">
        <color theme="0"/>
      </top>
      <bottom style="thick">
        <color theme="6" tint="0.39994506668294322"/>
      </bottom>
      <diagonal/>
    </border>
    <border>
      <left/>
      <right/>
      <top/>
      <bottom style="thin">
        <color indexed="64"/>
      </bottom>
      <diagonal/>
    </border>
    <border>
      <left/>
      <right/>
      <top/>
      <bottom style="medium">
        <color indexed="64"/>
      </bottom>
      <diagonal/>
    </border>
    <border>
      <left style="medium">
        <color auto="1"/>
      </left>
      <right style="medium">
        <color auto="1"/>
      </right>
      <top style="medium">
        <color auto="1"/>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thick">
        <color theme="0"/>
      </left>
      <right style="thick">
        <color theme="0"/>
      </right>
      <top/>
      <bottom/>
      <diagonal/>
    </border>
    <border>
      <left style="thick">
        <color theme="0"/>
      </left>
      <right style="medium">
        <color theme="0" tint="-4.9989318521683403E-2"/>
      </right>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right/>
      <top/>
      <bottom style="thick">
        <color theme="1" tint="0.499984740745262"/>
      </bottom>
      <diagonal/>
    </border>
    <border>
      <left style="medium">
        <color theme="0" tint="-4.9989318521683403E-2"/>
      </left>
      <right style="medium">
        <color theme="0" tint="-4.9989318521683403E-2"/>
      </right>
      <top/>
      <bottom style="thick">
        <color theme="1" tint="0.499984740745262"/>
      </bottom>
      <diagonal/>
    </border>
    <border>
      <left style="medium">
        <color theme="0" tint="-4.9989318521683403E-2"/>
      </left>
      <right/>
      <top/>
      <bottom style="thick">
        <color theme="1" tint="0.499984740745262"/>
      </bottom>
      <diagonal/>
    </border>
    <border>
      <left/>
      <right/>
      <top/>
      <bottom style="thick">
        <color theme="0"/>
      </bottom>
      <diagonal/>
    </border>
    <border>
      <left/>
      <right style="medium">
        <color theme="0" tint="-4.9989318521683403E-2"/>
      </right>
      <top/>
      <bottom/>
      <diagonal/>
    </border>
    <border>
      <left/>
      <right style="medium">
        <color theme="0" tint="-4.9989318521683403E-2"/>
      </right>
      <top/>
      <bottom style="thick">
        <color theme="0"/>
      </bottom>
      <diagonal/>
    </border>
    <border>
      <left style="medium">
        <color theme="0" tint="-4.9989318521683403E-2"/>
      </left>
      <right style="medium">
        <color theme="0" tint="-4.9989318521683403E-2"/>
      </right>
      <top/>
      <bottom style="thick">
        <color theme="0"/>
      </bottom>
      <diagonal/>
    </border>
    <border>
      <left style="medium">
        <color theme="0" tint="-4.9989318521683403E-2"/>
      </left>
      <right/>
      <top/>
      <bottom style="thick">
        <color theme="0"/>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top/>
      <bottom style="thick">
        <color theme="0" tint="-4.9989318521683403E-2"/>
      </bottom>
      <diagonal/>
    </border>
    <border>
      <left style="medium">
        <color theme="0" tint="-4.9989318521683403E-2"/>
      </left>
      <right style="medium">
        <color theme="0" tint="-4.9989318521683403E-2"/>
      </right>
      <top/>
      <bottom style="thick">
        <color theme="0" tint="-4.9989318521683403E-2"/>
      </bottom>
      <diagonal/>
    </border>
    <border>
      <left/>
      <right style="thick">
        <color theme="0"/>
      </right>
      <top/>
      <bottom/>
      <diagonal/>
    </border>
    <border>
      <left style="thick">
        <color theme="0"/>
      </left>
      <right/>
      <top/>
      <bottom/>
      <diagonal/>
    </border>
    <border>
      <left style="medium">
        <color theme="0" tint="-4.9989318521683403E-2"/>
      </left>
      <right style="thick">
        <color theme="0"/>
      </right>
      <top/>
      <bottom/>
      <diagonal/>
    </border>
    <border>
      <left style="medium">
        <color rgb="FFC1C1C1"/>
      </left>
      <right style="medium">
        <color rgb="FFC1C1C1"/>
      </right>
      <top/>
      <bottom/>
      <diagonal/>
    </border>
    <border>
      <left style="medium">
        <color theme="0" tint="-4.9989318521683403E-2"/>
      </left>
      <right/>
      <top/>
      <bottom style="thick">
        <color theme="0" tint="-4.9989318521683403E-2"/>
      </bottom>
      <diagonal/>
    </border>
    <border>
      <left style="medium">
        <color theme="2"/>
      </left>
      <right style="medium">
        <color theme="2"/>
      </right>
      <top/>
      <bottom/>
      <diagonal/>
    </border>
    <border>
      <left style="medium">
        <color theme="2"/>
      </left>
      <right style="medium">
        <color theme="2"/>
      </right>
      <top/>
      <bottom style="thick">
        <color theme="2"/>
      </bottom>
      <diagonal/>
    </border>
    <border>
      <left style="thick">
        <color theme="0" tint="-0.14996795556505021"/>
      </left>
      <right/>
      <top/>
      <bottom/>
      <diagonal/>
    </border>
    <border>
      <left/>
      <right style="thick">
        <color theme="0" tint="-0.14996795556505021"/>
      </right>
      <top/>
      <bottom/>
      <diagonal/>
    </border>
    <border>
      <left style="thick">
        <color theme="0" tint="-0.14996795556505021"/>
      </left>
      <right style="medium">
        <color theme="0" tint="-4.9989318521683403E-2"/>
      </right>
      <top/>
      <bottom/>
      <diagonal/>
    </border>
    <border>
      <left style="medium">
        <color theme="0" tint="-4.9989318521683403E-2"/>
      </left>
      <right style="thick">
        <color theme="0" tint="-0.14996795556505021"/>
      </right>
      <top/>
      <bottom/>
      <diagonal/>
    </border>
    <border>
      <left/>
      <right/>
      <top/>
      <bottom style="thick">
        <color rgb="FFD9D9D9"/>
      </bottom>
      <diagonal/>
    </border>
  </borders>
  <cellStyleXfs count="7">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6" fillId="0" borderId="0"/>
    <xf numFmtId="0" fontId="24" fillId="0" borderId="0"/>
    <xf numFmtId="9" fontId="1" fillId="0" borderId="0" applyFont="0" applyFill="0" applyBorder="0" applyAlignment="0" applyProtection="0"/>
    <xf numFmtId="44" fontId="1" fillId="0" borderId="0" applyFont="0" applyFill="0" applyBorder="0" applyAlignment="0" applyProtection="0"/>
  </cellStyleXfs>
  <cellXfs count="448">
    <xf numFmtId="0" fontId="0" fillId="0" borderId="0" xfId="0"/>
    <xf numFmtId="0" fontId="6" fillId="2" borderId="0" xfId="0" applyFont="1" applyFill="1" applyAlignment="1">
      <alignment wrapText="1"/>
    </xf>
    <xf numFmtId="0" fontId="0" fillId="2" borderId="0" xfId="0" applyFill="1" applyAlignment="1">
      <alignment wrapText="1"/>
    </xf>
    <xf numFmtId="0" fontId="0" fillId="2" borderId="0" xfId="0" applyFill="1"/>
    <xf numFmtId="0" fontId="8" fillId="2" borderId="0" xfId="2" applyFont="1" applyFill="1" applyAlignment="1" applyProtection="1">
      <alignment wrapText="1"/>
    </xf>
    <xf numFmtId="0" fontId="4" fillId="2" borderId="0" xfId="0" applyFont="1" applyFill="1" applyAlignment="1">
      <alignment wrapText="1"/>
    </xf>
    <xf numFmtId="0" fontId="4" fillId="2" borderId="0" xfId="0" applyFont="1" applyFill="1" applyAlignment="1">
      <alignment vertical="top" wrapText="1"/>
    </xf>
    <xf numFmtId="0" fontId="0" fillId="2" borderId="0" xfId="0" applyFill="1" applyAlignment="1">
      <alignment vertical="top" wrapText="1"/>
    </xf>
    <xf numFmtId="0" fontId="0" fillId="2" borderId="0" xfId="0" applyFont="1" applyFill="1" applyAlignment="1">
      <alignment vertical="top" wrapText="1"/>
    </xf>
    <xf numFmtId="0" fontId="1"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10" fillId="2" borderId="0" xfId="0" applyFont="1" applyFill="1" applyAlignment="1">
      <alignment horizontal="left" vertical="top" wrapText="1" indent="4"/>
    </xf>
    <xf numFmtId="0" fontId="6" fillId="2" borderId="0" xfId="0" applyFont="1" applyFill="1" applyAlignment="1">
      <alignment vertical="center"/>
    </xf>
    <xf numFmtId="0" fontId="0" fillId="2" borderId="0" xfId="0" applyFill="1" applyAlignment="1">
      <alignment vertical="center"/>
    </xf>
    <xf numFmtId="0" fontId="12" fillId="0" borderId="0" xfId="0" applyFont="1" applyFill="1" applyAlignment="1">
      <alignment vertical="center"/>
    </xf>
    <xf numFmtId="0" fontId="0" fillId="0" borderId="0" xfId="0" applyFill="1" applyAlignment="1">
      <alignment vertical="center"/>
    </xf>
    <xf numFmtId="0" fontId="8" fillId="2" borderId="0" xfId="2" applyFont="1" applyFill="1" applyAlignment="1" applyProtection="1"/>
    <xf numFmtId="0" fontId="13" fillId="3" borderId="1" xfId="0" applyFont="1" applyFill="1" applyBorder="1" applyAlignment="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4" fillId="2" borderId="0" xfId="0" applyFont="1" applyFill="1" applyAlignment="1">
      <alignment horizontal="center" vertical="center"/>
    </xf>
    <xf numFmtId="0" fontId="6" fillId="2" borderId="4" xfId="0" applyFont="1" applyFill="1" applyBorder="1" applyAlignment="1">
      <alignment vertical="center"/>
    </xf>
    <xf numFmtId="164" fontId="15" fillId="2" borderId="5" xfId="1" applyNumberFormat="1" applyFont="1" applyFill="1" applyBorder="1" applyAlignment="1">
      <alignment horizontal="right" vertical="center"/>
    </xf>
    <xf numFmtId="164" fontId="15" fillId="2" borderId="6" xfId="1" applyNumberFormat="1" applyFont="1" applyFill="1" applyBorder="1" applyAlignment="1">
      <alignment horizontal="right" vertical="center"/>
    </xf>
    <xf numFmtId="0" fontId="15" fillId="2" borderId="4" xfId="0" applyFont="1" applyFill="1" applyBorder="1" applyAlignment="1">
      <alignment vertical="center"/>
    </xf>
    <xf numFmtId="165" fontId="15" fillId="2" borderId="5" xfId="0" applyNumberFormat="1" applyFont="1" applyFill="1" applyBorder="1" applyAlignment="1">
      <alignment horizontal="right" vertical="center"/>
    </xf>
    <xf numFmtId="165" fontId="15" fillId="2" borderId="6" xfId="0" applyNumberFormat="1" applyFont="1" applyFill="1" applyBorder="1" applyAlignment="1">
      <alignment horizontal="right" vertical="center"/>
    </xf>
    <xf numFmtId="0" fontId="4" fillId="2" borderId="0" xfId="0" applyFont="1" applyFill="1"/>
    <xf numFmtId="166" fontId="15" fillId="2" borderId="5" xfId="0" applyNumberFormat="1" applyFont="1" applyFill="1" applyBorder="1" applyAlignment="1">
      <alignment horizontal="right" vertical="center"/>
    </xf>
    <xf numFmtId="166" fontId="15" fillId="2" borderId="6" xfId="0" applyNumberFormat="1" applyFont="1" applyFill="1" applyBorder="1" applyAlignment="1">
      <alignment horizontal="right" vertical="center"/>
    </xf>
    <xf numFmtId="0" fontId="15" fillId="2" borderId="7" xfId="0" applyFont="1" applyFill="1" applyBorder="1" applyAlignment="1">
      <alignment vertical="center"/>
    </xf>
    <xf numFmtId="166" fontId="15" fillId="2" borderId="7" xfId="0" applyNumberFormat="1" applyFont="1" applyFill="1" applyBorder="1" applyAlignment="1">
      <alignment horizontal="right" vertical="center"/>
    </xf>
    <xf numFmtId="166" fontId="15" fillId="2" borderId="8" xfId="0" applyNumberFormat="1" applyFont="1" applyFill="1" applyBorder="1" applyAlignment="1">
      <alignment horizontal="right" vertical="center"/>
    </xf>
    <xf numFmtId="0" fontId="17" fillId="2" borderId="0" xfId="3" applyFont="1" applyFill="1" applyAlignment="1">
      <alignment vertical="center"/>
    </xf>
    <xf numFmtId="0" fontId="19" fillId="2" borderId="0" xfId="0" applyFont="1" applyFill="1"/>
    <xf numFmtId="0" fontId="6" fillId="2" borderId="0" xfId="0" applyFont="1" applyFill="1"/>
    <xf numFmtId="0" fontId="15" fillId="2" borderId="0" xfId="0" applyFont="1" applyFill="1"/>
    <xf numFmtId="0" fontId="0" fillId="2" borderId="0" xfId="0" applyFill="1" applyBorder="1"/>
    <xf numFmtId="0" fontId="8" fillId="2" borderId="0" xfId="2" applyFont="1" applyFill="1" applyAlignment="1" applyProtection="1">
      <alignment vertical="center"/>
    </xf>
    <xf numFmtId="0" fontId="20" fillId="3" borderId="0" xfId="0" applyFont="1" applyFill="1"/>
    <xf numFmtId="0" fontId="13" fillId="3" borderId="0" xfId="0" applyFont="1" applyFill="1"/>
    <xf numFmtId="0" fontId="13" fillId="3" borderId="0" xfId="0" applyFont="1" applyFill="1" applyBorder="1" applyAlignment="1">
      <alignment horizontal="center" vertical="center"/>
    </xf>
    <xf numFmtId="0" fontId="13" fillId="3" borderId="0" xfId="0" applyFont="1" applyFill="1" applyBorder="1" applyAlignment="1">
      <alignment horizontal="center" wrapText="1"/>
    </xf>
    <xf numFmtId="0" fontId="0" fillId="2" borderId="0" xfId="0" applyFill="1" applyAlignment="1">
      <alignment horizontal="center" wrapText="1"/>
    </xf>
    <xf numFmtId="0" fontId="0" fillId="2" borderId="0" xfId="0" applyFill="1" applyBorder="1" applyAlignment="1">
      <alignment horizontal="center" wrapText="1"/>
    </xf>
    <xf numFmtId="0" fontId="2" fillId="4" borderId="0" xfId="0" applyFont="1" applyFill="1" applyAlignment="1">
      <alignment vertical="center"/>
    </xf>
    <xf numFmtId="0" fontId="5" fillId="4" borderId="0" xfId="0" applyFont="1" applyFill="1" applyAlignment="1">
      <alignment vertical="center"/>
    </xf>
    <xf numFmtId="0" fontId="22" fillId="2" borderId="0" xfId="0" applyFont="1" applyFill="1" applyBorder="1" applyAlignment="1">
      <alignment vertical="center"/>
    </xf>
    <xf numFmtId="0" fontId="0" fillId="2" borderId="0" xfId="0" applyFill="1" applyBorder="1" applyAlignment="1">
      <alignment vertical="center"/>
    </xf>
    <xf numFmtId="0" fontId="4" fillId="2" borderId="0" xfId="0" applyFont="1" applyFill="1" applyAlignment="1">
      <alignment horizontal="left" vertical="center" indent="2"/>
    </xf>
    <xf numFmtId="0" fontId="0" fillId="2" borderId="0" xfId="0" applyFill="1" applyAlignment="1">
      <alignment horizontal="right" vertical="center" indent="2"/>
    </xf>
    <xf numFmtId="3" fontId="3" fillId="2" borderId="0" xfId="0" applyNumberFormat="1" applyFont="1" applyFill="1"/>
    <xf numFmtId="0" fontId="22" fillId="2" borderId="0" xfId="0" applyFont="1" applyFill="1" applyBorder="1" applyAlignment="1">
      <alignment horizontal="center" vertical="center"/>
    </xf>
    <xf numFmtId="3" fontId="0" fillId="2" borderId="0" xfId="0" applyNumberFormat="1" applyFill="1" applyAlignment="1">
      <alignment horizontal="right" vertical="center" indent="2"/>
    </xf>
    <xf numFmtId="3" fontId="0" fillId="2" borderId="0" xfId="1" applyNumberFormat="1" applyFont="1" applyFill="1" applyAlignment="1">
      <alignment horizontal="right" vertical="center" indent="2"/>
    </xf>
    <xf numFmtId="0" fontId="23" fillId="2" borderId="0" xfId="0" applyFont="1" applyFill="1" applyBorder="1" applyAlignment="1">
      <alignment horizontal="center" vertical="top" wrapText="1"/>
    </xf>
    <xf numFmtId="0" fontId="4" fillId="2" borderId="9" xfId="0" applyFont="1" applyFill="1" applyBorder="1" applyAlignment="1">
      <alignment horizontal="left" vertical="center" indent="2"/>
    </xf>
    <xf numFmtId="3" fontId="0" fillId="2" borderId="9" xfId="0" applyNumberFormat="1" applyFill="1" applyBorder="1" applyAlignment="1">
      <alignment horizontal="right" vertical="center" indent="2"/>
    </xf>
    <xf numFmtId="0" fontId="0" fillId="2" borderId="9" xfId="0" applyFill="1" applyBorder="1" applyAlignment="1">
      <alignment horizontal="right" vertical="center" indent="2"/>
    </xf>
    <xf numFmtId="0" fontId="23" fillId="2" borderId="0" xfId="0" applyFont="1" applyFill="1" applyBorder="1" applyAlignment="1">
      <alignment horizontal="center" vertical="top" wrapText="1"/>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5" fillId="4" borderId="0" xfId="0" applyFont="1" applyFill="1" applyAlignment="1">
      <alignment horizontal="right" vertical="center"/>
    </xf>
    <xf numFmtId="0" fontId="4" fillId="2" borderId="0" xfId="0" applyFont="1" applyFill="1" applyBorder="1" applyAlignment="1">
      <alignment horizontal="center" vertical="center" wrapText="1"/>
    </xf>
    <xf numFmtId="0" fontId="0" fillId="2" borderId="0" xfId="0" applyFill="1" applyBorder="1" applyAlignment="1">
      <alignment vertical="center" wrapText="1"/>
    </xf>
    <xf numFmtId="0" fontId="24" fillId="2" borderId="0" xfId="4" applyFill="1" applyBorder="1"/>
    <xf numFmtId="0" fontId="4" fillId="2" borderId="0" xfId="0" applyFont="1" applyFill="1" applyAlignment="1">
      <alignment vertical="center"/>
    </xf>
    <xf numFmtId="0" fontId="12" fillId="2" borderId="0" xfId="0" applyFont="1" applyFill="1" applyAlignment="1">
      <alignment vertical="center"/>
    </xf>
    <xf numFmtId="0" fontId="12" fillId="2" borderId="0" xfId="0" applyFont="1" applyFill="1"/>
    <xf numFmtId="0" fontId="7" fillId="2" borderId="0" xfId="2" applyFill="1" applyAlignment="1" applyProtection="1"/>
    <xf numFmtId="164" fontId="0" fillId="2" borderId="0" xfId="1" applyNumberFormat="1" applyFont="1" applyFill="1"/>
    <xf numFmtId="0" fontId="22" fillId="2" borderId="0" xfId="0" applyFont="1" applyFill="1" applyBorder="1" applyAlignment="1">
      <alignment vertical="top" wrapText="1"/>
    </xf>
    <xf numFmtId="0" fontId="16" fillId="2" borderId="0" xfId="0" applyFont="1" applyFill="1"/>
    <xf numFmtId="0" fontId="3" fillId="2" borderId="0" xfId="0" applyFont="1" applyFill="1"/>
    <xf numFmtId="0" fontId="19" fillId="2" borderId="0" xfId="0" applyFont="1" applyFill="1" applyAlignment="1"/>
    <xf numFmtId="164" fontId="0" fillId="2" borderId="0" xfId="0" applyNumberFormat="1" applyFill="1"/>
    <xf numFmtId="0" fontId="5" fillId="2" borderId="0" xfId="0" applyFont="1" applyFill="1"/>
    <xf numFmtId="0" fontId="6" fillId="0" borderId="0" xfId="0" applyFont="1"/>
    <xf numFmtId="0" fontId="4" fillId="2" borderId="0" xfId="0" applyFont="1" applyFill="1" applyBorder="1"/>
    <xf numFmtId="17" fontId="0" fillId="2" borderId="0" xfId="0" applyNumberFormat="1" applyFill="1"/>
    <xf numFmtId="0" fontId="22" fillId="2" borderId="0" xfId="0" applyFont="1" applyFill="1" applyAlignment="1">
      <alignment vertical="center" wrapText="1"/>
    </xf>
    <xf numFmtId="0" fontId="26" fillId="2" borderId="0" xfId="0" applyFont="1" applyFill="1" applyAlignment="1">
      <alignment vertical="center"/>
    </xf>
    <xf numFmtId="0" fontId="26" fillId="2" borderId="0" xfId="0" applyFont="1" applyFill="1"/>
    <xf numFmtId="0" fontId="13" fillId="7" borderId="11" xfId="0" applyFont="1" applyFill="1" applyBorder="1" applyAlignment="1">
      <alignment vertical="center"/>
    </xf>
    <xf numFmtId="167" fontId="22" fillId="2" borderId="0" xfId="5" applyNumberFormat="1" applyFont="1" applyFill="1"/>
    <xf numFmtId="167" fontId="0" fillId="2" borderId="0" xfId="5" applyNumberFormat="1" applyFont="1" applyFill="1"/>
    <xf numFmtId="0" fontId="22" fillId="0" borderId="0" xfId="0" applyFont="1" applyAlignment="1">
      <alignment vertical="center"/>
    </xf>
    <xf numFmtId="0" fontId="23" fillId="0" borderId="13" xfId="0" applyFont="1" applyBorder="1" applyAlignment="1">
      <alignment horizontal="center" vertical="top" wrapText="1"/>
    </xf>
    <xf numFmtId="0" fontId="23" fillId="0" borderId="0" xfId="0" applyFont="1" applyAlignment="1">
      <alignment horizontal="center" vertical="top" wrapText="1"/>
    </xf>
    <xf numFmtId="0" fontId="23" fillId="0" borderId="14" xfId="0" applyFont="1" applyBorder="1" applyAlignment="1">
      <alignment horizontal="center" vertical="top" wrapText="1"/>
    </xf>
    <xf numFmtId="0" fontId="22" fillId="0" borderId="0" xfId="0" applyFont="1" applyAlignment="1">
      <alignment vertical="top" wrapText="1"/>
    </xf>
    <xf numFmtId="0" fontId="15" fillId="2" borderId="0" xfId="0" applyFont="1" applyFill="1" applyAlignment="1">
      <alignment vertical="center"/>
    </xf>
    <xf numFmtId="0" fontId="0" fillId="0" borderId="0" xfId="0" applyAlignment="1">
      <alignment vertical="top" wrapText="1"/>
    </xf>
    <xf numFmtId="0" fontId="23" fillId="0" borderId="12" xfId="0" applyFont="1" applyBorder="1" applyAlignment="1">
      <alignment horizontal="center" vertical="top" wrapText="1"/>
    </xf>
    <xf numFmtId="0" fontId="4" fillId="0" borderId="14" xfId="0" applyFont="1" applyBorder="1" applyAlignment="1">
      <alignment horizontal="center" vertical="top" wrapText="1"/>
    </xf>
    <xf numFmtId="166" fontId="0" fillId="2" borderId="0" xfId="0" applyNumberFormat="1" applyFill="1"/>
    <xf numFmtId="0" fontId="6" fillId="2" borderId="0" xfId="0" applyFont="1" applyFill="1" applyAlignment="1">
      <alignment horizontal="left" vertical="center"/>
    </xf>
    <xf numFmtId="0" fontId="27" fillId="2" borderId="0" xfId="0" applyFont="1" applyFill="1"/>
    <xf numFmtId="167" fontId="22" fillId="0" borderId="0" xfId="5" applyNumberFormat="1" applyFont="1" applyAlignment="1">
      <alignment vertical="top" wrapText="1"/>
    </xf>
    <xf numFmtId="167" fontId="0" fillId="2" borderId="0" xfId="5" applyNumberFormat="1" applyFont="1" applyFill="1" applyBorder="1"/>
    <xf numFmtId="0" fontId="28" fillId="9" borderId="0" xfId="0" applyFont="1" applyFill="1" applyAlignment="1">
      <alignment horizontal="left"/>
    </xf>
    <xf numFmtId="0" fontId="29" fillId="9" borderId="0" xfId="0" applyFont="1" applyFill="1" applyAlignment="1">
      <alignment horizontal="center"/>
    </xf>
    <xf numFmtId="0" fontId="30" fillId="3" borderId="0" xfId="0" applyFont="1" applyFill="1" applyBorder="1" applyAlignment="1">
      <alignment horizontal="center" wrapText="1"/>
    </xf>
    <xf numFmtId="0" fontId="31" fillId="3" borderId="0" xfId="0" applyFont="1" applyFill="1" applyBorder="1" applyAlignment="1">
      <alignment horizontal="center" wrapText="1"/>
    </xf>
    <xf numFmtId="0" fontId="31" fillId="3" borderId="0" xfId="0" applyFont="1" applyFill="1" applyBorder="1" applyAlignment="1">
      <alignment horizontal="left" wrapText="1"/>
    </xf>
    <xf numFmtId="0" fontId="32" fillId="8" borderId="0" xfId="0" applyFont="1" applyFill="1" applyBorder="1" applyAlignment="1">
      <alignment horizontal="center" vertical="center" wrapText="1"/>
    </xf>
    <xf numFmtId="0" fontId="32" fillId="8" borderId="0" xfId="0" applyFont="1" applyFill="1" applyBorder="1" applyAlignment="1">
      <alignment horizontal="left" vertical="center" wrapText="1"/>
    </xf>
    <xf numFmtId="0" fontId="32" fillId="9" borderId="0" xfId="0" applyFont="1" applyFill="1" applyBorder="1" applyAlignment="1">
      <alignment horizontal="center" vertical="center" wrapText="1"/>
    </xf>
    <xf numFmtId="0" fontId="32" fillId="9" borderId="0" xfId="0" applyFont="1" applyFill="1" applyBorder="1" applyAlignment="1">
      <alignment horizontal="left" vertical="center" wrapText="1"/>
    </xf>
    <xf numFmtId="0" fontId="32" fillId="8" borderId="15" xfId="0" applyFont="1" applyFill="1" applyBorder="1" applyAlignment="1">
      <alignment horizontal="center" vertical="center" wrapText="1"/>
    </xf>
    <xf numFmtId="0" fontId="32" fillId="9" borderId="15" xfId="0" applyFont="1" applyFill="1" applyBorder="1" applyAlignment="1">
      <alignment horizontal="center" vertical="center" wrapText="1"/>
    </xf>
    <xf numFmtId="0" fontId="32" fillId="8" borderId="16" xfId="0" applyFont="1" applyFill="1" applyBorder="1" applyAlignment="1">
      <alignment horizontal="center" vertical="center" wrapText="1"/>
    </xf>
    <xf numFmtId="0" fontId="32" fillId="8" borderId="17" xfId="0" applyFont="1" applyFill="1" applyBorder="1" applyAlignment="1">
      <alignment horizontal="center" vertical="center" wrapText="1"/>
    </xf>
    <xf numFmtId="0" fontId="32" fillId="8" borderId="18" xfId="0" applyFont="1" applyFill="1" applyBorder="1" applyAlignment="1">
      <alignment horizontal="center" vertical="center" wrapText="1"/>
    </xf>
    <xf numFmtId="0" fontId="32" fillId="9" borderId="16" xfId="0" applyFont="1" applyFill="1" applyBorder="1" applyAlignment="1">
      <alignment horizontal="center" vertical="center" wrapText="1"/>
    </xf>
    <xf numFmtId="0" fontId="32" fillId="9" borderId="17" xfId="0" applyFont="1" applyFill="1" applyBorder="1" applyAlignment="1">
      <alignment horizontal="center" vertical="center" wrapText="1"/>
    </xf>
    <xf numFmtId="0" fontId="32" fillId="9" borderId="18" xfId="0" applyFont="1" applyFill="1" applyBorder="1" applyAlignment="1">
      <alignment horizontal="center" vertical="center" wrapText="1"/>
    </xf>
    <xf numFmtId="0" fontId="32" fillId="10" borderId="0" xfId="0" applyFont="1" applyFill="1" applyBorder="1" applyAlignment="1">
      <alignment horizontal="center" vertical="center" wrapText="1"/>
    </xf>
    <xf numFmtId="0" fontId="28" fillId="10" borderId="0" xfId="0" applyFont="1" applyFill="1" applyBorder="1" applyAlignment="1">
      <alignment horizontal="left" vertical="center" wrapText="1"/>
    </xf>
    <xf numFmtId="0" fontId="28" fillId="10" borderId="15" xfId="0" applyFont="1" applyFill="1" applyBorder="1" applyAlignment="1">
      <alignment horizontal="center" vertical="center" wrapText="1"/>
    </xf>
    <xf numFmtId="0" fontId="23" fillId="2" borderId="0" xfId="0" applyFont="1" applyFill="1" applyBorder="1" applyAlignment="1">
      <alignment horizontal="center" vertical="top" wrapText="1"/>
    </xf>
    <xf numFmtId="0" fontId="8" fillId="2" borderId="0" xfId="2" applyFont="1" applyFill="1" applyAlignment="1" applyProtection="1"/>
    <xf numFmtId="0" fontId="23" fillId="0" borderId="12" xfId="0" applyFont="1" applyBorder="1" applyAlignment="1">
      <alignment horizontal="center" vertical="top" wrapText="1"/>
    </xf>
    <xf numFmtId="0" fontId="23" fillId="0" borderId="13" xfId="0" applyFont="1" applyBorder="1" applyAlignment="1">
      <alignment horizontal="center" vertical="top" wrapText="1"/>
    </xf>
    <xf numFmtId="0" fontId="8" fillId="2" borderId="0" xfId="2" applyFont="1" applyFill="1" applyAlignment="1" applyProtection="1">
      <alignment vertical="center"/>
    </xf>
    <xf numFmtId="0" fontId="31" fillId="3" borderId="0" xfId="0" applyFont="1" applyFill="1" applyBorder="1" applyAlignment="1">
      <alignment horizontal="center"/>
    </xf>
    <xf numFmtId="0" fontId="33" fillId="3" borderId="0" xfId="0" applyFont="1" applyFill="1" applyBorder="1" applyAlignment="1">
      <alignment horizontal="center" wrapText="1"/>
    </xf>
    <xf numFmtId="168" fontId="32" fillId="8" borderId="15" xfId="0" applyNumberFormat="1" applyFont="1" applyFill="1" applyBorder="1" applyAlignment="1">
      <alignment horizontal="center" wrapText="1"/>
    </xf>
    <xf numFmtId="168" fontId="32" fillId="8" borderId="16" xfId="0" applyNumberFormat="1" applyFont="1" applyFill="1" applyBorder="1" applyAlignment="1">
      <alignment horizontal="center" wrapText="1"/>
    </xf>
    <xf numFmtId="168" fontId="32" fillId="8" borderId="17" xfId="0" applyNumberFormat="1" applyFont="1" applyFill="1" applyBorder="1" applyAlignment="1">
      <alignment horizontal="center" wrapText="1"/>
    </xf>
    <xf numFmtId="168" fontId="32" fillId="8" borderId="18" xfId="0" applyNumberFormat="1" applyFont="1" applyFill="1" applyBorder="1" applyAlignment="1">
      <alignment horizontal="center" wrapText="1"/>
    </xf>
    <xf numFmtId="168" fontId="32" fillId="9" borderId="15" xfId="0" applyNumberFormat="1" applyFont="1" applyFill="1" applyBorder="1" applyAlignment="1">
      <alignment horizontal="center" wrapText="1"/>
    </xf>
    <xf numFmtId="168" fontId="32" fillId="9" borderId="16" xfId="0" applyNumberFormat="1" applyFont="1" applyFill="1" applyBorder="1" applyAlignment="1">
      <alignment horizontal="center" wrapText="1"/>
    </xf>
    <xf numFmtId="168" fontId="32" fillId="9" borderId="17" xfId="0" applyNumberFormat="1" applyFont="1" applyFill="1" applyBorder="1" applyAlignment="1">
      <alignment horizontal="center" wrapText="1"/>
    </xf>
    <xf numFmtId="168" fontId="32" fillId="9" borderId="18" xfId="0" applyNumberFormat="1" applyFont="1" applyFill="1" applyBorder="1" applyAlignment="1">
      <alignment horizontal="center" wrapText="1"/>
    </xf>
    <xf numFmtId="168" fontId="28" fillId="10" borderId="15" xfId="0" applyNumberFormat="1" applyFont="1" applyFill="1" applyBorder="1" applyAlignment="1">
      <alignment horizontal="center" vertical="center" wrapText="1"/>
    </xf>
    <xf numFmtId="0" fontId="8" fillId="3" borderId="0" xfId="2" applyFont="1" applyFill="1" applyBorder="1" applyAlignment="1" applyProtection="1">
      <alignment horizontal="left" vertical="center"/>
    </xf>
    <xf numFmtId="0" fontId="34" fillId="3" borderId="0" xfId="0" applyFont="1" applyFill="1" applyBorder="1" applyAlignment="1">
      <alignment horizontal="center"/>
    </xf>
    <xf numFmtId="0" fontId="31" fillId="3" borderId="17" xfId="0" applyFont="1" applyFill="1" applyBorder="1" applyAlignment="1">
      <alignment horizontal="left" wrapText="1"/>
    </xf>
    <xf numFmtId="0" fontId="31" fillId="3" borderId="17" xfId="0" applyFont="1" applyFill="1" applyBorder="1" applyAlignment="1">
      <alignment horizontal="center" wrapText="1"/>
    </xf>
    <xf numFmtId="0" fontId="31" fillId="3" borderId="17" xfId="0" applyFont="1" applyFill="1" applyBorder="1" applyAlignment="1">
      <alignment horizontal="center" vertical="center" wrapText="1"/>
    </xf>
    <xf numFmtId="0" fontId="31" fillId="3" borderId="18" xfId="0" applyFont="1" applyFill="1" applyBorder="1" applyAlignment="1">
      <alignment horizontal="center" vertical="center" wrapText="1"/>
    </xf>
    <xf numFmtId="0" fontId="32" fillId="8" borderId="17" xfId="0" applyFont="1" applyFill="1" applyBorder="1" applyAlignment="1">
      <alignment horizontal="left" vertical="center" wrapText="1"/>
    </xf>
    <xf numFmtId="169" fontId="32" fillId="8" borderId="17" xfId="6" applyNumberFormat="1" applyFont="1" applyFill="1" applyBorder="1" applyAlignment="1">
      <alignment horizontal="right" vertical="center" wrapText="1"/>
    </xf>
    <xf numFmtId="169" fontId="32" fillId="8" borderId="18" xfId="6" applyNumberFormat="1" applyFont="1" applyFill="1" applyBorder="1" applyAlignment="1">
      <alignment horizontal="right" vertical="center" wrapText="1"/>
    </xf>
    <xf numFmtId="0" fontId="32" fillId="9" borderId="17" xfId="0" applyFont="1" applyFill="1" applyBorder="1" applyAlignment="1">
      <alignment horizontal="left" vertical="center" wrapText="1"/>
    </xf>
    <xf numFmtId="41" fontId="32" fillId="9" borderId="17" xfId="6" applyNumberFormat="1" applyFont="1" applyFill="1" applyBorder="1" applyAlignment="1">
      <alignment horizontal="right" vertical="center" wrapText="1"/>
    </xf>
    <xf numFmtId="41" fontId="32" fillId="9" borderId="18" xfId="6" applyNumberFormat="1" applyFont="1" applyFill="1" applyBorder="1" applyAlignment="1">
      <alignment horizontal="right" vertical="center" wrapText="1"/>
    </xf>
    <xf numFmtId="41" fontId="32" fillId="8" borderId="17" xfId="6" applyNumberFormat="1" applyFont="1" applyFill="1" applyBorder="1" applyAlignment="1">
      <alignment horizontal="right" vertical="center" wrapText="1"/>
    </xf>
    <xf numFmtId="41" fontId="32" fillId="8" borderId="18" xfId="6" applyNumberFormat="1" applyFont="1" applyFill="1" applyBorder="1" applyAlignment="1">
      <alignment horizontal="right" vertical="center" wrapText="1"/>
    </xf>
    <xf numFmtId="0" fontId="32" fillId="9" borderId="19" xfId="0" applyFont="1" applyFill="1" applyBorder="1" applyAlignment="1">
      <alignment horizontal="center" vertical="center" wrapText="1"/>
    </xf>
    <xf numFmtId="0" fontId="32" fillId="9" borderId="19" xfId="0" applyFont="1" applyFill="1" applyBorder="1" applyAlignment="1">
      <alignment horizontal="left" vertical="center" wrapText="1"/>
    </xf>
    <xf numFmtId="0" fontId="32" fillId="9" borderId="20" xfId="0" applyFont="1" applyFill="1" applyBorder="1" applyAlignment="1">
      <alignment horizontal="left" vertical="center" wrapText="1"/>
    </xf>
    <xf numFmtId="0" fontId="32" fillId="9" borderId="20" xfId="0" applyFont="1" applyFill="1" applyBorder="1" applyAlignment="1">
      <alignment horizontal="center" vertical="center" wrapText="1"/>
    </xf>
    <xf numFmtId="41" fontId="32" fillId="9" borderId="20" xfId="6" applyNumberFormat="1" applyFont="1" applyFill="1" applyBorder="1" applyAlignment="1">
      <alignment horizontal="right" vertical="center" wrapText="1"/>
    </xf>
    <xf numFmtId="41" fontId="32" fillId="9" borderId="21" xfId="6" applyNumberFormat="1" applyFont="1" applyFill="1" applyBorder="1" applyAlignment="1">
      <alignment horizontal="right" vertical="center" wrapText="1"/>
    </xf>
    <xf numFmtId="0" fontId="37" fillId="11" borderId="0" xfId="0" applyFont="1" applyFill="1" applyAlignment="1">
      <alignment horizontal="center"/>
    </xf>
    <xf numFmtId="0" fontId="37" fillId="11" borderId="22" xfId="0" applyFont="1" applyFill="1" applyBorder="1" applyAlignment="1">
      <alignment horizontal="center"/>
    </xf>
    <xf numFmtId="0" fontId="14" fillId="11" borderId="22" xfId="0" applyFont="1" applyFill="1" applyBorder="1" applyAlignment="1">
      <alignment horizontal="left" vertical="center"/>
    </xf>
    <xf numFmtId="0" fontId="14" fillId="11" borderId="0" xfId="0" applyFont="1" applyFill="1" applyAlignment="1">
      <alignment horizontal="left" vertical="center"/>
    </xf>
    <xf numFmtId="0" fontId="31" fillId="3" borderId="23" xfId="0" applyFont="1" applyFill="1" applyBorder="1" applyAlignment="1">
      <alignment horizontal="center" wrapText="1"/>
    </xf>
    <xf numFmtId="0" fontId="31" fillId="3" borderId="18" xfId="0" applyFont="1" applyFill="1" applyBorder="1" applyAlignment="1">
      <alignment horizontal="center" wrapText="1"/>
    </xf>
    <xf numFmtId="169" fontId="32" fillId="8" borderId="23" xfId="6" applyNumberFormat="1" applyFont="1" applyFill="1" applyBorder="1" applyAlignment="1">
      <alignment horizontal="right" vertical="center" wrapText="1"/>
    </xf>
    <xf numFmtId="41" fontId="32" fillId="9" borderId="23" xfId="0" applyNumberFormat="1" applyFont="1" applyFill="1" applyBorder="1" applyAlignment="1">
      <alignment horizontal="right" vertical="center" wrapText="1"/>
    </xf>
    <xf numFmtId="41" fontId="32" fillId="9" borderId="17" xfId="0" applyNumberFormat="1" applyFont="1" applyFill="1" applyBorder="1" applyAlignment="1">
      <alignment horizontal="right" vertical="center" wrapText="1"/>
    </xf>
    <xf numFmtId="41" fontId="32" fillId="9" borderId="18" xfId="0" applyNumberFormat="1" applyFont="1" applyFill="1" applyBorder="1" applyAlignment="1">
      <alignment horizontal="right" vertical="center" wrapText="1"/>
    </xf>
    <xf numFmtId="41" fontId="32" fillId="8" borderId="23" xfId="0" applyNumberFormat="1" applyFont="1" applyFill="1" applyBorder="1" applyAlignment="1">
      <alignment horizontal="right" vertical="center" wrapText="1"/>
    </xf>
    <xf numFmtId="41" fontId="32" fillId="8" borderId="17" xfId="0" applyNumberFormat="1" applyFont="1" applyFill="1" applyBorder="1" applyAlignment="1">
      <alignment horizontal="right" vertical="center" wrapText="1"/>
    </xf>
    <xf numFmtId="41" fontId="32" fillId="8" borderId="18" xfId="0" applyNumberFormat="1" applyFont="1" applyFill="1" applyBorder="1" applyAlignment="1">
      <alignment horizontal="right" vertical="center" wrapText="1"/>
    </xf>
    <xf numFmtId="169" fontId="14" fillId="11" borderId="24" xfId="6" applyNumberFormat="1" applyFont="1" applyFill="1" applyBorder="1" applyAlignment="1">
      <alignment horizontal="right" vertical="center"/>
    </xf>
    <xf numFmtId="169" fontId="14" fillId="11" borderId="25" xfId="6" applyNumberFormat="1" applyFont="1" applyFill="1" applyBorder="1" applyAlignment="1">
      <alignment horizontal="right" vertical="center"/>
    </xf>
    <xf numFmtId="169" fontId="14" fillId="11" borderId="26" xfId="6" applyNumberFormat="1" applyFont="1" applyFill="1" applyBorder="1" applyAlignment="1">
      <alignment horizontal="right" vertical="center"/>
    </xf>
    <xf numFmtId="41" fontId="14" fillId="11" borderId="23" xfId="6" applyNumberFormat="1" applyFont="1" applyFill="1" applyBorder="1" applyAlignment="1">
      <alignment horizontal="right" vertical="center"/>
    </xf>
    <xf numFmtId="41" fontId="14" fillId="11" borderId="17" xfId="6" applyNumberFormat="1" applyFont="1" applyFill="1" applyBorder="1" applyAlignment="1">
      <alignment horizontal="right" vertical="center"/>
    </xf>
    <xf numFmtId="41" fontId="14" fillId="11" borderId="18" xfId="6" applyNumberFormat="1" applyFont="1" applyFill="1" applyBorder="1" applyAlignment="1">
      <alignment horizontal="right" vertical="center"/>
    </xf>
    <xf numFmtId="0" fontId="17" fillId="2" borderId="0" xfId="0" applyFont="1" applyFill="1"/>
    <xf numFmtId="0" fontId="17" fillId="2" borderId="0" xfId="0" applyNumberFormat="1" applyFont="1" applyFill="1"/>
    <xf numFmtId="170" fontId="17" fillId="2" borderId="0" xfId="0" applyNumberFormat="1" applyFont="1" applyFill="1"/>
    <xf numFmtId="169" fontId="17" fillId="2" borderId="0" xfId="6" applyNumberFormat="1" applyFont="1" applyFill="1" applyAlignment="1">
      <alignment vertical="top" wrapText="1"/>
    </xf>
    <xf numFmtId="169" fontId="19" fillId="2" borderId="0" xfId="6" applyNumberFormat="1" applyFont="1" applyFill="1"/>
    <xf numFmtId="0" fontId="23" fillId="2" borderId="0" xfId="0" applyFont="1" applyFill="1" applyAlignment="1">
      <alignment horizontal="center" vertical="top" wrapText="1"/>
    </xf>
    <xf numFmtId="0" fontId="22" fillId="2" borderId="0" xfId="0" applyFont="1" applyFill="1" applyAlignment="1">
      <alignment vertical="top" wrapText="1"/>
    </xf>
    <xf numFmtId="0" fontId="23" fillId="2" borderId="0" xfId="0" applyFont="1" applyFill="1" applyBorder="1" applyAlignment="1">
      <alignment horizontal="left" vertical="top" wrapText="1"/>
    </xf>
    <xf numFmtId="0" fontId="23" fillId="2" borderId="0" xfId="0" applyFont="1" applyFill="1" applyBorder="1" applyAlignment="1">
      <alignment vertical="top" wrapText="1"/>
    </xf>
    <xf numFmtId="0" fontId="16" fillId="2" borderId="0" xfId="0" applyNumberFormat="1" applyFont="1" applyFill="1" applyAlignment="1">
      <alignment wrapText="1"/>
    </xf>
    <xf numFmtId="169" fontId="22" fillId="0" borderId="0" xfId="6" applyNumberFormat="1" applyFont="1" applyAlignment="1">
      <alignment vertical="top" wrapText="1"/>
    </xf>
    <xf numFmtId="169" fontId="22" fillId="0" borderId="0" xfId="6" applyNumberFormat="1" applyFont="1"/>
    <xf numFmtId="169" fontId="0" fillId="2" borderId="0" xfId="6" applyNumberFormat="1" applyFont="1" applyFill="1"/>
    <xf numFmtId="0" fontId="38" fillId="0" borderId="14" xfId="0" applyFont="1" applyBorder="1" applyAlignment="1">
      <alignment horizontal="center" vertical="top" wrapText="1"/>
    </xf>
    <xf numFmtId="0" fontId="38" fillId="0" borderId="0" xfId="0" applyFont="1" applyAlignment="1">
      <alignment horizontal="center" vertical="top" wrapText="1"/>
    </xf>
    <xf numFmtId="0" fontId="39" fillId="0" borderId="0" xfId="0" applyFont="1" applyAlignment="1">
      <alignment vertical="top" wrapText="1"/>
    </xf>
    <xf numFmtId="0" fontId="16" fillId="7" borderId="11" xfId="0" applyFont="1" applyFill="1" applyBorder="1" applyAlignment="1">
      <alignment vertical="center"/>
    </xf>
    <xf numFmtId="0" fontId="8" fillId="0" borderId="0" xfId="2" applyFont="1" applyAlignment="1" applyProtection="1">
      <alignment vertical="center"/>
    </xf>
    <xf numFmtId="0" fontId="8" fillId="0" borderId="9" xfId="2" applyFont="1" applyBorder="1" applyAlignment="1" applyProtection="1">
      <alignment vertical="center"/>
    </xf>
    <xf numFmtId="171" fontId="6" fillId="12" borderId="27" xfId="1" applyNumberFormat="1" applyFont="1" applyFill="1" applyBorder="1" applyAlignment="1">
      <alignment vertical="center"/>
    </xf>
    <xf numFmtId="164" fontId="6" fillId="12" borderId="27" xfId="1" applyNumberFormat="1" applyFont="1" applyFill="1" applyBorder="1" applyAlignment="1">
      <alignment vertical="center"/>
    </xf>
    <xf numFmtId="171" fontId="6" fillId="13" borderId="27" xfId="1" applyNumberFormat="1" applyFont="1" applyFill="1" applyBorder="1" applyAlignment="1">
      <alignment vertical="center"/>
    </xf>
    <xf numFmtId="0" fontId="6" fillId="13" borderId="27" xfId="0" applyFont="1" applyFill="1" applyBorder="1" applyAlignment="1">
      <alignment vertical="center"/>
    </xf>
    <xf numFmtId="164" fontId="6" fillId="13" borderId="27" xfId="1" applyNumberFormat="1" applyFont="1" applyFill="1" applyBorder="1" applyAlignment="1">
      <alignment vertical="center"/>
    </xf>
    <xf numFmtId="171" fontId="6" fillId="14" borderId="27" xfId="1" applyNumberFormat="1" applyFont="1" applyFill="1" applyBorder="1" applyAlignment="1">
      <alignment vertical="center"/>
    </xf>
    <xf numFmtId="164" fontId="6" fillId="14" borderId="27" xfId="0" applyNumberFormat="1" applyFont="1" applyFill="1" applyBorder="1" applyAlignment="1">
      <alignment vertical="center"/>
    </xf>
    <xf numFmtId="164" fontId="6" fillId="14" borderId="27" xfId="1" applyNumberFormat="1" applyFont="1" applyFill="1" applyBorder="1" applyAlignment="1">
      <alignment vertical="center"/>
    </xf>
    <xf numFmtId="171" fontId="6" fillId="6" borderId="27" xfId="1" applyNumberFormat="1" applyFont="1" applyFill="1" applyBorder="1" applyAlignment="1">
      <alignment vertical="center"/>
    </xf>
    <xf numFmtId="164" fontId="6" fillId="6" borderId="27" xfId="1" applyNumberFormat="1" applyFont="1" applyFill="1" applyBorder="1" applyAlignment="1">
      <alignment vertical="center"/>
    </xf>
    <xf numFmtId="164" fontId="6" fillId="6" borderId="27" xfId="0" applyNumberFormat="1" applyFont="1" applyFill="1" applyBorder="1" applyAlignment="1">
      <alignment vertical="center"/>
    </xf>
    <xf numFmtId="0" fontId="6" fillId="12" borderId="27" xfId="0" applyFont="1" applyFill="1" applyBorder="1" applyAlignment="1">
      <alignment vertical="center"/>
    </xf>
    <xf numFmtId="171" fontId="15" fillId="12" borderId="27" xfId="1" applyNumberFormat="1" applyFont="1" applyFill="1" applyBorder="1" applyAlignment="1">
      <alignment vertical="center"/>
    </xf>
    <xf numFmtId="164" fontId="15" fillId="12" borderId="27" xfId="1" applyNumberFormat="1" applyFont="1" applyFill="1" applyBorder="1" applyAlignment="1">
      <alignment vertical="center"/>
    </xf>
    <xf numFmtId="171" fontId="15" fillId="13" borderId="27" xfId="1" applyNumberFormat="1" applyFont="1" applyFill="1" applyBorder="1" applyAlignment="1">
      <alignment vertical="center"/>
    </xf>
    <xf numFmtId="0" fontId="15" fillId="13" borderId="27" xfId="0" applyFont="1" applyFill="1" applyBorder="1" applyAlignment="1">
      <alignment vertical="center"/>
    </xf>
    <xf numFmtId="164" fontId="15" fillId="13" borderId="27" xfId="1" applyNumberFormat="1" applyFont="1" applyFill="1" applyBorder="1" applyAlignment="1">
      <alignment vertical="center"/>
    </xf>
    <xf numFmtId="171" fontId="15" fillId="14" borderId="27" xfId="1" applyNumberFormat="1" applyFont="1" applyFill="1" applyBorder="1" applyAlignment="1">
      <alignment vertical="center"/>
    </xf>
    <xf numFmtId="164" fontId="15" fillId="14" borderId="27" xfId="0" applyNumberFormat="1" applyFont="1" applyFill="1" applyBorder="1" applyAlignment="1">
      <alignment vertical="center"/>
    </xf>
    <xf numFmtId="164" fontId="15" fillId="14" borderId="27" xfId="1" applyNumberFormat="1" applyFont="1" applyFill="1" applyBorder="1" applyAlignment="1">
      <alignment vertical="center"/>
    </xf>
    <xf numFmtId="171" fontId="15" fillId="6" borderId="27" xfId="1" applyNumberFormat="1" applyFont="1" applyFill="1" applyBorder="1" applyAlignment="1">
      <alignment vertical="center"/>
    </xf>
    <xf numFmtId="164" fontId="15" fillId="6" borderId="27" xfId="1" applyNumberFormat="1" applyFont="1" applyFill="1" applyBorder="1" applyAlignment="1">
      <alignment vertical="center"/>
    </xf>
    <xf numFmtId="0" fontId="15" fillId="12" borderId="27" xfId="0" applyFont="1" applyFill="1" applyBorder="1"/>
    <xf numFmtId="0" fontId="4" fillId="15" borderId="27" xfId="0" applyFont="1" applyFill="1" applyBorder="1" applyAlignment="1">
      <alignment horizontal="center" vertical="center"/>
    </xf>
    <xf numFmtId="0" fontId="4" fillId="16" borderId="27" xfId="0" applyFont="1" applyFill="1" applyBorder="1" applyAlignment="1">
      <alignment horizontal="center" vertical="center"/>
    </xf>
    <xf numFmtId="0" fontId="14" fillId="17" borderId="27" xfId="0" applyFont="1" applyFill="1" applyBorder="1" applyAlignment="1">
      <alignment horizontal="center" vertical="center"/>
    </xf>
    <xf numFmtId="0" fontId="4" fillId="18" borderId="27" xfId="0" applyFont="1" applyFill="1" applyBorder="1" applyAlignment="1">
      <alignment horizontal="center" vertical="center"/>
    </xf>
    <xf numFmtId="0" fontId="0" fillId="15" borderId="27" xfId="0" applyFill="1" applyBorder="1"/>
    <xf numFmtId="0" fontId="13" fillId="19" borderId="27" xfId="0" applyFont="1" applyFill="1" applyBorder="1" applyAlignment="1">
      <alignment vertical="center"/>
    </xf>
    <xf numFmtId="166" fontId="6" fillId="6" borderId="27" xfId="0" applyNumberFormat="1" applyFont="1" applyFill="1" applyBorder="1" applyAlignment="1">
      <alignment vertical="center"/>
    </xf>
    <xf numFmtId="166" fontId="15" fillId="6" borderId="27" xfId="0" applyNumberFormat="1" applyFont="1" applyFill="1" applyBorder="1" applyAlignment="1">
      <alignment vertical="center"/>
    </xf>
    <xf numFmtId="0" fontId="41" fillId="19" borderId="27" xfId="0" applyFont="1" applyFill="1" applyBorder="1" applyAlignment="1">
      <alignment vertical="center"/>
    </xf>
    <xf numFmtId="0" fontId="2" fillId="2" borderId="0" xfId="0" applyFont="1" applyFill="1" applyAlignment="1">
      <alignment vertical="center"/>
    </xf>
    <xf numFmtId="1" fontId="23" fillId="2" borderId="0" xfId="0" applyNumberFormat="1" applyFont="1" applyFill="1" applyBorder="1" applyAlignment="1">
      <alignment horizontal="center" vertical="top" wrapText="1"/>
    </xf>
    <xf numFmtId="1" fontId="23" fillId="2" borderId="0" xfId="1" applyNumberFormat="1" applyFont="1" applyFill="1" applyBorder="1" applyAlignment="1">
      <alignment horizontal="center" vertical="top" wrapText="1"/>
    </xf>
    <xf numFmtId="1" fontId="0" fillId="2" borderId="0" xfId="1" applyNumberFormat="1" applyFont="1" applyFill="1"/>
    <xf numFmtId="1" fontId="0" fillId="2" borderId="0" xfId="0" applyNumberFormat="1" applyFill="1"/>
    <xf numFmtId="0" fontId="31" fillId="3" borderId="0" xfId="0" applyFont="1" applyFill="1" applyBorder="1" applyAlignment="1">
      <alignment horizontal="center" wrapText="1"/>
    </xf>
    <xf numFmtId="0" fontId="31" fillId="3" borderId="0" xfId="0" applyFont="1" applyFill="1" applyBorder="1" applyAlignment="1">
      <alignment horizontal="left" wrapText="1"/>
    </xf>
    <xf numFmtId="0" fontId="30" fillId="3" borderId="17" xfId="0" applyFont="1" applyFill="1" applyBorder="1" applyAlignment="1">
      <alignment horizontal="center" vertical="center" wrapText="1"/>
    </xf>
    <xf numFmtId="164" fontId="32" fillId="8" borderId="17" xfId="1" applyNumberFormat="1" applyFont="1" applyFill="1" applyBorder="1" applyAlignment="1">
      <alignment horizontal="center" vertical="center" wrapText="1"/>
    </xf>
    <xf numFmtId="164" fontId="32" fillId="9" borderId="17" xfId="1" applyNumberFormat="1" applyFont="1" applyFill="1" applyBorder="1" applyAlignment="1">
      <alignment horizontal="center" vertical="center" wrapText="1"/>
    </xf>
    <xf numFmtId="0" fontId="28" fillId="24" borderId="31" xfId="0" applyFont="1" applyFill="1" applyBorder="1" applyAlignment="1">
      <alignment horizontal="center" vertical="center" wrapText="1"/>
    </xf>
    <xf numFmtId="0" fontId="28" fillId="24" borderId="31" xfId="0" applyFont="1" applyFill="1" applyBorder="1" applyAlignment="1">
      <alignment horizontal="left" vertical="center" wrapText="1"/>
    </xf>
    <xf numFmtId="164" fontId="28" fillId="24" borderId="32" xfId="1" applyNumberFormat="1" applyFont="1" applyFill="1" applyBorder="1" applyAlignment="1">
      <alignment horizontal="center" vertical="center" wrapText="1"/>
    </xf>
    <xf numFmtId="0" fontId="28" fillId="24" borderId="0" xfId="0" applyFont="1" applyFill="1" applyBorder="1" applyAlignment="1">
      <alignment horizontal="center" vertical="center" wrapText="1"/>
    </xf>
    <xf numFmtId="0" fontId="28" fillId="24" borderId="0" xfId="0" applyFont="1" applyFill="1" applyBorder="1" applyAlignment="1">
      <alignment horizontal="left" vertical="center" wrapText="1"/>
    </xf>
    <xf numFmtId="171" fontId="28" fillId="24" borderId="17" xfId="1" applyNumberFormat="1" applyFont="1" applyFill="1" applyBorder="1" applyAlignment="1">
      <alignment horizontal="center" vertical="center" wrapText="1"/>
    </xf>
    <xf numFmtId="0" fontId="23" fillId="2" borderId="0" xfId="0" applyFont="1" applyFill="1" applyBorder="1" applyAlignment="1">
      <alignment horizontal="center" vertical="top" wrapText="1"/>
    </xf>
    <xf numFmtId="0" fontId="23" fillId="0" borderId="0" xfId="0" applyFont="1" applyAlignment="1">
      <alignment horizontal="center" vertical="top" wrapText="1"/>
    </xf>
    <xf numFmtId="0" fontId="34" fillId="25" borderId="0" xfId="0" applyFont="1" applyFill="1" applyBorder="1" applyAlignment="1">
      <alignment horizontal="center"/>
    </xf>
    <xf numFmtId="0" fontId="43" fillId="25" borderId="0" xfId="0" applyFont="1" applyFill="1" applyBorder="1" applyAlignment="1">
      <alignment horizontal="left" vertical="center"/>
    </xf>
    <xf numFmtId="168" fontId="43" fillId="25" borderId="16" xfId="1" applyNumberFormat="1" applyFont="1" applyFill="1" applyBorder="1" applyAlignment="1">
      <alignment horizontal="center" vertical="center"/>
    </xf>
    <xf numFmtId="168" fontId="43" fillId="25" borderId="17" xfId="1" applyNumberFormat="1" applyFont="1" applyFill="1" applyBorder="1" applyAlignment="1">
      <alignment horizontal="center" vertical="center"/>
    </xf>
    <xf numFmtId="168" fontId="43" fillId="25" borderId="35" xfId="1" applyNumberFormat="1" applyFont="1" applyFill="1" applyBorder="1" applyAlignment="1">
      <alignment horizontal="center" vertical="center"/>
    </xf>
    <xf numFmtId="168" fontId="43" fillId="25" borderId="18" xfId="1" applyNumberFormat="1" applyFont="1" applyFill="1" applyBorder="1" applyAlignment="1">
      <alignment horizontal="center" vertical="center"/>
    </xf>
    <xf numFmtId="168" fontId="32" fillId="8" borderId="16" xfId="1" applyNumberFormat="1" applyFont="1" applyFill="1" applyBorder="1" applyAlignment="1">
      <alignment horizontal="center" vertical="center" wrapText="1"/>
    </xf>
    <xf numFmtId="168" fontId="32" fillId="8" borderId="17" xfId="1" applyNumberFormat="1" applyFont="1" applyFill="1" applyBorder="1" applyAlignment="1">
      <alignment horizontal="center" vertical="center" wrapText="1"/>
    </xf>
    <xf numFmtId="168" fontId="32" fillId="8" borderId="35" xfId="1" applyNumberFormat="1" applyFont="1" applyFill="1" applyBorder="1" applyAlignment="1">
      <alignment horizontal="center" vertical="center" wrapText="1"/>
    </xf>
    <xf numFmtId="168" fontId="32" fillId="8" borderId="18" xfId="1" applyNumberFormat="1" applyFont="1" applyFill="1" applyBorder="1" applyAlignment="1">
      <alignment horizontal="center" vertical="center" wrapText="1"/>
    </xf>
    <xf numFmtId="168" fontId="32" fillId="9" borderId="16" xfId="1" applyNumberFormat="1" applyFont="1" applyFill="1" applyBorder="1" applyAlignment="1">
      <alignment horizontal="center" vertical="center" wrapText="1"/>
    </xf>
    <xf numFmtId="168" fontId="32" fillId="9" borderId="17" xfId="1" applyNumberFormat="1" applyFont="1" applyFill="1" applyBorder="1" applyAlignment="1">
      <alignment horizontal="center" vertical="center" wrapText="1"/>
    </xf>
    <xf numFmtId="168" fontId="32" fillId="9" borderId="35" xfId="1" applyNumberFormat="1" applyFont="1" applyFill="1" applyBorder="1" applyAlignment="1">
      <alignment horizontal="center" vertical="center" wrapText="1"/>
    </xf>
    <xf numFmtId="168" fontId="32" fillId="9" borderId="18" xfId="1" applyNumberFormat="1"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23" fillId="2" borderId="0" xfId="0" applyFont="1" applyFill="1" applyBorder="1" applyAlignment="1">
      <alignment horizontal="center" vertical="top" wrapText="1"/>
    </xf>
    <xf numFmtId="0" fontId="8" fillId="2" borderId="0" xfId="2" applyFont="1" applyFill="1" applyAlignment="1" applyProtection="1"/>
    <xf numFmtId="0" fontId="23" fillId="0" borderId="12" xfId="0" applyFont="1" applyBorder="1" applyAlignment="1">
      <alignment horizontal="center" vertical="top" wrapText="1"/>
    </xf>
    <xf numFmtId="0" fontId="23" fillId="0" borderId="13" xfId="0" applyFont="1" applyBorder="1" applyAlignment="1">
      <alignment horizontal="center" vertical="top" wrapText="1"/>
    </xf>
    <xf numFmtId="0" fontId="8" fillId="2" borderId="0" xfId="2" applyFont="1" applyFill="1" applyAlignment="1" applyProtection="1">
      <alignment vertical="center"/>
    </xf>
    <xf numFmtId="0" fontId="23" fillId="0" borderId="0" xfId="0" applyFont="1" applyAlignment="1">
      <alignment horizontal="center" vertical="top" wrapText="1"/>
    </xf>
    <xf numFmtId="0" fontId="31" fillId="3" borderId="0" xfId="0" applyFont="1" applyFill="1" applyBorder="1" applyAlignment="1">
      <alignment horizontal="center" wrapText="1"/>
    </xf>
    <xf numFmtId="0" fontId="31" fillId="3" borderId="0" xfId="0" applyFont="1" applyFill="1" applyBorder="1" applyAlignment="1">
      <alignment horizontal="left" wrapText="1"/>
    </xf>
    <xf numFmtId="0" fontId="12" fillId="2" borderId="0" xfId="0" applyFont="1" applyFill="1" applyBorder="1"/>
    <xf numFmtId="0" fontId="3" fillId="2" borderId="0" xfId="0" applyFont="1" applyFill="1" applyBorder="1"/>
    <xf numFmtId="164" fontId="23" fillId="2" borderId="0" xfId="1" applyNumberFormat="1" applyFont="1" applyFill="1" applyBorder="1" applyAlignment="1">
      <alignment horizontal="center" vertical="top" wrapText="1"/>
    </xf>
    <xf numFmtId="164" fontId="0" fillId="2" borderId="0" xfId="0" applyNumberFormat="1" applyFill="1" applyBorder="1"/>
    <xf numFmtId="0" fontId="4" fillId="0" borderId="0" xfId="0" applyFont="1" applyAlignment="1">
      <alignment horizontal="center" vertical="top" wrapText="1"/>
    </xf>
    <xf numFmtId="0" fontId="4" fillId="2" borderId="0" xfId="0" applyFont="1" applyFill="1" applyAlignment="1">
      <alignment horizontal="center" vertical="top" wrapText="1"/>
    </xf>
    <xf numFmtId="9" fontId="0" fillId="2" borderId="0" xfId="5" applyFont="1" applyFill="1" applyBorder="1"/>
    <xf numFmtId="0" fontId="19" fillId="2" borderId="0" xfId="0" applyFont="1" applyFill="1" applyBorder="1"/>
    <xf numFmtId="0" fontId="41" fillId="26" borderId="0" xfId="0" applyFont="1" applyFill="1" applyBorder="1" applyAlignment="1"/>
    <xf numFmtId="0" fontId="0" fillId="26" borderId="0" xfId="0" applyFill="1" applyBorder="1"/>
    <xf numFmtId="167" fontId="0" fillId="2" borderId="0" xfId="0" applyNumberFormat="1" applyFill="1" applyBorder="1"/>
    <xf numFmtId="0" fontId="0" fillId="2" borderId="0" xfId="0" applyFill="1" applyBorder="1" applyAlignment="1">
      <alignment horizontal="left"/>
    </xf>
    <xf numFmtId="0" fontId="45" fillId="2" borderId="0" xfId="0" applyFont="1" applyFill="1" applyBorder="1"/>
    <xf numFmtId="167" fontId="0" fillId="2" borderId="0" xfId="5" applyNumberFormat="1" applyFont="1" applyFill="1" applyBorder="1" applyAlignment="1">
      <alignment horizontal="center" wrapText="1"/>
    </xf>
    <xf numFmtId="0" fontId="22" fillId="2" borderId="0" xfId="0" applyFont="1" applyFill="1" applyAlignment="1">
      <alignment vertical="center"/>
    </xf>
    <xf numFmtId="0" fontId="22" fillId="2" borderId="0" xfId="0" applyFont="1" applyFill="1" applyAlignment="1">
      <alignment horizontal="center" vertical="center"/>
    </xf>
    <xf numFmtId="0" fontId="5" fillId="2" borderId="0" xfId="0" applyFont="1" applyFill="1" applyAlignment="1">
      <alignment vertical="top" wrapText="1"/>
    </xf>
    <xf numFmtId="0" fontId="5" fillId="2" borderId="0" xfId="0" applyFont="1" applyFill="1" applyBorder="1"/>
    <xf numFmtId="0" fontId="5"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top" wrapText="1"/>
    </xf>
    <xf numFmtId="9" fontId="5" fillId="2" borderId="0" xfId="5" applyFont="1" applyFill="1" applyBorder="1"/>
    <xf numFmtId="0" fontId="3" fillId="2" borderId="0" xfId="0" applyFont="1" applyFill="1" applyBorder="1" applyAlignment="1">
      <alignment vertical="top"/>
    </xf>
    <xf numFmtId="0" fontId="6" fillId="2" borderId="0" xfId="0" applyFont="1" applyFill="1" applyBorder="1"/>
    <xf numFmtId="0" fontId="8" fillId="2" borderId="0" xfId="2" applyFont="1" applyFill="1" applyBorder="1" applyAlignment="1" applyProtection="1"/>
    <xf numFmtId="0" fontId="46" fillId="2" borderId="0" xfId="0" applyFont="1" applyFill="1" applyBorder="1"/>
    <xf numFmtId="0" fontId="23" fillId="2" borderId="0" xfId="0" applyFont="1" applyFill="1" applyBorder="1" applyAlignment="1">
      <alignment horizontal="center" vertical="top" wrapText="1"/>
    </xf>
    <xf numFmtId="0" fontId="47" fillId="0" borderId="0" xfId="0" applyFont="1" applyFill="1" applyAlignment="1"/>
    <xf numFmtId="167" fontId="0" fillId="2" borderId="0" xfId="0" applyNumberFormat="1" applyFill="1"/>
    <xf numFmtId="0" fontId="48" fillId="2" borderId="0" xfId="3" applyFont="1" applyFill="1" applyAlignment="1">
      <alignment vertical="center"/>
    </xf>
    <xf numFmtId="0" fontId="47" fillId="2" borderId="0" xfId="0" applyFont="1" applyFill="1" applyAlignment="1"/>
    <xf numFmtId="0" fontId="48" fillId="2" borderId="0" xfId="0" applyFont="1" applyFill="1"/>
    <xf numFmtId="0" fontId="47" fillId="2" borderId="0" xfId="0" applyFont="1" applyFill="1"/>
    <xf numFmtId="0" fontId="47" fillId="2" borderId="0" xfId="0" applyFont="1" applyFill="1" applyAlignment="1">
      <alignment horizontal="left"/>
    </xf>
    <xf numFmtId="0" fontId="23" fillId="2" borderId="12" xfId="0" applyFont="1" applyFill="1" applyBorder="1" applyAlignment="1">
      <alignment horizontal="center" vertical="top" wrapText="1"/>
    </xf>
    <xf numFmtId="0" fontId="23" fillId="2" borderId="13" xfId="0" applyFont="1" applyFill="1" applyBorder="1" applyAlignment="1">
      <alignment horizontal="center" vertical="top" wrapText="1"/>
    </xf>
    <xf numFmtId="0" fontId="0" fillId="2" borderId="14" xfId="0" applyFont="1" applyFill="1" applyBorder="1" applyAlignment="1">
      <alignment horizontal="left" vertical="top" wrapText="1"/>
    </xf>
    <xf numFmtId="0" fontId="51" fillId="2" borderId="0" xfId="0" applyFont="1" applyFill="1"/>
    <xf numFmtId="0" fontId="48" fillId="2" borderId="0" xfId="3" applyFont="1" applyFill="1" applyBorder="1" applyAlignment="1">
      <alignment vertical="center"/>
    </xf>
    <xf numFmtId="0" fontId="13" fillId="5" borderId="0" xfId="0" applyFont="1" applyFill="1" applyBorder="1" applyAlignment="1">
      <alignment horizontal="left" wrapText="1"/>
    </xf>
    <xf numFmtId="0" fontId="13" fillId="5" borderId="36" xfId="0" applyFont="1" applyFill="1" applyBorder="1" applyAlignment="1">
      <alignment horizontal="center" wrapText="1"/>
    </xf>
    <xf numFmtId="0" fontId="15" fillId="2" borderId="14" xfId="0" applyFont="1" applyFill="1" applyBorder="1" applyAlignment="1">
      <alignment horizontal="left" vertical="center" wrapText="1"/>
    </xf>
    <xf numFmtId="0" fontId="15" fillId="2" borderId="36" xfId="0" applyFont="1" applyFill="1" applyBorder="1" applyAlignment="1">
      <alignment horizontal="center" vertical="center" wrapText="1"/>
    </xf>
    <xf numFmtId="166" fontId="15" fillId="2" borderId="36" xfId="0" applyNumberFormat="1" applyFont="1" applyFill="1" applyBorder="1" applyAlignment="1">
      <alignment horizontal="center" vertical="center" wrapText="1"/>
    </xf>
    <xf numFmtId="167" fontId="0" fillId="2" borderId="0" xfId="5" applyNumberFormat="1" applyFont="1" applyFill="1" applyAlignment="1">
      <alignment vertical="center"/>
    </xf>
    <xf numFmtId="0" fontId="0" fillId="0" borderId="0" xfId="0" applyAlignment="1">
      <alignment vertical="center" wrapText="1"/>
    </xf>
    <xf numFmtId="0" fontId="34" fillId="9" borderId="0" xfId="0" applyFont="1" applyFill="1" applyBorder="1" applyAlignment="1">
      <alignment horizontal="center"/>
    </xf>
    <xf numFmtId="0" fontId="28" fillId="9" borderId="0" xfId="0" applyFont="1" applyFill="1" applyBorder="1" applyAlignment="1">
      <alignment horizontal="left"/>
    </xf>
    <xf numFmtId="0" fontId="28" fillId="27" borderId="37" xfId="0" applyFont="1" applyFill="1" applyBorder="1" applyAlignment="1">
      <alignment horizontal="center" vertical="center" wrapText="1"/>
    </xf>
    <xf numFmtId="0" fontId="28" fillId="27" borderId="18" xfId="0" applyFont="1" applyFill="1" applyBorder="1" applyAlignment="1">
      <alignment horizontal="center" vertical="center" wrapText="1"/>
    </xf>
    <xf numFmtId="0" fontId="28" fillId="27" borderId="31" xfId="0" applyFont="1" applyFill="1" applyBorder="1" applyAlignment="1">
      <alignment horizontal="left" vertical="center" wrapText="1"/>
    </xf>
    <xf numFmtId="0" fontId="28" fillId="27" borderId="0" xfId="0" applyFont="1" applyFill="1" applyBorder="1" applyAlignment="1">
      <alignment horizontal="left" vertical="center" wrapText="1"/>
    </xf>
    <xf numFmtId="0" fontId="31" fillId="3" borderId="38" xfId="0" applyFont="1" applyFill="1" applyBorder="1" applyAlignment="1">
      <alignment horizontal="center" wrapText="1"/>
    </xf>
    <xf numFmtId="0" fontId="32" fillId="8" borderId="38" xfId="0" applyFont="1" applyFill="1" applyBorder="1" applyAlignment="1">
      <alignment horizontal="center" vertical="center" wrapText="1"/>
    </xf>
    <xf numFmtId="0" fontId="32" fillId="9" borderId="38" xfId="0" applyFont="1" applyFill="1" applyBorder="1" applyAlignment="1">
      <alignment horizontal="center" vertical="center" wrapText="1"/>
    </xf>
    <xf numFmtId="166" fontId="28" fillId="27" borderId="38" xfId="0" applyNumberFormat="1" applyFont="1" applyFill="1" applyBorder="1" applyAlignment="1">
      <alignment horizontal="center" vertical="center" wrapText="1"/>
    </xf>
    <xf numFmtId="168" fontId="28" fillId="27" borderId="39" xfId="1" applyNumberFormat="1" applyFont="1" applyFill="1" applyBorder="1" applyAlignment="1">
      <alignment horizontal="center" vertical="center" wrapText="1"/>
    </xf>
    <xf numFmtId="167" fontId="28" fillId="27" borderId="38" xfId="5" applyNumberFormat="1" applyFont="1" applyFill="1" applyBorder="1" applyAlignment="1">
      <alignment horizontal="center" vertical="center" wrapText="1"/>
    </xf>
    <xf numFmtId="0" fontId="29" fillId="9" borderId="0" xfId="0" applyFont="1" applyFill="1" applyBorder="1" applyAlignment="1">
      <alignment horizontal="center"/>
    </xf>
    <xf numFmtId="0" fontId="30" fillId="3" borderId="17" xfId="0" applyFont="1" applyFill="1" applyBorder="1" applyAlignment="1">
      <alignment horizontal="center" wrapText="1"/>
    </xf>
    <xf numFmtId="0" fontId="30" fillId="3" borderId="17" xfId="0" applyFont="1" applyFill="1" applyBorder="1" applyAlignment="1">
      <alignment horizontal="left" wrapText="1"/>
    </xf>
    <xf numFmtId="0" fontId="33" fillId="3" borderId="17" xfId="0" applyFont="1" applyFill="1" applyBorder="1" applyAlignment="1">
      <alignment horizontal="center" vertical="center" wrapText="1"/>
    </xf>
    <xf numFmtId="0" fontId="28" fillId="27" borderId="17" xfId="0" applyFont="1" applyFill="1" applyBorder="1" applyAlignment="1">
      <alignment horizontal="center" vertical="center" wrapText="1"/>
    </xf>
    <xf numFmtId="0" fontId="28" fillId="27" borderId="17" xfId="0" applyFont="1" applyFill="1" applyBorder="1" applyAlignment="1">
      <alignment horizontal="left" vertical="center" wrapText="1"/>
    </xf>
    <xf numFmtId="0" fontId="30" fillId="3" borderId="16" xfId="0" applyFont="1" applyFill="1" applyBorder="1" applyAlignment="1">
      <alignment horizontal="center" wrapText="1"/>
    </xf>
    <xf numFmtId="0" fontId="30" fillId="3" borderId="35" xfId="0" applyFont="1" applyFill="1" applyBorder="1" applyAlignment="1">
      <alignment horizontal="center" wrapText="1"/>
    </xf>
    <xf numFmtId="0" fontId="33" fillId="3" borderId="34"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33" fillId="3" borderId="33" xfId="0" applyFont="1" applyFill="1" applyBorder="1" applyAlignment="1">
      <alignment horizontal="center" vertical="center" wrapText="1"/>
    </xf>
    <xf numFmtId="0" fontId="32" fillId="8" borderId="34" xfId="0" applyFont="1" applyFill="1" applyBorder="1" applyAlignment="1">
      <alignment horizontal="center" vertical="center" wrapText="1"/>
    </xf>
    <xf numFmtId="0" fontId="32" fillId="8" borderId="35" xfId="0" applyFont="1" applyFill="1" applyBorder="1" applyAlignment="1">
      <alignment horizontal="center" vertical="center" wrapText="1"/>
    </xf>
    <xf numFmtId="0" fontId="32" fillId="8" borderId="33" xfId="0" applyFont="1" applyFill="1" applyBorder="1" applyAlignment="1">
      <alignment horizontal="center" vertical="center" wrapText="1"/>
    </xf>
    <xf numFmtId="0" fontId="32" fillId="9" borderId="34" xfId="0" applyFont="1" applyFill="1" applyBorder="1" applyAlignment="1">
      <alignment horizontal="center" vertical="center" wrapText="1"/>
    </xf>
    <xf numFmtId="0" fontId="32" fillId="9" borderId="35" xfId="0" applyFont="1" applyFill="1" applyBorder="1" applyAlignment="1">
      <alignment horizontal="center" vertical="center" wrapText="1"/>
    </xf>
    <xf numFmtId="0" fontId="32" fillId="9" borderId="33" xfId="0" applyFont="1" applyFill="1" applyBorder="1" applyAlignment="1">
      <alignment horizontal="center" vertical="center" wrapText="1"/>
    </xf>
    <xf numFmtId="0" fontId="32" fillId="24" borderId="0" xfId="0" applyFont="1" applyFill="1" applyBorder="1" applyAlignment="1">
      <alignment horizontal="center" vertical="center" wrapText="1"/>
    </xf>
    <xf numFmtId="0" fontId="28" fillId="24" borderId="34" xfId="0" applyFont="1" applyFill="1" applyBorder="1" applyAlignment="1">
      <alignment horizontal="center" vertical="center" wrapText="1"/>
    </xf>
    <xf numFmtId="0" fontId="0" fillId="2" borderId="0" xfId="0" applyFill="1" applyBorder="1" applyAlignment="1">
      <alignment horizontal="center"/>
    </xf>
    <xf numFmtId="0" fontId="0" fillId="2" borderId="0" xfId="0" applyFill="1" applyBorder="1" applyAlignment="1">
      <alignment horizontal="center" vertical="center"/>
    </xf>
    <xf numFmtId="166" fontId="0" fillId="2" borderId="0" xfId="0" applyNumberFormat="1" applyFill="1" applyBorder="1" applyAlignment="1">
      <alignment vertical="top" wrapText="1"/>
    </xf>
    <xf numFmtId="0" fontId="2" fillId="3" borderId="0" xfId="0" applyFont="1" applyFill="1" applyBorder="1" applyAlignment="1">
      <alignment horizontal="center" vertical="center" wrapText="1"/>
    </xf>
    <xf numFmtId="0" fontId="53" fillId="3" borderId="0" xfId="0" applyFont="1" applyFill="1" applyBorder="1" applyAlignment="1">
      <alignment horizontal="center" wrapText="1"/>
    </xf>
    <xf numFmtId="0" fontId="29" fillId="2" borderId="0" xfId="0" applyFont="1" applyFill="1" applyBorder="1" applyAlignment="1">
      <alignment horizontal="center"/>
    </xf>
    <xf numFmtId="166" fontId="0" fillId="2" borderId="0" xfId="0" applyNumberFormat="1" applyFill="1" applyBorder="1"/>
    <xf numFmtId="0" fontId="0" fillId="2" borderId="0" xfId="0" applyFill="1" applyAlignment="1">
      <alignment horizontal="center"/>
    </xf>
    <xf numFmtId="0" fontId="5" fillId="3" borderId="0" xfId="0" applyFont="1" applyFill="1"/>
    <xf numFmtId="0" fontId="2" fillId="3" borderId="10" xfId="0" applyFont="1" applyFill="1" applyBorder="1" applyAlignment="1">
      <alignment horizontal="center" wrapText="1"/>
    </xf>
    <xf numFmtId="0" fontId="53" fillId="3" borderId="10" xfId="0" applyFont="1" applyFill="1" applyBorder="1" applyAlignment="1">
      <alignment horizontal="center" wrapText="1"/>
    </xf>
    <xf numFmtId="1" fontId="3" fillId="2" borderId="0" xfId="0" applyNumberFormat="1" applyFont="1" applyFill="1" applyBorder="1" applyAlignment="1">
      <alignment horizontal="left" vertical="top" wrapText="1"/>
    </xf>
    <xf numFmtId="0" fontId="31" fillId="3" borderId="0" xfId="0" applyFont="1" applyFill="1" applyBorder="1" applyAlignment="1">
      <alignment horizontal="left" wrapText="1"/>
    </xf>
    <xf numFmtId="0" fontId="15" fillId="2" borderId="0" xfId="0" applyFont="1" applyFill="1" applyBorder="1" applyAlignment="1">
      <alignment vertical="center"/>
    </xf>
    <xf numFmtId="166" fontId="15" fillId="2" borderId="23" xfId="0" applyNumberFormat="1" applyFont="1" applyFill="1" applyBorder="1" applyAlignment="1">
      <alignment horizontal="center" vertical="center"/>
    </xf>
    <xf numFmtId="0" fontId="15" fillId="2" borderId="17" xfId="0" applyFont="1" applyFill="1" applyBorder="1" applyAlignment="1">
      <alignment vertical="center"/>
    </xf>
    <xf numFmtId="0" fontId="15" fillId="2" borderId="17" xfId="0" applyFont="1" applyFill="1" applyBorder="1" applyAlignment="1">
      <alignment horizontal="center" vertical="center"/>
    </xf>
    <xf numFmtId="166" fontId="15" fillId="2" borderId="17" xfId="0" applyNumberFormat="1" applyFont="1" applyFill="1" applyBorder="1" applyAlignment="1">
      <alignment horizontal="center" vertical="center"/>
    </xf>
    <xf numFmtId="0" fontId="15" fillId="2" borderId="35" xfId="0" applyFont="1" applyFill="1" applyBorder="1" applyAlignment="1">
      <alignment horizontal="center" vertical="center"/>
    </xf>
    <xf numFmtId="0" fontId="15" fillId="2" borderId="18" xfId="0" applyFont="1" applyFill="1" applyBorder="1" applyAlignment="1">
      <alignment horizontal="center" vertical="center"/>
    </xf>
    <xf numFmtId="0" fontId="53" fillId="3" borderId="40" xfId="0" applyFont="1" applyFill="1" applyBorder="1" applyAlignment="1">
      <alignment horizontal="center" wrapText="1"/>
    </xf>
    <xf numFmtId="0" fontId="53" fillId="3" borderId="41" xfId="0" applyFont="1" applyFill="1" applyBorder="1" applyAlignment="1">
      <alignment horizontal="center" wrapText="1"/>
    </xf>
    <xf numFmtId="166" fontId="15" fillId="2" borderId="42" xfId="0" applyNumberFormat="1" applyFont="1" applyFill="1" applyBorder="1" applyAlignment="1">
      <alignment horizontal="center" vertical="center"/>
    </xf>
    <xf numFmtId="0" fontId="15" fillId="2" borderId="43" xfId="0" applyFont="1" applyFill="1" applyBorder="1" applyAlignment="1">
      <alignment horizontal="center" vertical="center"/>
    </xf>
    <xf numFmtId="0" fontId="8" fillId="0" borderId="0" xfId="2" applyFont="1" applyBorder="1" applyAlignment="1" applyProtection="1">
      <alignment vertical="center"/>
    </xf>
    <xf numFmtId="166" fontId="15" fillId="2" borderId="0" xfId="0" applyNumberFormat="1" applyFont="1" applyFill="1" applyAlignment="1">
      <alignment horizontal="center" vertical="center"/>
    </xf>
    <xf numFmtId="0" fontId="15" fillId="2" borderId="0" xfId="0" applyFont="1" applyFill="1" applyAlignment="1">
      <alignment horizontal="center" vertical="center"/>
    </xf>
    <xf numFmtId="0" fontId="15" fillId="2" borderId="0" xfId="0" applyFont="1" applyFill="1" applyAlignment="1">
      <alignment horizontal="center"/>
    </xf>
    <xf numFmtId="0" fontId="15" fillId="2" borderId="44" xfId="0" applyFont="1" applyFill="1" applyBorder="1" applyAlignment="1">
      <alignment vertical="center"/>
    </xf>
    <xf numFmtId="166" fontId="15" fillId="2" borderId="44" xfId="0" applyNumberFormat="1" applyFont="1" applyFill="1" applyBorder="1" applyAlignment="1">
      <alignment horizontal="center" vertical="center"/>
    </xf>
    <xf numFmtId="0" fontId="15" fillId="2" borderId="44" xfId="0" applyFont="1" applyFill="1" applyBorder="1" applyAlignment="1">
      <alignment horizontal="center" vertical="center"/>
    </xf>
    <xf numFmtId="0" fontId="13" fillId="3" borderId="10" xfId="0" applyFont="1" applyFill="1" applyBorder="1"/>
    <xf numFmtId="0" fontId="47" fillId="2" borderId="0" xfId="0" applyFont="1" applyFill="1" applyBorder="1"/>
    <xf numFmtId="0" fontId="31" fillId="3" borderId="0" xfId="0" applyFont="1" applyFill="1" applyBorder="1" applyAlignment="1">
      <alignment horizontal="left"/>
    </xf>
    <xf numFmtId="0" fontId="13" fillId="5" borderId="0" xfId="0" applyFont="1" applyFill="1" applyAlignment="1">
      <alignment vertical="center"/>
    </xf>
    <xf numFmtId="0" fontId="55" fillId="2" borderId="0" xfId="2" applyFont="1" applyFill="1" applyAlignment="1" applyProtection="1"/>
    <xf numFmtId="49" fontId="48" fillId="9" borderId="0" xfId="0" applyNumberFormat="1" applyFont="1" applyFill="1" applyBorder="1" applyAlignment="1">
      <alignment horizontal="left"/>
    </xf>
    <xf numFmtId="0" fontId="56" fillId="9" borderId="0" xfId="0" applyFont="1" applyFill="1" applyAlignment="1">
      <alignment horizontal="center"/>
    </xf>
    <xf numFmtId="0" fontId="28" fillId="9" borderId="0" xfId="0" applyFont="1" applyFill="1" applyBorder="1" applyAlignment="1"/>
    <xf numFmtId="0" fontId="34" fillId="9" borderId="0" xfId="0" applyFont="1" applyFill="1" applyBorder="1" applyAlignment="1"/>
    <xf numFmtId="0" fontId="9" fillId="2" borderId="0" xfId="0" applyFont="1" applyFill="1"/>
    <xf numFmtId="0" fontId="4" fillId="2" borderId="0" xfId="0" applyFont="1" applyFill="1" applyAlignment="1">
      <alignment horizontal="left" vertical="top" wrapText="1"/>
    </xf>
    <xf numFmtId="0" fontId="23" fillId="2" borderId="0" xfId="0" applyFont="1" applyFill="1" applyBorder="1" applyAlignment="1">
      <alignment horizontal="center" vertical="top" wrapText="1"/>
    </xf>
    <xf numFmtId="0" fontId="21" fillId="3" borderId="0" xfId="0" applyFont="1" applyFill="1" applyBorder="1" applyAlignment="1">
      <alignment horizontal="center"/>
    </xf>
    <xf numFmtId="0" fontId="8" fillId="2" borderId="0" xfId="2" applyFont="1" applyFill="1" applyAlignment="1" applyProtection="1"/>
    <xf numFmtId="0" fontId="15" fillId="0" borderId="0" xfId="0" applyFont="1" applyAlignment="1"/>
    <xf numFmtId="0" fontId="8" fillId="2" borderId="0" xfId="2" applyFont="1" applyFill="1" applyAlignment="1" applyProtection="1">
      <alignment horizontal="left" vertical="center"/>
    </xf>
    <xf numFmtId="0" fontId="48" fillId="2" borderId="0" xfId="3" applyFont="1" applyFill="1" applyAlignment="1">
      <alignment horizontal="left" vertical="center" wrapText="1"/>
    </xf>
    <xf numFmtId="0" fontId="23" fillId="0" borderId="12" xfId="0" applyFont="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Border="1" applyAlignment="1">
      <alignment horizontal="center" vertical="top" wrapText="1"/>
    </xf>
    <xf numFmtId="0" fontId="8" fillId="2" borderId="0" xfId="2" applyFont="1" applyFill="1" applyAlignment="1" applyProtection="1">
      <alignment vertical="center"/>
    </xf>
    <xf numFmtId="0" fontId="15" fillId="0" borderId="0" xfId="0" applyFont="1" applyAlignment="1">
      <alignment vertical="center"/>
    </xf>
    <xf numFmtId="0" fontId="30" fillId="3" borderId="0" xfId="0" applyFont="1" applyFill="1" applyBorder="1" applyAlignment="1">
      <alignment horizontal="center" wrapText="1"/>
    </xf>
    <xf numFmtId="0" fontId="31" fillId="3" borderId="0" xfId="0" applyFont="1" applyFill="1" applyBorder="1" applyAlignment="1">
      <alignment horizontal="center" vertical="center" wrapText="1"/>
    </xf>
    <xf numFmtId="0" fontId="8" fillId="9" borderId="0" xfId="2" applyFont="1" applyFill="1" applyAlignment="1" applyProtection="1">
      <alignment horizontal="left" vertical="center"/>
    </xf>
    <xf numFmtId="0" fontId="31" fillId="3" borderId="0" xfId="0" applyFont="1" applyFill="1" applyBorder="1" applyAlignment="1">
      <alignment horizontal="center"/>
    </xf>
    <xf numFmtId="0" fontId="8" fillId="9" borderId="0" xfId="2" applyFont="1" applyFill="1" applyBorder="1" applyAlignment="1" applyProtection="1">
      <alignment horizontal="left" vertical="center"/>
    </xf>
    <xf numFmtId="0" fontId="21" fillId="3" borderId="0" xfId="0" applyFont="1" applyFill="1" applyBorder="1" applyAlignment="1">
      <alignment horizontal="center" vertical="center"/>
    </xf>
    <xf numFmtId="0" fontId="35" fillId="3" borderId="0" xfId="0" applyFont="1" applyFill="1" applyBorder="1" applyAlignment="1">
      <alignment horizontal="center" vertical="center"/>
    </xf>
    <xf numFmtId="0" fontId="38" fillId="0" borderId="12" xfId="0" applyFont="1" applyBorder="1" applyAlignment="1">
      <alignment horizontal="center" vertical="top" wrapText="1"/>
    </xf>
    <xf numFmtId="0" fontId="38" fillId="0" borderId="13" xfId="0" applyFont="1" applyBorder="1" applyAlignment="1">
      <alignment horizontal="center" vertical="top" wrapText="1"/>
    </xf>
    <xf numFmtId="0" fontId="23" fillId="0" borderId="0" xfId="0" applyFont="1" applyAlignment="1">
      <alignment horizontal="center" vertical="top" wrapText="1"/>
    </xf>
    <xf numFmtId="0" fontId="13" fillId="19" borderId="29" xfId="0" applyFont="1" applyFill="1" applyBorder="1" applyAlignment="1">
      <alignment horizontal="center" vertical="center"/>
    </xf>
    <xf numFmtId="0" fontId="13" fillId="19" borderId="28" xfId="0" applyFont="1" applyFill="1" applyBorder="1" applyAlignment="1">
      <alignment horizontal="center" vertical="center"/>
    </xf>
    <xf numFmtId="0" fontId="41" fillId="19" borderId="29" xfId="0" applyFont="1" applyFill="1" applyBorder="1" applyAlignment="1">
      <alignment horizontal="center" vertical="center"/>
    </xf>
    <xf numFmtId="0" fontId="41" fillId="19" borderId="28" xfId="0" applyFont="1" applyFill="1" applyBorder="1" applyAlignment="1">
      <alignment horizontal="center" vertical="center"/>
    </xf>
    <xf numFmtId="0" fontId="13" fillId="20" borderId="29" xfId="0" applyFont="1" applyFill="1" applyBorder="1" applyAlignment="1">
      <alignment horizontal="center" vertical="center"/>
    </xf>
    <xf numFmtId="0" fontId="13" fillId="20" borderId="28" xfId="0" applyFont="1" applyFill="1" applyBorder="1" applyAlignment="1">
      <alignment horizontal="center" vertical="center"/>
    </xf>
    <xf numFmtId="0" fontId="41" fillId="23" borderId="29" xfId="0" applyFont="1" applyFill="1" applyBorder="1" applyAlignment="1">
      <alignment horizontal="center" vertical="center"/>
    </xf>
    <xf numFmtId="0" fontId="41" fillId="23" borderId="30" xfId="0" applyFont="1" applyFill="1" applyBorder="1" applyAlignment="1">
      <alignment horizontal="center" vertical="center"/>
    </xf>
    <xf numFmtId="0" fontId="13" fillId="23" borderId="29" xfId="0" applyFont="1" applyFill="1" applyBorder="1" applyAlignment="1">
      <alignment horizontal="center" vertical="center"/>
    </xf>
    <xf numFmtId="0" fontId="13" fillId="23" borderId="28" xfId="0" applyFont="1" applyFill="1" applyBorder="1" applyAlignment="1">
      <alignment horizontal="center" vertical="center"/>
    </xf>
    <xf numFmtId="0" fontId="41" fillId="21" borderId="29" xfId="0" applyFont="1" applyFill="1" applyBorder="1" applyAlignment="1">
      <alignment horizontal="center" vertical="center"/>
    </xf>
    <xf numFmtId="0" fontId="41" fillId="21" borderId="30" xfId="0" applyFont="1" applyFill="1" applyBorder="1" applyAlignment="1">
      <alignment horizontal="center" vertical="center"/>
    </xf>
    <xf numFmtId="0" fontId="41" fillId="21" borderId="28" xfId="0" applyFont="1" applyFill="1" applyBorder="1" applyAlignment="1">
      <alignment horizontal="center" vertical="center"/>
    </xf>
    <xf numFmtId="0" fontId="13" fillId="21" borderId="29" xfId="0" applyFont="1" applyFill="1" applyBorder="1" applyAlignment="1">
      <alignment horizontal="center" vertical="center"/>
    </xf>
    <xf numFmtId="0" fontId="13" fillId="21" borderId="28" xfId="0" applyFont="1" applyFill="1" applyBorder="1" applyAlignment="1">
      <alignment horizontal="center" vertical="center"/>
    </xf>
    <xf numFmtId="0" fontId="41" fillId="20" borderId="29" xfId="0" applyFont="1" applyFill="1" applyBorder="1" applyAlignment="1">
      <alignment horizontal="center" vertical="center"/>
    </xf>
    <xf numFmtId="0" fontId="41" fillId="20" borderId="30" xfId="0" applyFont="1" applyFill="1" applyBorder="1" applyAlignment="1">
      <alignment horizontal="center" vertical="center"/>
    </xf>
    <xf numFmtId="0" fontId="41" fillId="20" borderId="28" xfId="0" applyFont="1" applyFill="1" applyBorder="1" applyAlignment="1">
      <alignment horizontal="center" vertical="center"/>
    </xf>
    <xf numFmtId="0" fontId="13" fillId="22" borderId="29" xfId="0" applyFont="1" applyFill="1" applyBorder="1" applyAlignment="1">
      <alignment horizontal="center" vertical="center"/>
    </xf>
    <xf numFmtId="0" fontId="13" fillId="22" borderId="28" xfId="0" applyFont="1" applyFill="1" applyBorder="1" applyAlignment="1">
      <alignment horizontal="center" vertical="center"/>
    </xf>
    <xf numFmtId="0" fontId="30" fillId="3" borderId="17" xfId="0" applyFont="1" applyFill="1" applyBorder="1" applyAlignment="1">
      <alignment horizontal="center" vertical="center" wrapText="1"/>
    </xf>
    <xf numFmtId="0" fontId="31" fillId="3" borderId="0" xfId="0" applyFont="1" applyFill="1" applyBorder="1" applyAlignment="1">
      <alignment horizontal="center" wrapText="1"/>
    </xf>
    <xf numFmtId="0" fontId="31" fillId="3" borderId="0" xfId="0" applyFont="1" applyFill="1" applyBorder="1" applyAlignment="1">
      <alignment horizontal="left" wrapText="1"/>
    </xf>
    <xf numFmtId="0" fontId="42" fillId="3" borderId="34" xfId="0" applyFont="1" applyFill="1" applyBorder="1" applyAlignment="1">
      <alignment horizontal="center" vertical="center" wrapText="1"/>
    </xf>
    <xf numFmtId="0" fontId="42" fillId="3" borderId="0" xfId="0" applyFont="1" applyFill="1" applyBorder="1" applyAlignment="1">
      <alignment horizontal="center" vertical="center" wrapText="1"/>
    </xf>
    <xf numFmtId="0" fontId="42" fillId="3" borderId="33"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31" fillId="3" borderId="33" xfId="0" applyFont="1" applyFill="1" applyBorder="1" applyAlignment="1">
      <alignment horizontal="center" vertical="center" wrapText="1"/>
    </xf>
    <xf numFmtId="0" fontId="13" fillId="3" borderId="0" xfId="0" applyFont="1" applyFill="1" applyBorder="1" applyAlignment="1">
      <alignment horizontal="left"/>
    </xf>
    <xf numFmtId="0" fontId="13" fillId="3" borderId="0" xfId="0" applyFont="1" applyFill="1" applyBorder="1" applyAlignment="1">
      <alignment horizontal="center" vertical="center"/>
    </xf>
    <xf numFmtId="0" fontId="13" fillId="3" borderId="4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23" fillId="2" borderId="0" xfId="0" applyFont="1" applyFill="1" applyAlignment="1">
      <alignment horizontal="center" vertical="top" wrapText="1"/>
    </xf>
    <xf numFmtId="0" fontId="6" fillId="2" borderId="0" xfId="0" applyFont="1" applyFill="1" applyBorder="1" applyAlignment="1">
      <alignment horizontal="left" wrapText="1"/>
    </xf>
    <xf numFmtId="0" fontId="2" fillId="3" borderId="0" xfId="0" applyFont="1" applyFill="1" applyBorder="1" applyAlignment="1">
      <alignment horizontal="center" vertical="center" wrapText="1"/>
    </xf>
  </cellXfs>
  <cellStyles count="7">
    <cellStyle name="Comma" xfId="1" builtinId="3"/>
    <cellStyle name="Currency" xfId="6" builtinId="4"/>
    <cellStyle name="Hyperlink" xfId="2" builtinId="8"/>
    <cellStyle name="Normal" xfId="0" builtinId="0"/>
    <cellStyle name="Normal 2" xfId="3"/>
    <cellStyle name="Normal 5" xfId="4"/>
    <cellStyle name="Percent" xfId="5" builtinId="5"/>
  </cellStyles>
  <dxfs count="36">
    <dxf>
      <fill>
        <patternFill>
          <bgColor rgb="FFD9D9D9"/>
        </patternFill>
      </fill>
    </dxf>
    <dxf>
      <fill>
        <patternFill>
          <bgColor theme="0" tint="-0.14996795556505021"/>
        </patternFill>
      </fill>
    </dxf>
    <dxf>
      <fill>
        <patternFill>
          <bgColor theme="0" tint="-0.14996795556505021"/>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0.xml"/><Relationship Id="rId1" Type="http://schemas.microsoft.com/office/2011/relationships/chartStyle" Target="style10.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 Id="rId4"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9.xml"/><Relationship Id="rId1" Type="http://schemas.microsoft.com/office/2011/relationships/chartStyle" Target="style19.xml"/><Relationship Id="rId4" Type="http://schemas.openxmlformats.org/officeDocument/2006/relationships/chartUserShapes" Target="../drawings/drawing25.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themeOverride" Target="../theme/themeOverride5.xml"/><Relationship Id="rId4"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7.6676540541033594E-2"/>
          <c:y val="3.8788641003207933E-2"/>
          <c:w val="0.86970536235053952"/>
          <c:h val="0.72823876881161664"/>
        </c:manualLayout>
      </c:layout>
      <c:barChart>
        <c:barDir val="col"/>
        <c:grouping val="clustered"/>
        <c:varyColors val="0"/>
        <c:ser>
          <c:idx val="0"/>
          <c:order val="0"/>
          <c:tx>
            <c:strRef>
              <c:f>'Fig1a-c'!$D$7</c:f>
              <c:strCache>
                <c:ptCount val="1"/>
                <c:pt idx="0">
                  <c:v>First-year capacity</c:v>
                </c:pt>
              </c:strCache>
            </c:strRef>
          </c:tx>
          <c:spPr>
            <a:solidFill>
              <a:srgbClr val="0076BE"/>
            </a:solidFill>
          </c:spPr>
          <c:invertIfNegative val="0"/>
          <c:dLbls>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'Fig1a-c'!$C$13:$C$23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'Fig1a-c'!$D$13:$D$23</c:f>
              <c:numCache>
                <c:formatCode>_(* #,##0_);_(* \(#,##0\);_(* "-"??_);_(@_)</c:formatCode>
                <c:ptCount val="11"/>
                <c:pt idx="0">
                  <c:v>8620</c:v>
                </c:pt>
                <c:pt idx="1">
                  <c:v>9185</c:v>
                </c:pt>
                <c:pt idx="2">
                  <c:v>9479</c:v>
                </c:pt>
                <c:pt idx="3">
                  <c:v>9613</c:v>
                </c:pt>
                <c:pt idx="4">
                  <c:v>9534</c:v>
                </c:pt>
                <c:pt idx="5">
                  <c:v>9484</c:v>
                </c:pt>
                <c:pt idx="6">
                  <c:v>9510</c:v>
                </c:pt>
                <c:pt idx="7" formatCode="General">
                  <c:v>9295</c:v>
                </c:pt>
                <c:pt idx="8" formatCode="General">
                  <c:v>9171</c:v>
                </c:pt>
                <c:pt idx="9" formatCode="General">
                  <c:v>9156</c:v>
                </c:pt>
                <c:pt idx="10" formatCode="General">
                  <c:v>9138</c:v>
                </c:pt>
              </c:numCache>
            </c:numRef>
          </c:val>
        </c:ser>
        <c:ser>
          <c:idx val="1"/>
          <c:order val="1"/>
          <c:tx>
            <c:strRef>
              <c:f>'Fig1a-c'!$E$7</c:f>
              <c:strCache>
                <c:ptCount val="1"/>
                <c:pt idx="0">
                  <c:v>First-year enrollment</c:v>
                </c:pt>
              </c:strCache>
            </c:strRef>
          </c:tx>
          <c:spPr>
            <a:solidFill>
              <a:srgbClr val="F0B323"/>
            </a:solidFill>
          </c:spPr>
          <c:invertIfNegative val="0"/>
          <c:dLbls>
            <c:dLbl>
              <c:idx val="0"/>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7"/>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'Fig1a-c'!$C$13:$C$23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'Fig1a-c'!$E$13:$E$23</c:f>
              <c:numCache>
                <c:formatCode>_(* #,##0_);_(* \(#,##0\);_(* "-"??_);_(@_)</c:formatCode>
                <c:ptCount val="11"/>
                <c:pt idx="0">
                  <c:v>7784</c:v>
                </c:pt>
                <c:pt idx="1">
                  <c:v>8007</c:v>
                </c:pt>
                <c:pt idx="2">
                  <c:v>8110</c:v>
                </c:pt>
                <c:pt idx="3">
                  <c:v>8258</c:v>
                </c:pt>
                <c:pt idx="4">
                  <c:v>8287</c:v>
                </c:pt>
                <c:pt idx="5">
                  <c:v>8472</c:v>
                </c:pt>
                <c:pt idx="6" formatCode="General">
                  <c:v>8279</c:v>
                </c:pt>
                <c:pt idx="7" formatCode="General">
                  <c:v>8370</c:v>
                </c:pt>
                <c:pt idx="8" formatCode="General">
                  <c:v>8265</c:v>
                </c:pt>
                <c:pt idx="9" formatCode="General">
                  <c:v>8288</c:v>
                </c:pt>
                <c:pt idx="10" formatCode="General">
                  <c:v>8322</c:v>
                </c:pt>
              </c:numCache>
            </c:numRef>
          </c:val>
        </c:ser>
        <c:dLbls>
          <c:showLegendKey val="0"/>
          <c:showVal val="0"/>
          <c:showCatName val="0"/>
          <c:showSerName val="0"/>
          <c:showPercent val="0"/>
          <c:showBubbleSize val="0"/>
        </c:dLbls>
        <c:gapWidth val="50"/>
        <c:axId val="195636944"/>
        <c:axId val="373399784"/>
      </c:barChart>
      <c:lineChart>
        <c:grouping val="standard"/>
        <c:varyColors val="0"/>
        <c:ser>
          <c:idx val="2"/>
          <c:order val="2"/>
          <c:tx>
            <c:strRef>
              <c:f>'Fig1a-c'!$F$7</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'Fig1a-c'!$C$13:$C$23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'Fig1a-c'!$F$13:$F$23</c:f>
              <c:numCache>
                <c:formatCode>General</c:formatCode>
                <c:ptCount val="11"/>
                <c:pt idx="0">
                  <c:v>309</c:v>
                </c:pt>
                <c:pt idx="1">
                  <c:v>323</c:v>
                </c:pt>
                <c:pt idx="2">
                  <c:v>332</c:v>
                </c:pt>
                <c:pt idx="3">
                  <c:v>335</c:v>
                </c:pt>
                <c:pt idx="4">
                  <c:v>334</c:v>
                </c:pt>
                <c:pt idx="5">
                  <c:v>335</c:v>
                </c:pt>
                <c:pt idx="6">
                  <c:v>335</c:v>
                </c:pt>
                <c:pt idx="7">
                  <c:v>333</c:v>
                </c:pt>
                <c:pt idx="8">
                  <c:v>330</c:v>
                </c:pt>
                <c:pt idx="9">
                  <c:v>327</c:v>
                </c:pt>
                <c:pt idx="10">
                  <c:v>327</c:v>
                </c:pt>
              </c:numCache>
            </c:numRef>
          </c:val>
          <c:smooth val="0"/>
        </c:ser>
        <c:dLbls>
          <c:showLegendKey val="0"/>
          <c:showVal val="0"/>
          <c:showCatName val="0"/>
          <c:showSerName val="0"/>
          <c:showPercent val="0"/>
          <c:showBubbleSize val="0"/>
        </c:dLbls>
        <c:marker val="1"/>
        <c:smooth val="0"/>
        <c:axId val="374948936"/>
        <c:axId val="195993936"/>
      </c:lineChart>
      <c:catAx>
        <c:axId val="195636944"/>
        <c:scaling>
          <c:orientation val="minMax"/>
        </c:scaling>
        <c:delete val="0"/>
        <c:axPos val="b"/>
        <c:numFmt formatCode="General" sourceLinked="0"/>
        <c:majorTickMark val="out"/>
        <c:minorTickMark val="none"/>
        <c:tickLblPos val="nextTo"/>
        <c:txPr>
          <a:bodyPr/>
          <a:lstStyle/>
          <a:p>
            <a:pPr>
              <a:defRPr sz="1100" b="1"/>
            </a:pPr>
            <a:endParaRPr lang="en-US"/>
          </a:p>
        </c:txPr>
        <c:crossAx val="373399784"/>
        <c:crosses val="autoZero"/>
        <c:auto val="1"/>
        <c:lblAlgn val="ctr"/>
        <c:lblOffset val="100"/>
        <c:noMultiLvlLbl val="0"/>
      </c:catAx>
      <c:valAx>
        <c:axId val="373399784"/>
        <c:scaling>
          <c:orientation val="minMax"/>
          <c:max val="10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195636944"/>
        <c:crosses val="autoZero"/>
        <c:crossBetween val="between"/>
        <c:majorUnit val="2000"/>
      </c:valAx>
      <c:valAx>
        <c:axId val="195993936"/>
        <c:scaling>
          <c:orientation val="minMax"/>
          <c:max val="5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374948936"/>
        <c:crosses val="max"/>
        <c:crossBetween val="between"/>
        <c:majorUnit val="100"/>
      </c:valAx>
      <c:catAx>
        <c:axId val="374948936"/>
        <c:scaling>
          <c:orientation val="minMax"/>
        </c:scaling>
        <c:delete val="1"/>
        <c:axPos val="b"/>
        <c:numFmt formatCode="General" sourceLinked="1"/>
        <c:majorTickMark val="out"/>
        <c:minorTickMark val="none"/>
        <c:tickLblPos val="none"/>
        <c:crossAx val="195993936"/>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586854749"/>
          <c:y val="0.88407630686789163"/>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explosion val="1"/>
            <c:spPr>
              <a:solidFill>
                <a:srgbClr val="339933"/>
              </a:solidFill>
              <a:ln>
                <a:noFill/>
              </a:ln>
              <a:effectLst>
                <a:outerShdw blurRad="254000" sx="102000" sy="102000" algn="ctr" rotWithShape="0">
                  <a:prstClr val="black">
                    <a:alpha val="20000"/>
                  </a:prstClr>
                </a:outerShdw>
              </a:effectLst>
            </c:spPr>
          </c:dPt>
          <c:dPt>
            <c:idx val="1"/>
            <c:bubble3D val="0"/>
            <c:spPr>
              <a:solidFill>
                <a:srgbClr val="7F7770"/>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Lbls>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'Fig5-6b'!$D$33:$D$34</c:f>
              <c:strCache>
                <c:ptCount val="2"/>
                <c:pt idx="0">
                  <c:v>Yes</c:v>
                </c:pt>
                <c:pt idx="1">
                  <c:v>No</c:v>
                </c:pt>
              </c:strCache>
            </c:strRef>
          </c:cat>
          <c:val>
            <c:numRef>
              <c:f>'Fig5-6b'!$E$33:$E$34</c:f>
              <c:numCache>
                <c:formatCode>0.0%</c:formatCode>
                <c:ptCount val="2"/>
                <c:pt idx="0">
                  <c:v>0.30990000000000001</c:v>
                </c:pt>
                <c:pt idx="1">
                  <c:v>0.69010000000000005</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1587836252243"/>
          <c:y val="1.2539944443284111E-3"/>
          <c:w val="0.86284121637477573"/>
          <c:h val="0.79607855112293791"/>
        </c:manualLayout>
      </c:layout>
      <c:barChart>
        <c:barDir val="col"/>
        <c:grouping val="clustered"/>
        <c:varyColors val="0"/>
        <c:ser>
          <c:idx val="0"/>
          <c:order val="0"/>
          <c:tx>
            <c:strRef>
              <c:f>'Fig5-6b'!$B$60</c:f>
              <c:strCache>
                <c:ptCount val="1"/>
                <c:pt idx="0">
                  <c:v>Transfer of credit</c:v>
                </c:pt>
              </c:strCache>
            </c:strRef>
          </c:tx>
          <c:spPr>
            <a:solidFill>
              <a:schemeClr val="accent1">
                <a:alpha val="85000"/>
              </a:schemeClr>
            </a:solidFill>
            <a:ln w="9525" cap="flat" cmpd="sng" algn="ctr">
              <a:noFill/>
              <a:round/>
            </a:ln>
            <a:effectLst/>
          </c:spPr>
          <c:invertIfNegative val="0"/>
          <c:dPt>
            <c:idx val="0"/>
            <c:invertIfNegative val="0"/>
            <c:bubble3D val="0"/>
            <c:spPr>
              <a:solidFill>
                <a:srgbClr val="0076BE"/>
              </a:solidFill>
              <a:ln w="9525" cap="flat" cmpd="sng" algn="ctr">
                <a:noFill/>
                <a:round/>
              </a:ln>
              <a:effectLst/>
            </c:spPr>
          </c:dPt>
          <c:dLbls>
            <c:dLbl>
              <c:idx val="0"/>
              <c:layout>
                <c:manualLayout>
                  <c:x val="-6.4190738193489229E-3"/>
                  <c:y val="1.7683465959328027E-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6902E009-4EC2-47F2-A5EA-CE1B4F6E94A9}" type="SERIESNAME">
                      <a:rPr lang="en-US"/>
                      <a:pPr>
                        <a:defRPr sz="1050">
                          <a:latin typeface="Arial" panose="020B0604020202020204" pitchFamily="34" charset="0"/>
                          <a:cs typeface="Arial" panose="020B0604020202020204" pitchFamily="34" charset="0"/>
                        </a:defRPr>
                      </a:pPr>
                      <a:t>[SERIES NAME]</a:t>
                    </a:fld>
                    <a:r>
                      <a:rPr lang="en-US" baseline="0"/>
                      <a:t> </a:t>
                    </a:r>
                  </a:p>
                  <a:p>
                    <a:pPr>
                      <a:defRPr sz="1050">
                        <a:latin typeface="Arial" panose="020B0604020202020204" pitchFamily="34" charset="0"/>
                        <a:cs typeface="Arial" panose="020B0604020202020204" pitchFamily="34" charset="0"/>
                      </a:defRPr>
                    </a:pPr>
                    <a:r>
                      <a:rPr lang="en-US" baseline="0"/>
                      <a:t>n=</a:t>
                    </a:r>
                    <a:fld id="{35D3E06C-B4FB-4E0C-89C4-67C65CE77BAB}" type="VALUE">
                      <a:rPr lang="en-US" baseline="0"/>
                      <a:pPr>
                        <a:defRPr sz="1050">
                          <a:latin typeface="Arial" panose="020B0604020202020204" pitchFamily="34" charset="0"/>
                          <a:cs typeface="Arial" panose="020B0604020202020204" pitchFamily="34" charset="0"/>
                        </a:defRPr>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5391104997707475"/>
                      <c:h val="0.1786030061892131"/>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'Fig5-6b'!$C$59</c:f>
              <c:strCache>
                <c:ptCount val="1"/>
                <c:pt idx="0">
                  <c:v>2019-20</c:v>
                </c:pt>
              </c:strCache>
            </c:strRef>
          </c:cat>
          <c:val>
            <c:numRef>
              <c:f>'Fig5-6b'!$C$60</c:f>
              <c:numCache>
                <c:formatCode>General</c:formatCode>
                <c:ptCount val="1"/>
                <c:pt idx="0">
                  <c:v>62</c:v>
                </c:pt>
              </c:numCache>
            </c:numRef>
          </c:val>
        </c:ser>
        <c:ser>
          <c:idx val="1"/>
          <c:order val="1"/>
          <c:tx>
            <c:strRef>
              <c:f>'Fig5-6b'!$B$61</c:f>
              <c:strCache>
                <c:ptCount val="1"/>
                <c:pt idx="0">
                  <c:v>Equivalency examinations</c:v>
                </c:pt>
              </c:strCache>
            </c:strRef>
          </c:tx>
          <c:spPr>
            <a:solidFill>
              <a:srgbClr val="F26522"/>
            </a:solidFill>
            <a:ln w="9525" cap="flat" cmpd="sng" algn="ctr">
              <a:noFill/>
              <a:round/>
            </a:ln>
            <a:effectLst/>
          </c:spPr>
          <c:invertIfNegative val="0"/>
          <c:dLbls>
            <c:dLbl>
              <c:idx val="0"/>
              <c:layout>
                <c:manualLayout>
                  <c:x val="-1.8339488856877759E-3"/>
                  <c:y val="1.580874008786037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17A8A0DD-7A89-4ACC-A693-2060C85170F6}" type="SERIESNAME">
                      <a:rPr lang="en-US"/>
                      <a:pPr>
                        <a:defRPr sz="1050">
                          <a:latin typeface="Arial" panose="020B0604020202020204" pitchFamily="34" charset="0"/>
                          <a:cs typeface="Arial" panose="020B0604020202020204" pitchFamily="34" charset="0"/>
                        </a:defRPr>
                      </a:pPr>
                      <a:t>[SERIES NAME]</a:t>
                    </a:fld>
                    <a:endParaRPr lang="en-US" baseline="0"/>
                  </a:p>
                  <a:p>
                    <a:pPr>
                      <a:defRPr sz="1050">
                        <a:latin typeface="Arial" panose="020B0604020202020204" pitchFamily="34" charset="0"/>
                        <a:cs typeface="Arial" panose="020B0604020202020204" pitchFamily="34" charset="0"/>
                      </a:defRPr>
                    </a:pPr>
                    <a:r>
                      <a:rPr lang="en-US" baseline="0"/>
                      <a:t>n=29</a:t>
                    </a:r>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603393661074346"/>
                      <c:h val="0.1731918656056587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'Fig5-6b'!$C$59</c:f>
              <c:strCache>
                <c:ptCount val="1"/>
                <c:pt idx="0">
                  <c:v>2019-20</c:v>
                </c:pt>
              </c:strCache>
            </c:strRef>
          </c:cat>
          <c:val>
            <c:numRef>
              <c:f>'Fig5-6b'!$C$61</c:f>
              <c:numCache>
                <c:formatCode>General</c:formatCode>
                <c:ptCount val="1"/>
                <c:pt idx="0">
                  <c:v>29</c:v>
                </c:pt>
              </c:numCache>
            </c:numRef>
          </c:val>
        </c:ser>
        <c:ser>
          <c:idx val="2"/>
          <c:order val="2"/>
          <c:tx>
            <c:strRef>
              <c:f>'Fig5-6b'!$B$62</c:f>
              <c:strCache>
                <c:ptCount val="1"/>
                <c:pt idx="0">
                  <c:v>Challenge examinations</c:v>
                </c:pt>
              </c:strCache>
            </c:strRef>
          </c:tx>
          <c:spPr>
            <a:solidFill>
              <a:srgbClr val="7F7770"/>
            </a:solidFill>
            <a:ln w="9525" cap="flat" cmpd="sng" algn="ctr">
              <a:noFill/>
              <a:round/>
            </a:ln>
            <a:effectLst/>
          </c:spPr>
          <c:invertIfNegative val="0"/>
          <c:dLbls>
            <c:dLbl>
              <c:idx val="0"/>
              <c:layout>
                <c:manualLayout>
                  <c:x val="0"/>
                  <c:y val="1.9398901397272291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5335477B-D16F-450A-9511-68E665055B0D}" type="SERIESNAME">
                      <a:rPr lang="en-US" sz="1050">
                        <a:latin typeface="Arial" panose="020B0604020202020204" pitchFamily="34" charset="0"/>
                        <a:cs typeface="Arial" panose="020B0604020202020204" pitchFamily="34" charset="0"/>
                      </a:rPr>
                      <a:pPr>
                        <a:defRPr sz="1050">
                          <a:latin typeface="Arial" panose="020B0604020202020204" pitchFamily="34" charset="0"/>
                          <a:cs typeface="Arial" panose="020B0604020202020204" pitchFamily="34" charset="0"/>
                        </a:defRPr>
                      </a:pPr>
                      <a:t>[SERIES NAME]</a:t>
                    </a:fld>
                    <a:endParaRPr lang="en-US" sz="1050" baseline="0">
                      <a:latin typeface="Arial" panose="020B0604020202020204" pitchFamily="34" charset="0"/>
                      <a:cs typeface="Arial" panose="020B0604020202020204" pitchFamily="34" charset="0"/>
                    </a:endParaRPr>
                  </a:p>
                  <a:p>
                    <a:pPr>
                      <a:defRPr sz="1050">
                        <a:latin typeface="Arial" panose="020B0604020202020204" pitchFamily="34" charset="0"/>
                        <a:cs typeface="Arial" panose="020B0604020202020204" pitchFamily="34" charset="0"/>
                      </a:defRPr>
                    </a:pPr>
                    <a:r>
                      <a:rPr lang="en-US"/>
                      <a:t>n=28</a:t>
                    </a:r>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extLst>
                <c:ext xmlns:c15="http://schemas.microsoft.com/office/drawing/2012/chart" uri="{CE6537A1-D6FC-4f65-9D91-7224C49458BB}">
                  <c15:layout>
                    <c:manualLayout>
                      <c:w val="0.16254928931682713"/>
                      <c:h val="0.1661716688596949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'Fig5-6b'!$C$59</c:f>
              <c:strCache>
                <c:ptCount val="1"/>
                <c:pt idx="0">
                  <c:v>2019-20</c:v>
                </c:pt>
              </c:strCache>
            </c:strRef>
          </c:cat>
          <c:val>
            <c:numRef>
              <c:f>'Fig5-6b'!$C$62</c:f>
              <c:numCache>
                <c:formatCode>General</c:formatCode>
                <c:ptCount val="1"/>
                <c:pt idx="0">
                  <c:v>28</c:v>
                </c:pt>
              </c:numCache>
            </c:numRef>
          </c:val>
        </c:ser>
        <c:ser>
          <c:idx val="3"/>
          <c:order val="3"/>
          <c:tx>
            <c:strRef>
              <c:f>'Fig5-6b'!$B$63</c:f>
              <c:strCache>
                <c:ptCount val="1"/>
                <c:pt idx="0">
                  <c:v>Completion of non-accredited dental assisting program at institution</c:v>
                </c:pt>
              </c:strCache>
            </c:strRef>
          </c:tx>
          <c:spPr>
            <a:solidFill>
              <a:schemeClr val="accent4">
                <a:alpha val="85000"/>
              </a:schemeClr>
            </a:solidFill>
            <a:ln w="9525" cap="flat" cmpd="sng" algn="ctr">
              <a:solidFill>
                <a:schemeClr val="lt1">
                  <a:alpha val="50000"/>
                </a:schemeClr>
              </a:solidFill>
              <a:round/>
            </a:ln>
            <a:effectLst/>
          </c:spPr>
          <c:invertIfNegative val="0"/>
          <c:dLbls>
            <c:dLbl>
              <c:idx val="0"/>
              <c:layout>
                <c:manualLayout>
                  <c:x val="-1.8340210912425492E-3"/>
                  <c:y val="4.3202795936979899E-2"/>
                </c:manualLayout>
              </c:layout>
              <c:tx>
                <c:rich>
                  <a:bodyPr rot="0" spcFirstLastPara="1" vertOverflow="ellipsis" vert="horz" wrap="square" lIns="38100" tIns="19050" rIns="38100" bIns="19050" anchor="ctr" anchorCtr="1">
                    <a:no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fld id="{538A18A8-8C33-41B9-910F-743CB95A5277}" type="SERIESNAME">
                      <a:rPr lang="en-US"/>
                      <a:pPr>
                        <a:defRPr sz="800">
                          <a:latin typeface="Arial" panose="020B0604020202020204" pitchFamily="34" charset="0"/>
                          <a:cs typeface="Arial" panose="020B0604020202020204" pitchFamily="34" charset="0"/>
                        </a:defRPr>
                      </a:pPr>
                      <a:t>[SERIES NAME]</a:t>
                    </a:fld>
                    <a:r>
                      <a:rPr lang="en-US" baseline="0"/>
                      <a:t>, </a:t>
                    </a:r>
                  </a:p>
                  <a:p>
                    <a:pPr>
                      <a:defRPr sz="800">
                        <a:latin typeface="Arial" panose="020B0604020202020204" pitchFamily="34" charset="0"/>
                        <a:cs typeface="Arial" panose="020B0604020202020204" pitchFamily="34" charset="0"/>
                      </a:defRPr>
                    </a:pPr>
                    <a:r>
                      <a:rPr lang="en-US" sz="1000" baseline="0"/>
                      <a:t>n=</a:t>
                    </a:r>
                    <a:fld id="{5AD77B9D-1BC0-42B3-B9A8-4EE41D6A24ED}" type="VALUE">
                      <a:rPr lang="en-US" sz="1000" baseline="0"/>
                      <a:pPr>
                        <a:defRPr sz="800">
                          <a:latin typeface="Arial" panose="020B0604020202020204" pitchFamily="34" charset="0"/>
                          <a:cs typeface="Arial" panose="020B0604020202020204" pitchFamily="34" charset="0"/>
                        </a:defRPr>
                      </a:pPr>
                      <a:t>[VALUE]</a:t>
                    </a:fld>
                    <a:endParaRPr lang="en-US" sz="1000" baseline="0"/>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7005043558000918"/>
                      <c:h val="0.26378440095518563"/>
                    </c:manualLayout>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'Fig5-6b'!$C$59</c:f>
              <c:strCache>
                <c:ptCount val="1"/>
                <c:pt idx="0">
                  <c:v>2019-20</c:v>
                </c:pt>
              </c:strCache>
            </c:strRef>
          </c:cat>
          <c:val>
            <c:numRef>
              <c:f>'Fig5-6b'!$C$63</c:f>
              <c:numCache>
                <c:formatCode>General</c:formatCode>
                <c:ptCount val="1"/>
                <c:pt idx="0">
                  <c:v>2</c:v>
                </c:pt>
              </c:numCache>
            </c:numRef>
          </c:val>
        </c:ser>
        <c:ser>
          <c:idx val="4"/>
          <c:order val="4"/>
          <c:tx>
            <c:strRef>
              <c:f>'Fig5-6b'!$B$64</c:f>
              <c:strCache>
                <c:ptCount val="1"/>
                <c:pt idx="0">
                  <c:v>Other</c:v>
                </c:pt>
              </c:strCache>
            </c:strRef>
          </c:tx>
          <c:spPr>
            <a:solidFill>
              <a:srgbClr val="C8102E">
                <a:alpha val="85000"/>
              </a:srgbClr>
            </a:solidFill>
            <a:ln w="9525" cap="flat" cmpd="sng" algn="ctr">
              <a:noFill/>
              <a:round/>
            </a:ln>
            <a:effectLst/>
          </c:spPr>
          <c:invertIfNegative val="0"/>
          <c:dLbls>
            <c:dLbl>
              <c:idx val="0"/>
              <c:layout>
                <c:manualLayout>
                  <c:x val="0"/>
                  <c:y val="8.111558999422154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3C3D5800-DFF3-4A61-B0F4-E5D1D4590278}"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r>
                      <a:rPr lang="en-US" sz="1000" baseline="0">
                        <a:latin typeface="Arial" panose="020B0604020202020204" pitchFamily="34" charset="0"/>
                        <a:cs typeface="Arial" panose="020B0604020202020204" pitchFamily="34" charset="0"/>
                      </a:rPr>
                      <a:t> n=</a:t>
                    </a:r>
                    <a:fld id="{7B5EF14D-8163-4F23-925C-4CDC43DBA0D4}"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sz="1000" baseline="0">
                      <a:latin typeface="Arial" panose="020B0604020202020204" pitchFamily="34" charset="0"/>
                      <a:cs typeface="Arial" panose="020B0604020202020204" pitchFamily="34" charset="0"/>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7.5635029802842729E-2"/>
                      <c:h val="0.12019465736544205"/>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'Fig5-6b'!$C$59</c:f>
              <c:strCache>
                <c:ptCount val="1"/>
                <c:pt idx="0">
                  <c:v>2019-20</c:v>
                </c:pt>
              </c:strCache>
            </c:strRef>
          </c:cat>
          <c:val>
            <c:numRef>
              <c:f>'Fig5-6b'!$C$64</c:f>
              <c:numCache>
                <c:formatCode>General</c:formatCode>
                <c:ptCount val="1"/>
                <c:pt idx="0">
                  <c:v>16</c:v>
                </c:pt>
              </c:numCache>
            </c:numRef>
          </c:val>
        </c:ser>
        <c:dLbls>
          <c:dLblPos val="inEnd"/>
          <c:showLegendKey val="0"/>
          <c:showVal val="1"/>
          <c:showCatName val="0"/>
          <c:showSerName val="0"/>
          <c:showPercent val="0"/>
          <c:showBubbleSize val="0"/>
        </c:dLbls>
        <c:gapWidth val="65"/>
        <c:axId val="394893928"/>
        <c:axId val="394891968"/>
      </c:barChart>
      <c:catAx>
        <c:axId val="39489392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Methods Used to Award Advanced Placement</a:t>
                </a:r>
              </a:p>
            </c:rich>
          </c:tx>
          <c:layout>
            <c:manualLayout>
              <c:xMode val="edge"/>
              <c:yMode val="edge"/>
              <c:x val="0.34366421528808216"/>
              <c:y val="0.9353647276084948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4891968"/>
        <c:crosses val="autoZero"/>
        <c:auto val="1"/>
        <c:lblAlgn val="ctr"/>
        <c:lblOffset val="100"/>
        <c:noMultiLvlLbl val="0"/>
      </c:catAx>
      <c:valAx>
        <c:axId val="394891968"/>
        <c:scaling>
          <c:orientation val="minMax"/>
          <c:max val="140"/>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Number of Accrediated Dental</a:t>
                </a:r>
              </a:p>
              <a:p>
                <a:pPr>
                  <a:defRPr sz="1000">
                    <a:solidFill>
                      <a:sysClr val="windowText" lastClr="000000"/>
                    </a:solidFill>
                    <a:latin typeface="Arial" panose="020B0604020202020204" pitchFamily="34" charset="0"/>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 Assisting Programs</a:t>
                </a:r>
              </a:p>
            </c:rich>
          </c:tx>
          <c:layout>
            <c:manualLayout>
              <c:xMode val="edge"/>
              <c:yMode val="edge"/>
              <c:x val="2.4366486513807507E-2"/>
              <c:y val="0.2021933067385144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394893928"/>
        <c:crosses val="autoZero"/>
        <c:crossBetween val="between"/>
        <c:majorUnit val="20"/>
      </c:valAx>
      <c:spPr>
        <a:gradFill flip="none" rotWithShape="1">
          <a:gsLst>
            <a:gs pos="0">
              <a:schemeClr val="accent3">
                <a:lumMod val="89000"/>
              </a:schemeClr>
            </a:gs>
            <a:gs pos="23000">
              <a:schemeClr val="accent3">
                <a:lumMod val="89000"/>
              </a:schemeClr>
            </a:gs>
            <a:gs pos="69000">
              <a:schemeClr val="accent3">
                <a:lumMod val="75000"/>
              </a:schemeClr>
            </a:gs>
            <a:gs pos="97000">
              <a:schemeClr val="accent3">
                <a:lumMod val="70000"/>
              </a:schemeClr>
            </a:gs>
          </a:gsLst>
          <a:path path="circle">
            <a:fillToRect l="50000" t="50000" r="50000" b="50000"/>
          </a:path>
          <a:tileRect/>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C8102E"/>
            </a:solidFill>
          </c:spPr>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rgbClr val="F0B323"/>
              </a:solidFill>
              <a:ln>
                <a:noFill/>
              </a:ln>
              <a:effectLst>
                <a:outerShdw blurRad="254000" sx="102000" sy="102000" algn="ctr" rotWithShape="0">
                  <a:prstClr val="black">
                    <a:alpha val="20000"/>
                  </a:prstClr>
                </a:outerShdw>
              </a:effectLst>
            </c:spPr>
          </c:dPt>
          <c:dPt>
            <c:idx val="3"/>
            <c:bubble3D val="0"/>
            <c:spPr>
              <a:solidFill>
                <a:srgbClr val="F8F8F8"/>
              </a:solidFill>
              <a:ln>
                <a:noFill/>
              </a:ln>
              <a:effectLst>
                <a:outerShdw blurRad="254000" sx="102000" sy="102000" algn="ctr" rotWithShape="0">
                  <a:prstClr val="black">
                    <a:alpha val="20000"/>
                  </a:prstClr>
                </a:outerShdw>
              </a:effectLst>
            </c:spPr>
          </c:dPt>
          <c:dLbls>
            <c:dLbl>
              <c:idx val="0"/>
              <c:layout>
                <c:manualLayout>
                  <c:x val="0.10653349979192664"/>
                  <c:y val="-0.10628019323671503"/>
                </c:manualLayout>
              </c:layout>
              <c:tx>
                <c:rich>
                  <a:bodyPr/>
                  <a:lstStyle/>
                  <a:p>
                    <a:fld id="{E02DC273-51BF-4447-99A2-B457FCE0CED9}" type="CATEGORYNAME">
                      <a:rPr lang="en-US" sz="1000" baseline="0">
                        <a:latin typeface="Arial" panose="020B0604020202020204" pitchFamily="34" charset="0"/>
                        <a:cs typeface="Arial" panose="020B0604020202020204" pitchFamily="34" charset="0"/>
                      </a:rPr>
                      <a:pPr/>
                      <a:t>[CATEGORY NAME]</a:t>
                    </a:fld>
                    <a:r>
                      <a:rPr lang="en-US" sz="1000" baseline="0">
                        <a:latin typeface="Arial" panose="020B0604020202020204" pitchFamily="34" charset="0"/>
                        <a:cs typeface="Arial" panose="020B0604020202020204" pitchFamily="34" charset="0"/>
                      </a:rPr>
                      <a:t>
</a:t>
                    </a:r>
                    <a:fld id="{31E13886-9E1A-4B52-BFAA-ECC845AEA7F6}" type="CELLRANGE">
                      <a:rPr lang="en-US" sz="1000" b="1" i="0" u="none" strike="noStrike" kern="1200" baseline="0">
                        <a:solidFill>
                          <a:sysClr val="window" lastClr="FFFFFF"/>
                        </a:solidFill>
                        <a:latin typeface="Arial" panose="020B0604020202020204" pitchFamily="34" charset="0"/>
                        <a:cs typeface="Arial" panose="020B0604020202020204" pitchFamily="34" charset="0"/>
                      </a:rPr>
                      <a:pPr/>
                      <a:t>[CELLRANGE]</a:t>
                    </a:fld>
                    <a:endParaRPr lang="en-US" sz="1000" baseline="0">
                      <a:latin typeface="Arial" panose="020B0604020202020204" pitchFamily="34" charset="0"/>
                      <a:cs typeface="Arial" panose="020B0604020202020204" pitchFamily="34" charset="0"/>
                    </a:endParaRPr>
                  </a:p>
                </c:rich>
              </c:tx>
              <c:showLegendKey val="0"/>
              <c:showVal val="0"/>
              <c:showCatName val="1"/>
              <c:showSerName val="0"/>
              <c:showPercent val="1"/>
              <c:showBubbleSize val="0"/>
              <c:extLst>
                <c:ext xmlns:c15="http://schemas.microsoft.com/office/drawing/2012/chart" uri="{CE6537A1-D6FC-4f65-9D91-7224C49458BB}">
                  <c15:dlblFieldTable/>
                  <c15:showDataLabelsRange val="1"/>
                </c:ext>
              </c:extLst>
            </c:dLbl>
            <c:dLbl>
              <c:idx val="1"/>
              <c:layout>
                <c:manualLayout>
                  <c:x val="-0.10320432792342908"/>
                  <c:y val="5.7971014492753624E-2"/>
                </c:manualLayout>
              </c:layout>
              <c:tx>
                <c:rich>
                  <a:bodyPr/>
                  <a:lstStyle/>
                  <a:p>
                    <a:fld id="{E02DC273-51BF-4447-99A2-B457FCE0CED9}" type="CATEGORYNAME">
                      <a:rPr lang="en-US" sz="1000" baseline="0">
                        <a:latin typeface="Arial" panose="020B0604020202020204" pitchFamily="34" charset="0"/>
                        <a:cs typeface="Arial" panose="020B0604020202020204" pitchFamily="34" charset="0"/>
                      </a:rPr>
                      <a:pPr/>
                      <a:t>[CATEGORY NAME]</a:t>
                    </a:fld>
                    <a:r>
                      <a:rPr lang="en-US" sz="1000" baseline="0">
                        <a:latin typeface="Arial" panose="020B0604020202020204" pitchFamily="34" charset="0"/>
                        <a:cs typeface="Arial" panose="020B0604020202020204" pitchFamily="34" charset="0"/>
                      </a:rPr>
                      <a:t>
</a:t>
                    </a:r>
                    <a:fld id="{31E13886-9E1A-4B52-BFAA-ECC845AEA7F6}" type="CELLRANGE">
                      <a:rPr lang="en-US" sz="1000" b="1" i="0" u="none" strike="noStrike" kern="1200" baseline="0">
                        <a:solidFill>
                          <a:sysClr val="window" lastClr="FFFFFF"/>
                        </a:solidFill>
                        <a:latin typeface="Arial" panose="020B0604020202020204" pitchFamily="34" charset="0"/>
                        <a:cs typeface="Arial" panose="020B0604020202020204" pitchFamily="34" charset="0"/>
                      </a:rPr>
                      <a:pPr/>
                      <a:t>[CELLRANGE]</a:t>
                    </a:fld>
                    <a:endParaRPr lang="en-US" sz="1000" baseline="0">
                      <a:latin typeface="Arial" panose="020B0604020202020204" pitchFamily="34" charset="0"/>
                      <a:cs typeface="Arial" panose="020B0604020202020204" pitchFamily="34" charset="0"/>
                    </a:endParaRPr>
                  </a:p>
                </c:rich>
              </c:tx>
              <c:showLegendKey val="0"/>
              <c:showVal val="0"/>
              <c:showCatName val="1"/>
              <c:showSerName val="0"/>
              <c:showPercent val="1"/>
              <c:showBubbleSize val="0"/>
              <c:extLst>
                <c:ext xmlns:c15="http://schemas.microsoft.com/office/drawing/2012/chart" uri="{CE6537A1-D6FC-4f65-9D91-7224C49458BB}">
                  <c15:dlblFieldTable/>
                  <c15:showDataLabelsRange val="1"/>
                </c:ext>
              </c:extLst>
            </c:dLbl>
            <c:dLbl>
              <c:idx val="2"/>
              <c:layout>
                <c:manualLayout>
                  <c:x val="-0.23470661672908863"/>
                  <c:y val="-1.2882447665056361E-2"/>
                </c:manualLayout>
              </c:layout>
              <c:tx>
                <c:rich>
                  <a:bodyPr/>
                  <a:lstStyle/>
                  <a:p>
                    <a:fld id="{E02DC273-51BF-4447-99A2-B457FCE0CED9}" type="CATEGORYNAME">
                      <a:rPr lang="en-US" sz="1000" baseline="0">
                        <a:latin typeface="Arial" panose="020B0604020202020204" pitchFamily="34" charset="0"/>
                        <a:cs typeface="Arial" panose="020B0604020202020204" pitchFamily="34" charset="0"/>
                      </a:rPr>
                      <a:pPr/>
                      <a:t>[CATEGORY NAME]</a:t>
                    </a:fld>
                    <a:r>
                      <a:rPr lang="en-US" sz="1000" baseline="0">
                        <a:latin typeface="Arial" panose="020B0604020202020204" pitchFamily="34" charset="0"/>
                        <a:cs typeface="Arial" panose="020B0604020202020204" pitchFamily="34" charset="0"/>
                      </a:rPr>
                      <a:t>
</a:t>
                    </a:r>
                    <a:fld id="{31E13886-9E1A-4B52-BFAA-ECC845AEA7F6}" type="CELLRANGE">
                      <a:rPr lang="en-US" sz="1000" b="1" i="0" u="none" strike="noStrike" kern="1200" baseline="0">
                        <a:solidFill>
                          <a:sysClr val="window" lastClr="FFFFFF"/>
                        </a:solidFill>
                        <a:latin typeface="Arial" panose="020B0604020202020204" pitchFamily="34" charset="0"/>
                        <a:cs typeface="Arial" panose="020B0604020202020204" pitchFamily="34" charset="0"/>
                      </a:rPr>
                      <a:pPr/>
                      <a:t>[CELLRANGE]</a:t>
                    </a:fld>
                    <a:endParaRPr lang="en-US" sz="1000" baseline="0">
                      <a:latin typeface="Arial" panose="020B0604020202020204" pitchFamily="34" charset="0"/>
                      <a:cs typeface="Arial" panose="020B0604020202020204" pitchFamily="34" charset="0"/>
                    </a:endParaRPr>
                  </a:p>
                </c:rich>
              </c:tx>
              <c:showLegendKey val="0"/>
              <c:showVal val="0"/>
              <c:showCatName val="1"/>
              <c:showSerName val="0"/>
              <c:showPercent val="1"/>
              <c:showBubbleSize val="0"/>
              <c:extLst>
                <c:ext xmlns:c15="http://schemas.microsoft.com/office/drawing/2012/chart" uri="{CE6537A1-D6FC-4f65-9D91-7224C49458BB}">
                  <c15:dlblFieldTable/>
                  <c15:showDataLabelsRange val="1"/>
                </c:ext>
              </c:extLst>
            </c:dLbl>
            <c:dLbl>
              <c:idx val="3"/>
              <c:layout>
                <c:manualLayout>
                  <c:x val="-0.17727840199750311"/>
                  <c:y val="-0.161030595813204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fld id="{E02DC273-51BF-4447-99A2-B457FCE0CED9}" type="CATEGORYNAME">
                      <a:rPr lang="en-US" sz="1000" baseline="0">
                        <a:latin typeface="Arial" panose="020B0604020202020204" pitchFamily="34" charset="0"/>
                        <a:cs typeface="Arial" panose="020B0604020202020204" pitchFamily="34" charset="0"/>
                      </a:rPr>
                      <a:pPr>
                        <a:defRPr/>
                      </a:pPr>
                      <a:t>[CATEGORY NAME]</a:t>
                    </a:fld>
                    <a:r>
                      <a:rPr lang="en-US" sz="1000" baseline="0">
                        <a:latin typeface="Arial" panose="020B0604020202020204" pitchFamily="34" charset="0"/>
                        <a:cs typeface="Arial" panose="020B0604020202020204" pitchFamily="34" charset="0"/>
                      </a:rPr>
                      <a:t>
</a:t>
                    </a:r>
                    <a:fld id="{31E13886-9E1A-4B52-BFAA-ECC845AEA7F6}" type="CELLRANGE">
                      <a:rPr lang="en-US" sz="1000" b="1" i="0" u="none" strike="noStrike" kern="1200" baseline="0">
                        <a:solidFill>
                          <a:sysClr val="window" lastClr="FFFFFF"/>
                        </a:solidFill>
                        <a:latin typeface="Arial" panose="020B0604020202020204" pitchFamily="34" charset="0"/>
                        <a:cs typeface="Arial" panose="020B0604020202020204" pitchFamily="34" charset="0"/>
                      </a:rPr>
                      <a:pPr>
                        <a:defRPr/>
                      </a:pPr>
                      <a:t>[CELLRANGE]</a:t>
                    </a:fld>
                    <a:endParaRPr lang="en-US" sz="1000" baseline="0">
                      <a:latin typeface="Arial" panose="020B0604020202020204" pitchFamily="34" charset="0"/>
                      <a:cs typeface="Arial" panose="020B0604020202020204" pitchFamily="34" charset="0"/>
                    </a:endParaRPr>
                  </a:p>
                </c:rich>
              </c:tx>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3844361215147732"/>
                      <c:h val="8.893732486337759E-2"/>
                    </c:manualLayout>
                  </c15:layout>
                  <c15:dlblFieldTable/>
                  <c15:showDataLabelsRange val="1"/>
                </c:ext>
              </c:extLst>
            </c:dLbl>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howDataLabelsRange val="1"/>
              </c:ext>
            </c:extLst>
          </c:dLbls>
          <c:cat>
            <c:strRef>
              <c:f>'Fig5-6b'!$C$5:$F$5</c:f>
              <c:strCache>
                <c:ptCount val="4"/>
                <c:pt idx="0">
                  <c:v>GED/High school diploma</c:v>
                </c:pt>
                <c:pt idx="1">
                  <c:v>Less than 1 year of college</c:v>
                </c:pt>
                <c:pt idx="2">
                  <c:v>1 year of college</c:v>
                </c:pt>
                <c:pt idx="3">
                  <c:v>Other</c:v>
                </c:pt>
              </c:strCache>
            </c:strRef>
          </c:cat>
          <c:val>
            <c:numRef>
              <c:f>'Fig5-6b'!$C$6:$F$6</c:f>
              <c:numCache>
                <c:formatCode>0.0%</c:formatCode>
                <c:ptCount val="4"/>
                <c:pt idx="0">
                  <c:v>0.81820000000000004</c:v>
                </c:pt>
                <c:pt idx="1">
                  <c:v>0.16120000000000001</c:v>
                </c:pt>
                <c:pt idx="2">
                  <c:v>1.24E-2</c:v>
                </c:pt>
                <c:pt idx="3">
                  <c:v>8.3000000000000001E-3</c:v>
                </c:pt>
              </c:numCache>
            </c:numRef>
          </c:val>
          <c:extLst>
            <c:ext xmlns:c15="http://schemas.microsoft.com/office/drawing/2012/chart" uri="{02D57815-91ED-43cb-92C2-25804820EDAC}">
              <c15:datalabelsRange>
                <c15:f>'Fig5-6b'!$C$6:$F$6</c15:f>
                <c15:dlblRangeCache>
                  <c:ptCount val="4"/>
                  <c:pt idx="0">
                    <c:v>81.8%</c:v>
                  </c:pt>
                  <c:pt idx="1">
                    <c:v>16.1%</c:v>
                  </c:pt>
                  <c:pt idx="2">
                    <c:v>1.2%</c:v>
                  </c:pt>
                  <c:pt idx="3">
                    <c:v>0.8%</c:v>
                  </c:pt>
                </c15:dlblRangeCache>
              </c15:datalabelsRange>
            </c:ext>
          </c:extLst>
        </c:ser>
        <c:dLbls>
          <c:showLegendKey val="0"/>
          <c:showVal val="0"/>
          <c:showCatName val="0"/>
          <c:showSerName val="0"/>
          <c:showPercent val="1"/>
          <c:showBubbleSize val="0"/>
          <c:showLeaderLines val="1"/>
        </c:dLbls>
        <c:firstSliceAng val="32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'Fig7-8'!$B$9</c:f>
              <c:strCache>
                <c:ptCount val="1"/>
                <c:pt idx="0">
                  <c:v>In-District</c:v>
                </c:pt>
              </c:strCache>
            </c:strRef>
          </c:tx>
          <c:spPr>
            <a:ln w="38100" cap="flat" cmpd="thickThin" algn="ctr">
              <a:solidFill>
                <a:srgbClr val="339933"/>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'Fig7-8'!$D$8:$N$8</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'Fig7-8'!$D$9:$N$9</c:f>
              <c:numCache>
                <c:formatCode>"$"#,##0</c:formatCode>
                <c:ptCount val="11"/>
                <c:pt idx="0">
                  <c:v>7613</c:v>
                </c:pt>
                <c:pt idx="1">
                  <c:v>7991</c:v>
                </c:pt>
                <c:pt idx="2" formatCode="_(&quot;$&quot;* #,##0_);_(&quot;$&quot;* \(#,##0\);_(&quot;$&quot;* &quot;-&quot;??_);_(@_)">
                  <c:v>8882</c:v>
                </c:pt>
                <c:pt idx="3" formatCode="_(&quot;$&quot;* #,##0_);_(&quot;$&quot;* \(#,##0\);_(&quot;$&quot;* &quot;-&quot;??_);_(@_)">
                  <c:v>8643.15</c:v>
                </c:pt>
                <c:pt idx="4" formatCode="_(&quot;$&quot;* #,##0_);_(&quot;$&quot;* \(#,##0\);_(&quot;$&quot;* &quot;-&quot;??_);_(@_)">
                  <c:v>9185.83</c:v>
                </c:pt>
                <c:pt idx="5" formatCode="_(&quot;$&quot;* #,##0_);_(&quot;$&quot;* \(#,##0\);_(&quot;$&quot;* &quot;-&quot;??_);_(@_)">
                  <c:v>9159.0400000000009</c:v>
                </c:pt>
                <c:pt idx="6" formatCode="_(&quot;$&quot;* #,##0_);_(&quot;$&quot;* \(#,##0\);_(&quot;$&quot;* &quot;-&quot;??_);_(@_)">
                  <c:v>8849</c:v>
                </c:pt>
                <c:pt idx="7" formatCode="_(&quot;$&quot;* #,##0_);_(&quot;$&quot;* \(#,##0\);_(&quot;$&quot;* &quot;-&quot;??_);_(@_)">
                  <c:v>8876</c:v>
                </c:pt>
                <c:pt idx="8" formatCode="_(&quot;$&quot;* #,##0_);_(&quot;$&quot;* \(#,##0\);_(&quot;$&quot;* &quot;-&quot;??_);_(@_)">
                  <c:v>8910</c:v>
                </c:pt>
                <c:pt idx="9" formatCode="_(&quot;$&quot;* #,##0_);_(&quot;$&quot;* \(#,##0\);_(&quot;$&quot;* &quot;-&quot;??_);_(@_)">
                  <c:v>9222</c:v>
                </c:pt>
                <c:pt idx="10" formatCode="_(&quot;$&quot;* #,##0_);_(&quot;$&quot;* \(#,##0\);_(&quot;$&quot;* &quot;-&quot;??_);_(@_)">
                  <c:v>8867</c:v>
                </c:pt>
              </c:numCache>
            </c:numRef>
          </c:val>
          <c:smooth val="0"/>
        </c:ser>
        <c:ser>
          <c:idx val="1"/>
          <c:order val="1"/>
          <c:tx>
            <c:strRef>
              <c:f>'Fig7-8'!$B$10</c:f>
              <c:strCache>
                <c:ptCount val="1"/>
                <c:pt idx="0">
                  <c:v>Out-of-District</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'Fig7-8'!$D$8:$N$8</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'Fig7-8'!$D$10:$N$10</c:f>
              <c:numCache>
                <c:formatCode>"$"#,##0</c:formatCode>
                <c:ptCount val="11"/>
                <c:pt idx="0">
                  <c:v>8557</c:v>
                </c:pt>
                <c:pt idx="1">
                  <c:v>8697</c:v>
                </c:pt>
                <c:pt idx="2" formatCode="_(&quot;$&quot;* #,##0_);_(&quot;$&quot;* \(#,##0\);_(&quot;$&quot;* &quot;-&quot;??_);_(@_)">
                  <c:v>9611</c:v>
                </c:pt>
                <c:pt idx="3" formatCode="_(&quot;$&quot;* #,##0_);_(&quot;$&quot;* \(#,##0\);_(&quot;$&quot;* &quot;-&quot;??_);_(@_)">
                  <c:v>9362</c:v>
                </c:pt>
                <c:pt idx="4" formatCode="_(&quot;$&quot;* #,##0_);_(&quot;$&quot;* \(#,##0\);_(&quot;$&quot;* &quot;-&quot;??_);_(@_)">
                  <c:v>9996.06</c:v>
                </c:pt>
                <c:pt idx="5" formatCode="_(&quot;$&quot;* #,##0_);_(&quot;$&quot;* \(#,##0\);_(&quot;$&quot;* &quot;-&quot;??_);_(@_)">
                  <c:v>10132.129999999999</c:v>
                </c:pt>
                <c:pt idx="6" formatCode="_(&quot;$&quot;* #,##0_);_(&quot;$&quot;* \(#,##0\);_(&quot;$&quot;* &quot;-&quot;??_);_(@_)">
                  <c:v>9893</c:v>
                </c:pt>
                <c:pt idx="7" formatCode="_(&quot;$&quot;* #,##0_);_(&quot;$&quot;* \(#,##0\);_(&quot;$&quot;* &quot;-&quot;??_);_(@_)">
                  <c:v>9997</c:v>
                </c:pt>
                <c:pt idx="8" formatCode="_(&quot;$&quot;* #,##0_);_(&quot;$&quot;* \(#,##0\);_(&quot;$&quot;* &quot;-&quot;??_);_(@_)">
                  <c:v>9871</c:v>
                </c:pt>
                <c:pt idx="9" formatCode="_(&quot;$&quot;* #,##0_);_(&quot;$&quot;* \(#,##0\);_(&quot;$&quot;* &quot;-&quot;??_);_(@_)">
                  <c:v>10182</c:v>
                </c:pt>
                <c:pt idx="10" formatCode="_(&quot;$&quot;* #,##0_);_(&quot;$&quot;* \(#,##0\);_(&quot;$&quot;* &quot;-&quot;??_);_(@_)">
                  <c:v>10086</c:v>
                </c:pt>
              </c:numCache>
            </c:numRef>
          </c:val>
          <c:smooth val="0"/>
        </c:ser>
        <c:ser>
          <c:idx val="2"/>
          <c:order val="2"/>
          <c:tx>
            <c:strRef>
              <c:f>'Fig7-8'!$B$11</c:f>
              <c:strCache>
                <c:ptCount val="1"/>
                <c:pt idx="0">
                  <c:v>Out-of-State</c:v>
                </c:pt>
              </c:strCache>
            </c:strRef>
          </c:tx>
          <c:spPr>
            <a:ln w="38100" cap="flat" cmpd="sng" algn="ctr">
              <a:solidFill>
                <a:srgbClr val="C8102E"/>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'Fig7-8'!$D$8:$N$8</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'Fig7-8'!$D$11:$N$11</c:f>
              <c:numCache>
                <c:formatCode>"$"#,##0</c:formatCode>
                <c:ptCount val="11"/>
                <c:pt idx="0">
                  <c:v>11680</c:v>
                </c:pt>
                <c:pt idx="1">
                  <c:v>12136</c:v>
                </c:pt>
                <c:pt idx="2" formatCode="_(&quot;$&quot;* #,##0_);_(&quot;$&quot;* \(#,##0\);_(&quot;$&quot;* &quot;-&quot;??_);_(@_)">
                  <c:v>13063</c:v>
                </c:pt>
                <c:pt idx="3" formatCode="_(&quot;$&quot;* #,##0_);_(&quot;$&quot;* \(#,##0\);_(&quot;$&quot;* &quot;-&quot;??_);_(@_)">
                  <c:v>13016</c:v>
                </c:pt>
                <c:pt idx="4" formatCode="_(&quot;$&quot;* #,##0_);_(&quot;$&quot;* \(#,##0\);_(&quot;$&quot;* &quot;-&quot;??_);_(@_)">
                  <c:v>14060.13</c:v>
                </c:pt>
                <c:pt idx="5" formatCode="_(&quot;$&quot;* #,##0_);_(&quot;$&quot;* \(#,##0\);_(&quot;$&quot;* &quot;-&quot;??_);_(@_)">
                  <c:v>14333.65</c:v>
                </c:pt>
                <c:pt idx="6" formatCode="_(&quot;$&quot;* #,##0_);_(&quot;$&quot;* \(#,##0\);_(&quot;$&quot;* &quot;-&quot;??_);_(@_)">
                  <c:v>14123</c:v>
                </c:pt>
                <c:pt idx="7" formatCode="_(&quot;$&quot;* #,##0_);_(&quot;$&quot;* \(#,##0\);_(&quot;$&quot;* &quot;-&quot;??_);_(@_)">
                  <c:v>14560</c:v>
                </c:pt>
                <c:pt idx="8" formatCode="_(&quot;$&quot;* #,##0_);_(&quot;$&quot;* \(#,##0\);_(&quot;$&quot;* &quot;-&quot;??_);_(@_)">
                  <c:v>15144</c:v>
                </c:pt>
                <c:pt idx="9" formatCode="_(&quot;$&quot;* #,##0_);_(&quot;$&quot;* \(#,##0\);_(&quot;$&quot;* &quot;-&quot;??_);_(@_)">
                  <c:v>15261</c:v>
                </c:pt>
                <c:pt idx="10" formatCode="_(&quot;$&quot;* #,##0_);_(&quot;$&quot;* \(#,##0\);_(&quot;$&quot;* &quot;-&quot;??_);_(@_)">
                  <c:v>14835</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94892360"/>
        <c:axId val="394888440"/>
      </c:lineChart>
      <c:catAx>
        <c:axId val="39489236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4888440"/>
        <c:crosses val="autoZero"/>
        <c:auto val="1"/>
        <c:lblAlgn val="ctr"/>
        <c:lblOffset val="100"/>
        <c:noMultiLvlLbl val="0"/>
      </c:catAx>
      <c:valAx>
        <c:axId val="394888440"/>
        <c:scaling>
          <c:orientation val="minMax"/>
          <c:max val="18000"/>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4892360"/>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773033522375787E-2"/>
          <c:y val="4.7508379634363884E-2"/>
          <c:w val="0.92185081384600931"/>
          <c:h val="0.74728318051152687"/>
        </c:manualLayout>
      </c:layout>
      <c:barChart>
        <c:barDir val="col"/>
        <c:grouping val="clustered"/>
        <c:varyColors val="0"/>
        <c:ser>
          <c:idx val="0"/>
          <c:order val="0"/>
          <c:spPr>
            <a:solidFill>
              <a:srgbClr val="0070C0"/>
            </a:solidFill>
            <a:ln>
              <a:noFill/>
            </a:ln>
            <a:effectLst/>
          </c:spPr>
          <c:invertIfNegative val="0"/>
          <c:dPt>
            <c:idx val="0"/>
            <c:invertIfNegative val="0"/>
            <c:bubble3D val="0"/>
            <c:spPr>
              <a:solidFill>
                <a:srgbClr val="0070C0"/>
              </a:solidFill>
              <a:ln>
                <a:noFill/>
              </a:ln>
              <a:effectLst/>
            </c:spPr>
          </c:dPt>
          <c:dPt>
            <c:idx val="1"/>
            <c:invertIfNegative val="0"/>
            <c:bubble3D val="0"/>
            <c:spPr>
              <a:solidFill>
                <a:srgbClr val="0070C0"/>
              </a:solidFill>
              <a:ln>
                <a:noFill/>
              </a:ln>
              <a:effectLst/>
            </c:spPr>
          </c:dPt>
          <c:dPt>
            <c:idx val="2"/>
            <c:invertIfNegative val="0"/>
            <c:bubble3D val="0"/>
            <c:spPr>
              <a:solidFill>
                <a:srgbClr val="0070C0"/>
              </a:solidFill>
              <a:ln>
                <a:noFill/>
              </a:ln>
              <a:effectLst/>
            </c:spPr>
          </c:dPt>
          <c:dPt>
            <c:idx val="3"/>
            <c:invertIfNegative val="0"/>
            <c:bubble3D val="0"/>
            <c:spPr>
              <a:solidFill>
                <a:srgbClr val="0070C0"/>
              </a:solidFill>
              <a:ln>
                <a:noFill/>
              </a:ln>
              <a:effectLst/>
            </c:spPr>
          </c:dPt>
          <c:dPt>
            <c:idx val="5"/>
            <c:invertIfNegative val="0"/>
            <c:bubble3D val="0"/>
            <c:spPr>
              <a:solidFill>
                <a:srgbClr val="0070C0"/>
              </a:solidFill>
              <a:ln>
                <a:noFill/>
              </a:ln>
              <a:effectLst/>
            </c:spPr>
          </c:dPt>
          <c:dLbls>
            <c:dLbl>
              <c:idx val="0"/>
              <c:layout>
                <c:manualLayout>
                  <c:x val="1.3461215588045253E-3"/>
                  <c:y val="7.1820321110773508E-2"/>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9.9680301429475107E-2"/>
                      <c:h val="6.3639899124587784E-2"/>
                    </c:manualLayout>
                  </c15:layout>
                </c:ext>
              </c:extLst>
            </c:dLbl>
            <c:dLbl>
              <c:idx val="1"/>
              <c:layout>
                <c:manualLayout>
                  <c:x val="0"/>
                  <c:y val="7.1065889491086345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6922431176090505E-3"/>
                  <c:y val="6.031258471366445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6922431176091494E-3"/>
                  <c:y val="6.0697821821482201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0"/>
                  <c:y val="5.9386646792082158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0"/>
                  <c:y val="6.1295721545925171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'Fig7-8'!$B$35:$F$35</c:f>
              <c:strCache>
                <c:ptCount val="5"/>
                <c:pt idx="0">
                  <c:v>University or 4-year College
N = 14</c:v>
                </c:pt>
                <c:pt idx="1">
                  <c:v>Community College
N = 143</c:v>
                </c:pt>
                <c:pt idx="2">
                  <c:v>Technical College or Institute
N = 61</c:v>
                </c:pt>
                <c:pt idx="3">
                  <c:v>Vocational School or Career College
N = 14</c:v>
                </c:pt>
                <c:pt idx="4">
                  <c:v>Other Setting
N = 7</c:v>
                </c:pt>
              </c:strCache>
            </c:strRef>
          </c:cat>
          <c:val>
            <c:numRef>
              <c:f>'Fig7-8'!$B$36:$F$36</c:f>
              <c:numCache>
                <c:formatCode>_("$"* #,##0_);_("$"* \(#,##0\);_("$"* "-"??_);_(@_)</c:formatCode>
                <c:ptCount val="5"/>
                <c:pt idx="0">
                  <c:v>10565</c:v>
                </c:pt>
                <c:pt idx="1">
                  <c:v>5110</c:v>
                </c:pt>
                <c:pt idx="2">
                  <c:v>6280</c:v>
                </c:pt>
                <c:pt idx="3">
                  <c:v>7682</c:v>
                </c:pt>
                <c:pt idx="4">
                  <c:v>9027</c:v>
                </c:pt>
              </c:numCache>
            </c:numRef>
          </c:val>
        </c:ser>
        <c:dLbls>
          <c:showLegendKey val="0"/>
          <c:showVal val="0"/>
          <c:showCatName val="0"/>
          <c:showSerName val="0"/>
          <c:showPercent val="0"/>
          <c:showBubbleSize val="0"/>
        </c:dLbls>
        <c:gapWidth val="64"/>
        <c:overlap val="-27"/>
        <c:axId val="394889224"/>
        <c:axId val="394889616"/>
      </c:barChart>
      <c:catAx>
        <c:axId val="394889224"/>
        <c:scaling>
          <c:orientation val="minMax"/>
        </c:scaling>
        <c:delete val="0"/>
        <c:axPos val="b"/>
        <c:numFmt formatCode="General" sourceLinked="1"/>
        <c:majorTickMark val="none"/>
        <c:minorTickMark val="none"/>
        <c:tickLblPos val="nextTo"/>
        <c:spPr>
          <a:noFill/>
          <a:ln w="9525" cap="flat" cmpd="sng" algn="ctr">
            <a:solidFill>
              <a:srgbClr val="3366CC"/>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94889616"/>
        <c:crosses val="autoZero"/>
        <c:auto val="1"/>
        <c:lblAlgn val="ctr"/>
        <c:lblOffset val="100"/>
        <c:noMultiLvlLbl val="0"/>
      </c:catAx>
      <c:valAx>
        <c:axId val="394889616"/>
        <c:scaling>
          <c:orientation val="minMax"/>
        </c:scaling>
        <c:delete val="0"/>
        <c:axPos val="l"/>
        <c:majorGridlines>
          <c:spPr>
            <a:ln w="9525" cap="flat" cmpd="sng" algn="ctr">
              <a:no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94889224"/>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plotArea>
    <c:plotVisOnly val="1"/>
    <c:dispBlanksAs val="gap"/>
    <c:showDLblsOverMax val="0"/>
  </c:chart>
  <c:spPr>
    <a:solidFill>
      <a:schemeClr val="bg1"/>
    </a:solidFill>
    <a:ln w="9525" cap="flat" cmpd="sng" algn="ctr">
      <a:solidFill>
        <a:schemeClr val="bg2">
          <a:lumMod val="50000"/>
        </a:schemeClr>
      </a:solidFill>
      <a:round/>
    </a:ln>
    <a:effectLst/>
  </c:spPr>
  <c:txPr>
    <a:bodyPr/>
    <a:lstStyle/>
    <a:p>
      <a:pPr>
        <a:defRPr/>
      </a:pPr>
      <a:endParaRPr lang="en-US"/>
    </a:p>
  </c:txPr>
  <c:printSettings>
    <c:headerFooter>
      <c:oddHeader>&amp;L&amp;"Arial,Bold"2014-15 &amp;"Arial,Bold Italic"Survey of Allied Dental Education&amp;"Arial,Bold"
Report 1 - Dental Hygiene Education Program</c:oddHeader>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'Fig9'!$C$5</c:f>
              <c:strCache>
                <c:ptCount val="1"/>
                <c:pt idx="0">
                  <c:v>number of dental assisting students</c:v>
                </c:pt>
              </c:strCache>
            </c:strRef>
          </c:tx>
          <c:spPr>
            <a:solidFill>
              <a:srgbClr val="F26522"/>
            </a:solidFill>
          </c:spPr>
          <c:invertIfNegative val="0"/>
          <c:dLbls>
            <c:numFmt formatCode="#,##0" sourceLinked="0"/>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'Fig9'!$B$6:$B$9</c:f>
              <c:strCache>
                <c:ptCount val="4"/>
                <c:pt idx="0">
                  <c:v>Total Enrollment</c:v>
                </c:pt>
                <c:pt idx="1">
                  <c:v>Job and/or Family Care Responsibilities</c:v>
                </c:pt>
                <c:pt idx="2">
                  <c:v>Requested Financial Aid</c:v>
                </c:pt>
                <c:pt idx="3">
                  <c:v>Received Rinancial Aid</c:v>
                </c:pt>
              </c:strCache>
            </c:strRef>
          </c:cat>
          <c:val>
            <c:numRef>
              <c:f>'Fig9'!$C$6:$C$9</c:f>
              <c:numCache>
                <c:formatCode>0</c:formatCode>
                <c:ptCount val="4"/>
                <c:pt idx="0" formatCode="General">
                  <c:v>5912</c:v>
                </c:pt>
                <c:pt idx="1">
                  <c:v>4117</c:v>
                </c:pt>
                <c:pt idx="2" formatCode="General">
                  <c:v>4383</c:v>
                </c:pt>
                <c:pt idx="3" formatCode="General">
                  <c:v>3833</c:v>
                </c:pt>
              </c:numCache>
            </c:numRef>
          </c:val>
        </c:ser>
        <c:dLbls>
          <c:showLegendKey val="0"/>
          <c:showVal val="0"/>
          <c:showCatName val="0"/>
          <c:showSerName val="0"/>
          <c:showPercent val="0"/>
          <c:showBubbleSize val="0"/>
        </c:dLbls>
        <c:gapWidth val="65"/>
        <c:axId val="394890400"/>
        <c:axId val="395297048"/>
      </c:barChart>
      <c:catAx>
        <c:axId val="394890400"/>
        <c:scaling>
          <c:orientation val="minMax"/>
        </c:scaling>
        <c:delete val="0"/>
        <c:axPos val="b"/>
        <c:numFmt formatCode="General" sourceLinked="0"/>
        <c:majorTickMark val="out"/>
        <c:minorTickMark val="none"/>
        <c:tickLblPos val="nextTo"/>
        <c:txPr>
          <a:bodyPr/>
          <a:lstStyle/>
          <a:p>
            <a:pPr>
              <a:defRPr b="1"/>
            </a:pPr>
            <a:endParaRPr lang="en-US"/>
          </a:p>
        </c:txPr>
        <c:crossAx val="395297048"/>
        <c:crosses val="autoZero"/>
        <c:auto val="1"/>
        <c:lblAlgn val="ctr"/>
        <c:lblOffset val="100"/>
        <c:noMultiLvlLbl val="0"/>
      </c:catAx>
      <c:valAx>
        <c:axId val="395297048"/>
        <c:scaling>
          <c:orientation val="minMax"/>
        </c:scaling>
        <c:delete val="0"/>
        <c:axPos val="l"/>
        <c:title>
          <c:tx>
            <c:rich>
              <a:bodyPr/>
              <a:lstStyle/>
              <a:p>
                <a:pPr>
                  <a:defRPr/>
                </a:pPr>
                <a:r>
                  <a:rPr lang="en-US"/>
                  <a:t>Number of Dental Assisting</a:t>
                </a:r>
                <a:r>
                  <a:rPr lang="en-US" baseline="0"/>
                  <a:t> </a:t>
                </a:r>
                <a:r>
                  <a:rPr lang="en-US"/>
                  <a:t>Students</a:t>
                </a:r>
              </a:p>
            </c:rich>
          </c:tx>
          <c:layout>
            <c:manualLayout>
              <c:xMode val="edge"/>
              <c:yMode val="edge"/>
              <c:x val="6.8111948639871973E-3"/>
              <c:y val="0.14593502993333887"/>
            </c:manualLayout>
          </c:layout>
          <c:overlay val="0"/>
        </c:title>
        <c:numFmt formatCode="#,##0" sourceLinked="0"/>
        <c:majorTickMark val="out"/>
        <c:minorTickMark val="none"/>
        <c:tickLblPos val="nextTo"/>
        <c:crossAx val="394890400"/>
        <c:crosses val="autoZero"/>
        <c:crossBetween val="between"/>
      </c:valAx>
      <c:spPr>
        <a:gradFill>
          <a:gsLst>
            <a:gs pos="0">
              <a:srgbClr val="5B9BD5">
                <a:lumMod val="0"/>
                <a:lumOff val="100000"/>
              </a:srgbClr>
            </a:gs>
            <a:gs pos="35000">
              <a:srgbClr val="5B9BD5">
                <a:lumMod val="0"/>
                <a:lumOff val="100000"/>
              </a:srgbClr>
            </a:gs>
            <a:gs pos="100000">
              <a:srgbClr val="5B9BD5">
                <a:lumMod val="100000"/>
              </a:srgbClr>
            </a:gs>
          </a:gsLst>
          <a:path path="circle">
            <a:fillToRect l="50000" t="-80000" r="50000" b="180000"/>
          </a:path>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18112970253718"/>
          <c:y val="6.0994367891513572E-2"/>
          <c:w val="0.83638789570534156"/>
          <c:h val="0.80357942202394428"/>
        </c:manualLayout>
      </c:layout>
      <c:barChart>
        <c:barDir val="col"/>
        <c:grouping val="clustered"/>
        <c:varyColors val="0"/>
        <c:ser>
          <c:idx val="0"/>
          <c:order val="0"/>
          <c:spPr>
            <a:solidFill>
              <a:srgbClr val="0076BE"/>
            </a:solidFill>
            <a:ln>
              <a:solidFill>
                <a:srgbClr val="3366CC"/>
              </a:solidFill>
            </a:ln>
          </c:spPr>
          <c:invertIfNegative val="0"/>
          <c:dLbls>
            <c:dLbl>
              <c:idx val="0"/>
              <c:tx>
                <c:rich>
                  <a:bodyPr/>
                  <a:lstStyle/>
                  <a:p>
                    <a:fld id="{41B1E8B7-4C68-4531-ABDA-B0AEFA33663B}" type="CATEGORYNAME">
                      <a:rPr lang="en-US" b="1"/>
                      <a:pPr/>
                      <a:t>[CATEGORY NAME]</a:t>
                    </a:fld>
                    <a:r>
                      <a:rPr lang="en-US" b="1" baseline="0"/>
                      <a:t>, </a:t>
                    </a:r>
                  </a:p>
                  <a:p>
                    <a:fld id="{4CE3C119-5C84-4EC2-B7CD-8E81B28C4F50}" type="VALUE">
                      <a:rPr lang="en-US" b="1" baseline="0"/>
                      <a:pPr/>
                      <a:t>[VALUE]</a:t>
                    </a:fld>
                    <a:endParaRPr lang="en-US"/>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1"/>
              <c:tx>
                <c:rich>
                  <a:bodyPr/>
                  <a:lstStyle/>
                  <a:p>
                    <a:fld id="{5310BED5-728F-4F12-A8D4-118D244BF307}" type="VALUE">
                      <a:rPr lang="en-US" b="1"/>
                      <a:pPr/>
                      <a:t>[VALUE]</a:t>
                    </a:fld>
                    <a:endParaRPr lang="en-US" b="1"/>
                  </a:p>
                  <a:p>
                    <a:r>
                      <a:rPr lang="en-US" b="1"/>
                      <a:t>80.7% of</a:t>
                    </a:r>
                    <a:r>
                      <a:rPr lang="en-US" b="1" baseline="0"/>
                      <a:t> 5,131 originally enrolled</a:t>
                    </a:r>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87A3A343-EF30-42B5-AF7B-973D0E0D2E6B}" type="VALUE">
                      <a:rPr lang="en-US" b="1"/>
                      <a:pPr/>
                      <a:t>[VALUE]</a:t>
                    </a:fld>
                    <a:endParaRPr lang="en-US" b="1"/>
                  </a:p>
                  <a:p>
                    <a:r>
                      <a:rPr lang="en-US" b="1"/>
                      <a:t>84.2% of</a:t>
                    </a:r>
                    <a:r>
                      <a:rPr lang="en-US" b="1" baseline="0"/>
                      <a:t> 4,140</a:t>
                    </a:r>
                    <a:r>
                      <a:rPr lang="en-US" b="1"/>
                      <a:t> who completed</a:t>
                    </a:r>
                    <a:r>
                      <a:rPr lang="en-US" b="1" baseline="0"/>
                      <a:t> program</a:t>
                    </a:r>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spPr>
              <a:solidFill>
                <a:sysClr val="window" lastClr="FFFFFF"/>
              </a:solidFill>
              <a:ln>
                <a:solidFill>
                  <a:sysClr val="windowText" lastClr="000000">
                    <a:lumMod val="65000"/>
                    <a:lumOff val="35000"/>
                  </a:sysClr>
                </a:solidFill>
              </a:ln>
              <a:effectLst/>
            </c:sp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'Fig10a-b'!$C$9:$E$9</c:f>
              <c:strCache>
                <c:ptCount val="3"/>
                <c:pt idx="0">
                  <c:v>Originally enrolled</c:v>
                </c:pt>
                <c:pt idx="1">
                  <c:v>Completed program</c:v>
                </c:pt>
                <c:pt idx="2">
                  <c:v>In dental-related activity</c:v>
                </c:pt>
              </c:strCache>
            </c:strRef>
          </c:cat>
          <c:val>
            <c:numRef>
              <c:f>'Fig10a-b'!$C$10:$E$10</c:f>
              <c:numCache>
                <c:formatCode>_(* #,##0_);_(* \(#,##0\);_(* "-"??_);_(@_)</c:formatCode>
                <c:ptCount val="3"/>
                <c:pt idx="0">
                  <c:v>5131</c:v>
                </c:pt>
                <c:pt idx="1">
                  <c:v>4140</c:v>
                </c:pt>
                <c:pt idx="2">
                  <c:v>3486</c:v>
                </c:pt>
              </c:numCache>
            </c:numRef>
          </c:val>
        </c:ser>
        <c:dLbls>
          <c:showLegendKey val="0"/>
          <c:showVal val="0"/>
          <c:showCatName val="0"/>
          <c:showSerName val="0"/>
          <c:showPercent val="0"/>
          <c:showBubbleSize val="0"/>
        </c:dLbls>
        <c:gapWidth val="150"/>
        <c:axId val="395295872"/>
        <c:axId val="395298224"/>
      </c:barChart>
      <c:catAx>
        <c:axId val="395295872"/>
        <c:scaling>
          <c:orientation val="minMax"/>
        </c:scaling>
        <c:delete val="0"/>
        <c:axPos val="b"/>
        <c:numFmt formatCode="General" sourceLinked="0"/>
        <c:majorTickMark val="out"/>
        <c:minorTickMark val="none"/>
        <c:tickLblPos val="nextTo"/>
        <c:crossAx val="395298224"/>
        <c:crosses val="autoZero"/>
        <c:auto val="1"/>
        <c:lblAlgn val="ctr"/>
        <c:lblOffset val="100"/>
        <c:noMultiLvlLbl val="0"/>
      </c:catAx>
      <c:valAx>
        <c:axId val="395298224"/>
        <c:scaling>
          <c:orientation val="minMax"/>
          <c:max val="8000"/>
        </c:scaling>
        <c:delete val="0"/>
        <c:axPos val="l"/>
        <c:majorGridlines>
          <c:spPr>
            <a:ln>
              <a:noFill/>
            </a:ln>
          </c:spPr>
        </c:majorGridlines>
        <c:title>
          <c:tx>
            <c:rich>
              <a:bodyPr rot="-5400000" vert="horz"/>
              <a:lstStyle/>
              <a:p>
                <a:pPr>
                  <a:defRPr/>
                </a:pPr>
                <a:r>
                  <a:rPr lang="en-US"/>
                  <a:t>Number of</a:t>
                </a:r>
                <a:r>
                  <a:rPr lang="en-US" baseline="0"/>
                  <a:t> Dental Assisting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395295872"/>
        <c:crosses val="autoZero"/>
        <c:crossBetween val="between"/>
        <c:majorUnit val="2000"/>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2384615384615381"/>
          <c:h val="0.74980079681274903"/>
        </c:manualLayout>
      </c:layout>
      <c:doughnutChart>
        <c:varyColors val="1"/>
        <c:ser>
          <c:idx val="0"/>
          <c:order val="0"/>
          <c:spPr>
            <a:solidFill>
              <a:srgbClr val="0076BE"/>
            </a:solidFill>
          </c:spPr>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'Fig10a-b'!$A$46:$A$47</c:f>
              <c:strCache>
                <c:ptCount val="2"/>
                <c:pt idx="0">
                  <c:v>Passed</c:v>
                </c:pt>
                <c:pt idx="1">
                  <c:v>Other</c:v>
                </c:pt>
              </c:strCache>
            </c:strRef>
          </c:cat>
          <c:val>
            <c:numRef>
              <c:f>'Fig10a-b'!$B$46:$B$47</c:f>
              <c:numCache>
                <c:formatCode>0.0%</c:formatCode>
                <c:ptCount val="2"/>
                <c:pt idx="0">
                  <c:v>0.56799999999999995</c:v>
                </c:pt>
                <c:pt idx="1">
                  <c:v>0.432</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3637915032484058"/>
          <c:y val="0.18178562526902894"/>
          <c:w val="0.73761518271754489"/>
          <c:h val="0.76248388798728406"/>
        </c:manualLayout>
      </c:layout>
      <c:doughnutChart>
        <c:varyColors val="1"/>
        <c:ser>
          <c:idx val="0"/>
          <c:order val="0"/>
          <c:spPr>
            <a:solidFill>
              <a:srgbClr val="0076BE"/>
            </a:solidFill>
          </c:spPr>
          <c:explosion val="4"/>
          <c:dPt>
            <c:idx val="0"/>
            <c:bubble3D val="0"/>
            <c:spPr>
              <a:solidFill>
                <a:srgbClr val="0076BE"/>
              </a:solidFill>
              <a:ln w="19050">
                <a:solidFill>
                  <a:schemeClr val="lt1"/>
                </a:solidFill>
              </a:ln>
              <a:effectLst/>
            </c:spPr>
          </c:dPt>
          <c:dPt>
            <c:idx val="1"/>
            <c:bubble3D val="0"/>
            <c:explosion val="0"/>
            <c:spPr>
              <a:solidFill>
                <a:srgbClr val="CCCCCC"/>
              </a:solidFill>
              <a:ln w="19050">
                <a:solidFill>
                  <a:schemeClr val="lt1"/>
                </a:solidFill>
              </a:ln>
              <a:effectLst/>
            </c:spPr>
          </c:dPt>
          <c:cat>
            <c:strRef>
              <c:f>'Fig10a-b'!$A$40:$A$41</c:f>
              <c:strCache>
                <c:ptCount val="2"/>
                <c:pt idx="0">
                  <c:v>Not passed</c:v>
                </c:pt>
                <c:pt idx="1">
                  <c:v>Other</c:v>
                </c:pt>
              </c:strCache>
            </c:strRef>
          </c:cat>
          <c:val>
            <c:numRef>
              <c:f>'Fig10a-b'!$B$40:$B$41</c:f>
              <c:numCache>
                <c:formatCode>0.0%</c:formatCode>
                <c:ptCount val="2"/>
                <c:pt idx="0">
                  <c:v>5.5E-2</c:v>
                </c:pt>
                <c:pt idx="1">
                  <c:v>0.94499999999999995</c:v>
                </c:pt>
              </c:numCache>
            </c:numRef>
          </c:val>
        </c:ser>
        <c:dLbls>
          <c:showLegendKey val="0"/>
          <c:showVal val="0"/>
          <c:showCatName val="0"/>
          <c:showSerName val="0"/>
          <c:showPercent val="0"/>
          <c:showBubbleSize val="0"/>
          <c:showLeaderLines val="1"/>
        </c:dLbls>
        <c:firstSliceAng val="4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Did not take/Not required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explosion val="2"/>
          <c:dPt>
            <c:idx val="0"/>
            <c:bubble3D val="0"/>
            <c:spPr>
              <a:solidFill>
                <a:srgbClr val="0076BE"/>
              </a:solidFill>
              <a:ln w="19050">
                <a:solidFill>
                  <a:schemeClr val="lt1"/>
                </a:solidFill>
              </a:ln>
              <a:effectLst/>
            </c:spPr>
          </c:dPt>
          <c:dPt>
            <c:idx val="1"/>
            <c:bubble3D val="0"/>
            <c:explosion val="0"/>
            <c:spPr>
              <a:solidFill>
                <a:srgbClr val="CCCCCC"/>
              </a:solidFill>
              <a:ln w="19050">
                <a:solidFill>
                  <a:schemeClr val="lt1"/>
                </a:solidFill>
              </a:ln>
              <a:effectLst/>
            </c:spPr>
          </c:dPt>
          <c:cat>
            <c:strRef>
              <c:f>'Fig10a-b'!$A$43:$A$44</c:f>
              <c:strCache>
                <c:ptCount val="2"/>
                <c:pt idx="0">
                  <c:v>Did not take/not required</c:v>
                </c:pt>
                <c:pt idx="1">
                  <c:v>Other</c:v>
                </c:pt>
              </c:strCache>
            </c:strRef>
          </c:cat>
          <c:val>
            <c:numRef>
              <c:f>'Fig10a-b'!$B$43:$B$44</c:f>
              <c:numCache>
                <c:formatCode>0.0%</c:formatCode>
                <c:ptCount val="2"/>
                <c:pt idx="0">
                  <c:v>0.31</c:v>
                </c:pt>
                <c:pt idx="1">
                  <c:v>0.69</c:v>
                </c:pt>
              </c:numCache>
            </c:numRef>
          </c:val>
        </c:ser>
        <c:dLbls>
          <c:showLegendKey val="0"/>
          <c:showVal val="0"/>
          <c:showCatName val="0"/>
          <c:showSerName val="0"/>
          <c:showPercent val="0"/>
          <c:showBubbleSize val="0"/>
          <c:showLeaderLines val="1"/>
        </c:dLbls>
        <c:firstSliceAng val="16"/>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'Fig1a-c'!$D$38</c:f>
              <c:strCache>
                <c:ptCount val="1"/>
                <c:pt idx="0">
                  <c:v>First-year capacity</c:v>
                </c:pt>
              </c:strCache>
            </c:strRef>
          </c:tx>
          <c:spPr>
            <a:solidFill>
              <a:srgbClr val="0076BE"/>
            </a:solidFill>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'Fig1a-c'!$C$43:$C$53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'Fig1a-c'!$D$43:$D$53</c:f>
              <c:numCache>
                <c:formatCode>_(* #,##0_);_(* \(#,##0\);_(* "-"??_);_(@_)</c:formatCode>
                <c:ptCount val="11"/>
                <c:pt idx="0">
                  <c:v>15149</c:v>
                </c:pt>
                <c:pt idx="1">
                  <c:v>15122</c:v>
                </c:pt>
                <c:pt idx="2">
                  <c:v>15784</c:v>
                </c:pt>
                <c:pt idx="3">
                  <c:v>13330</c:v>
                </c:pt>
                <c:pt idx="4">
                  <c:v>11660</c:v>
                </c:pt>
                <c:pt idx="5">
                  <c:v>11323</c:v>
                </c:pt>
                <c:pt idx="6">
                  <c:v>9725</c:v>
                </c:pt>
                <c:pt idx="7">
                  <c:v>9015</c:v>
                </c:pt>
                <c:pt idx="8">
                  <c:v>8595</c:v>
                </c:pt>
                <c:pt idx="9">
                  <c:v>8111</c:v>
                </c:pt>
                <c:pt idx="10">
                  <c:v>7431</c:v>
                </c:pt>
              </c:numCache>
            </c:numRef>
          </c:val>
        </c:ser>
        <c:ser>
          <c:idx val="1"/>
          <c:order val="1"/>
          <c:tx>
            <c:strRef>
              <c:f>'Fig1a-c'!$E$38</c:f>
              <c:strCache>
                <c:ptCount val="1"/>
                <c:pt idx="0">
                  <c:v>First-year enrollment</c:v>
                </c:pt>
              </c:strCache>
            </c:strRef>
          </c:tx>
          <c:spPr>
            <a:solidFill>
              <a:srgbClr val="F0B323"/>
            </a:solidFill>
          </c:spPr>
          <c:invertIfNegative val="0"/>
          <c:dLbls>
            <c:dLbl>
              <c:idx val="0"/>
              <c:layout>
                <c:manualLayout>
                  <c:x val="-2.8075552241460695E-4"/>
                  <c:y val="9.615367089530422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475238922675955E-3"/>
                  <c:y val="5.787037037037036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8.7765745181070441E-4"/>
                  <c:y val="3.828102216389565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1805778838896649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9036031660246661E-3"/>
                  <c:y val="6.4101687809856572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5.6977252843394043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3258560968323792E-3"/>
                  <c:y val="-5.3047226700083302E-17"/>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'Fig1a-c'!$C$43:$C$53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'Fig1a-c'!$E$43:$E$53</c:f>
              <c:numCache>
                <c:formatCode>_(* #,##0_);_(* \(#,##0\);_(* "-"??_);_(@_)</c:formatCode>
                <c:ptCount val="11"/>
                <c:pt idx="0">
                  <c:v>10054</c:v>
                </c:pt>
                <c:pt idx="1">
                  <c:v>10390</c:v>
                </c:pt>
                <c:pt idx="2">
                  <c:v>9620</c:v>
                </c:pt>
                <c:pt idx="3">
                  <c:v>8198</c:v>
                </c:pt>
                <c:pt idx="4">
                  <c:v>7397</c:v>
                </c:pt>
                <c:pt idx="5">
                  <c:v>7601</c:v>
                </c:pt>
                <c:pt idx="6">
                  <c:v>6875</c:v>
                </c:pt>
                <c:pt idx="7">
                  <c:v>6080</c:v>
                </c:pt>
                <c:pt idx="8">
                  <c:v>5962</c:v>
                </c:pt>
                <c:pt idx="9">
                  <c:v>5775</c:v>
                </c:pt>
                <c:pt idx="10">
                  <c:v>5484</c:v>
                </c:pt>
              </c:numCache>
            </c:numRef>
          </c:val>
        </c:ser>
        <c:dLbls>
          <c:showLegendKey val="0"/>
          <c:showVal val="0"/>
          <c:showCatName val="0"/>
          <c:showSerName val="0"/>
          <c:showPercent val="0"/>
          <c:showBubbleSize val="0"/>
        </c:dLbls>
        <c:gapWidth val="50"/>
        <c:axId val="394126552"/>
        <c:axId val="394126936"/>
      </c:barChart>
      <c:lineChart>
        <c:grouping val="standard"/>
        <c:varyColors val="0"/>
        <c:ser>
          <c:idx val="2"/>
          <c:order val="2"/>
          <c:tx>
            <c:strRef>
              <c:f>'Fig1a-c'!$F$38</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'Fig1a-c'!$C$43:$C$53</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'Fig1a-c'!$F$43:$F$53</c:f>
              <c:numCache>
                <c:formatCode>General</c:formatCode>
                <c:ptCount val="11"/>
                <c:pt idx="0">
                  <c:v>277</c:v>
                </c:pt>
                <c:pt idx="1">
                  <c:v>279</c:v>
                </c:pt>
                <c:pt idx="2">
                  <c:v>287</c:v>
                </c:pt>
                <c:pt idx="3">
                  <c:v>278</c:v>
                </c:pt>
                <c:pt idx="4">
                  <c:v>273</c:v>
                </c:pt>
                <c:pt idx="5">
                  <c:v>272</c:v>
                </c:pt>
                <c:pt idx="6">
                  <c:v>264</c:v>
                </c:pt>
                <c:pt idx="7">
                  <c:v>257</c:v>
                </c:pt>
                <c:pt idx="8">
                  <c:v>256</c:v>
                </c:pt>
                <c:pt idx="9">
                  <c:v>251</c:v>
                </c:pt>
                <c:pt idx="10">
                  <c:v>242</c:v>
                </c:pt>
              </c:numCache>
            </c:numRef>
          </c:val>
          <c:smooth val="0"/>
        </c:ser>
        <c:dLbls>
          <c:showLegendKey val="0"/>
          <c:showVal val="0"/>
          <c:showCatName val="0"/>
          <c:showSerName val="0"/>
          <c:showPercent val="0"/>
          <c:showBubbleSize val="0"/>
        </c:dLbls>
        <c:marker val="1"/>
        <c:smooth val="0"/>
        <c:axId val="394129320"/>
        <c:axId val="394127360"/>
      </c:lineChart>
      <c:catAx>
        <c:axId val="394126552"/>
        <c:scaling>
          <c:orientation val="minMax"/>
        </c:scaling>
        <c:delete val="0"/>
        <c:axPos val="b"/>
        <c:numFmt formatCode="General" sourceLinked="0"/>
        <c:majorTickMark val="out"/>
        <c:minorTickMark val="none"/>
        <c:tickLblPos val="nextTo"/>
        <c:txPr>
          <a:bodyPr/>
          <a:lstStyle/>
          <a:p>
            <a:pPr>
              <a:defRPr sz="1100" b="1"/>
            </a:pPr>
            <a:endParaRPr lang="en-US"/>
          </a:p>
        </c:txPr>
        <c:crossAx val="394126936"/>
        <c:crosses val="autoZero"/>
        <c:auto val="1"/>
        <c:lblAlgn val="ctr"/>
        <c:lblOffset val="100"/>
        <c:noMultiLvlLbl val="0"/>
      </c:catAx>
      <c:valAx>
        <c:axId val="394126936"/>
        <c:scaling>
          <c:orientation val="minMax"/>
          <c:max val="18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94126552"/>
        <c:crosses val="autoZero"/>
        <c:crossBetween val="between"/>
        <c:majorUnit val="2000"/>
      </c:valAx>
      <c:valAx>
        <c:axId val="394127360"/>
        <c:scaling>
          <c:orientation val="minMax"/>
          <c:max val="8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394129320"/>
        <c:crosses val="max"/>
        <c:crossBetween val="between"/>
        <c:majorUnit val="100"/>
      </c:valAx>
      <c:catAx>
        <c:axId val="394129320"/>
        <c:scaling>
          <c:orientation val="minMax"/>
        </c:scaling>
        <c:delete val="1"/>
        <c:axPos val="b"/>
        <c:numFmt formatCode="General" sourceLinked="1"/>
        <c:majorTickMark val="out"/>
        <c:minorTickMark val="none"/>
        <c:tickLblPos val="none"/>
        <c:crossAx val="394127360"/>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586854749"/>
          <c:y val="0.86960871427529896"/>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'Fig10a-b'!$A$37:$A$38</c:f>
              <c:strCache>
                <c:ptCount val="2"/>
                <c:pt idx="0">
                  <c:v>Unknown</c:v>
                </c:pt>
                <c:pt idx="1">
                  <c:v>Other</c:v>
                </c:pt>
              </c:strCache>
            </c:strRef>
          </c:cat>
          <c:val>
            <c:numRef>
              <c:f>'Fig10a-b'!$B$37:$B$38</c:f>
              <c:numCache>
                <c:formatCode>0.0%</c:formatCode>
                <c:ptCount val="2"/>
                <c:pt idx="0">
                  <c:v>6.7000000000000004E-2</c:v>
                </c:pt>
                <c:pt idx="1">
                  <c:v>0.74430221667187013</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'Fig10a-b'!$A$65:$A$66</c:f>
              <c:strCache>
                <c:ptCount val="2"/>
                <c:pt idx="0">
                  <c:v>Passed</c:v>
                </c:pt>
                <c:pt idx="1">
                  <c:v>Other</c:v>
                </c:pt>
              </c:strCache>
            </c:strRef>
          </c:cat>
          <c:val>
            <c:numRef>
              <c:f>'Fig10a-b'!$B$65:$B$66</c:f>
              <c:numCache>
                <c:formatCode>0.0%</c:formatCode>
                <c:ptCount val="2"/>
                <c:pt idx="0">
                  <c:v>0.52700000000000002</c:v>
                </c:pt>
                <c:pt idx="1">
                  <c:v>0.47299999999999998</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'Fig10a-b'!$A$59:$A$60</c:f>
              <c:strCache>
                <c:ptCount val="2"/>
                <c:pt idx="0">
                  <c:v>Not passed</c:v>
                </c:pt>
                <c:pt idx="1">
                  <c:v>Other</c:v>
                </c:pt>
              </c:strCache>
            </c:strRef>
          </c:cat>
          <c:val>
            <c:numRef>
              <c:f>'Fig10a-b'!$B$59:$B$60</c:f>
              <c:numCache>
                <c:formatCode>0.0%</c:formatCode>
                <c:ptCount val="2"/>
                <c:pt idx="0">
                  <c:v>2.3E-2</c:v>
                </c:pt>
                <c:pt idx="1">
                  <c:v>0.97699999999999998</c:v>
                </c:pt>
              </c:numCache>
            </c:numRef>
          </c:val>
        </c:ser>
        <c:dLbls>
          <c:showLegendKey val="0"/>
          <c:showVal val="0"/>
          <c:showCatName val="0"/>
          <c:showSerName val="0"/>
          <c:showPercent val="0"/>
          <c:showBubbleSize val="0"/>
          <c:showLeaderLines val="1"/>
        </c:dLbls>
        <c:firstSliceAng val="41"/>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Did not take/Not required</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3141922757810257"/>
          <c:y val="0.17920398308990002"/>
          <c:w val="0.76278680109635744"/>
          <c:h val="0.7889894011340185"/>
        </c:manualLayout>
      </c:layout>
      <c:doughnutChart>
        <c:varyColors val="1"/>
        <c:ser>
          <c:idx val="0"/>
          <c:order val="0"/>
          <c:spPr>
            <a:solidFill>
              <a:srgbClr val="0076BE"/>
            </a:solidFill>
          </c:spPr>
          <c:explosion val="2"/>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'Fig10a-b'!$A$62:$A$63</c:f>
              <c:strCache>
                <c:ptCount val="2"/>
                <c:pt idx="0">
                  <c:v>Did not take/not required</c:v>
                </c:pt>
                <c:pt idx="1">
                  <c:v>Other</c:v>
                </c:pt>
              </c:strCache>
            </c:strRef>
          </c:cat>
          <c:val>
            <c:numRef>
              <c:f>'Fig10a-b'!$B$62:$B$63</c:f>
              <c:numCache>
                <c:formatCode>0.0%</c:formatCode>
                <c:ptCount val="2"/>
                <c:pt idx="0">
                  <c:v>0.34699999999999998</c:v>
                </c:pt>
                <c:pt idx="1">
                  <c:v>0.65300000000000002</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931392893931519"/>
          <c:y val="0.17989058838909502"/>
          <c:w val="0.68230209950658138"/>
          <c:h val="0.76157386456961074"/>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'Fig10a-b'!$A$56:$A$57</c:f>
              <c:strCache>
                <c:ptCount val="2"/>
                <c:pt idx="0">
                  <c:v>Unknown</c:v>
                </c:pt>
                <c:pt idx="1">
                  <c:v>Other</c:v>
                </c:pt>
              </c:strCache>
            </c:strRef>
          </c:cat>
          <c:val>
            <c:numRef>
              <c:f>'Fig10a-b'!$B$56:$B$57</c:f>
              <c:numCache>
                <c:formatCode>0.0%</c:formatCode>
                <c:ptCount val="2"/>
                <c:pt idx="0">
                  <c:v>0.10299999999999999</c:v>
                </c:pt>
                <c:pt idx="1">
                  <c:v>0.89700000000000002</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89744640423394E-2"/>
          <c:y val="0.10018558172733762"/>
          <c:w val="0.92483386461891082"/>
          <c:h val="0.68937732890455072"/>
        </c:manualLayout>
      </c:layout>
      <c:barChart>
        <c:barDir val="col"/>
        <c:grouping val="stacked"/>
        <c:varyColors val="0"/>
        <c:ser>
          <c:idx val="0"/>
          <c:order val="0"/>
          <c:tx>
            <c:strRef>
              <c:f>'Fig11 | Tab13'!$B$4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0"/>
                  <c:y val="-9.162251934782242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5.514508759210237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9.7967188551508063E-4"/>
                  <c:y val="-5.20883283593834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7.1841775015457102E-17"/>
                  <c:y val="-5.086805262832509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4.699410432368341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9593437710301613E-3"/>
                  <c:y val="-4.597525951654329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0"/>
                  <c:y val="-4.0881035480843264E-2"/>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Tab13'!$A$5:$A$13</c:f>
              <c:strCache>
                <c:ptCount val="9"/>
                <c:pt idx="0">
                  <c:v>Curriculum development and coordination</c:v>
                </c:pt>
                <c:pt idx="1">
                  <c:v>Development and responsibilities to maintain CODA accreditation compliance and documentation</c:v>
                </c:pt>
                <c:pt idx="2">
                  <c:v>Supervision and evaluation of faculty</c:v>
                </c:pt>
                <c:pt idx="3">
                  <c:v>Fiscal administration</c:v>
                </c:pt>
                <c:pt idx="4">
                  <c:v>Determining faculty teaching assignments and schedules</c:v>
                </c:pt>
                <c:pt idx="5">
                  <c:v>Budget preparation</c:v>
                </c:pt>
                <c:pt idx="6">
                  <c:v>Scheduling use of program facilities</c:v>
                </c:pt>
                <c:pt idx="7">
                  <c:v>Determining admissions criteria and procedures</c:v>
                </c:pt>
                <c:pt idx="8">
                  <c:v>Selection and recommendation of individuals for faculty appintments and promotion</c:v>
                </c:pt>
              </c:strCache>
            </c:strRef>
          </c:cat>
          <c:val>
            <c:numRef>
              <c:f>'Fig11 | Tab13'!$B$5:$B$13</c:f>
              <c:numCache>
                <c:formatCode>General</c:formatCode>
                <c:ptCount val="9"/>
                <c:pt idx="0">
                  <c:v>5.3</c:v>
                </c:pt>
                <c:pt idx="1">
                  <c:v>4</c:v>
                </c:pt>
                <c:pt idx="2">
                  <c:v>2.4</c:v>
                </c:pt>
                <c:pt idx="3">
                  <c:v>2.1</c:v>
                </c:pt>
                <c:pt idx="4">
                  <c:v>2</c:v>
                </c:pt>
                <c:pt idx="5">
                  <c:v>1.6</c:v>
                </c:pt>
                <c:pt idx="6">
                  <c:v>1.3</c:v>
                </c:pt>
                <c:pt idx="7">
                  <c:v>1.4</c:v>
                </c:pt>
                <c:pt idx="8">
                  <c:v>0.8</c:v>
                </c:pt>
              </c:numCache>
            </c:numRef>
          </c:val>
        </c:ser>
        <c:ser>
          <c:idx val="1"/>
          <c:order val="1"/>
          <c:tx>
            <c:strRef>
              <c:f>'Fig11 | Tab13'!$C$4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3.9456883211393574E-3"/>
                  <c:y val="-0.2871674889991801"/>
                </c:manualLayout>
              </c:layout>
              <c:tx>
                <c:rich>
                  <a:bodyPr/>
                  <a:lstStyle/>
                  <a:p>
                    <a:r>
                      <a:rPr lang="en-US"/>
                      <a:t>Max</a:t>
                    </a:r>
                    <a:r>
                      <a:rPr lang="en-US" baseline="0"/>
                      <a:t>=30</a:t>
                    </a:r>
                    <a:r>
                      <a:rPr lang="en-US"/>
                      <a:t> hrs</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1.9916948983091159E-3"/>
                  <c:y val="-0.30231571699779747"/>
                </c:manualLayout>
              </c:layout>
              <c:tx>
                <c:rich>
                  <a:bodyPr/>
                  <a:lstStyle/>
                  <a:p>
                    <a:r>
                      <a:rPr lang="en-US"/>
                      <a:t>Max=30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1.0120189662033909E-3"/>
                  <c:y val="-0.16990535350146813"/>
                </c:manualLayout>
              </c:layout>
              <c:tx>
                <c:rich>
                  <a:bodyPr/>
                  <a:lstStyle/>
                  <a:p>
                    <a:r>
                      <a:rPr lang="en-US"/>
                      <a:t>Max=16 hrs</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7.1841775015457102E-17"/>
                  <c:y val="-0.21698786581013568"/>
                </c:manualLayout>
              </c:layout>
              <c:tx>
                <c:rich>
                  <a:bodyPr/>
                  <a:lstStyle/>
                  <a:p>
                    <a:r>
                      <a:rPr lang="en-US"/>
                      <a:t>Max=20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4"/>
              <c:layout>
                <c:manualLayout>
                  <c:x val="7.7139518544494536E-8"/>
                  <c:y val="-0.2612418576157638"/>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Max=24</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208430053433004E-2"/>
                      <c:h val="5.5674518201284787E-2"/>
                    </c:manualLayout>
                  </c15:layout>
                </c:ext>
              </c:extLst>
            </c:dLbl>
            <c:dLbl>
              <c:idx val="5"/>
              <c:layout>
                <c:manualLayout>
                  <c:x val="1.7983071623922072E-5"/>
                  <c:y val="-0.29844023656007879"/>
                </c:manualLayout>
              </c:layout>
              <c:tx>
                <c:rich>
                  <a:bodyPr/>
                  <a:lstStyle/>
                  <a:p>
                    <a:r>
                      <a:rPr lang="en-US"/>
                      <a:t>Max=27</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6"/>
              <c:layout>
                <c:manualLayout>
                  <c:x val="-1.9773593906743684E-3"/>
                  <c:y val="-0.17694655081238689"/>
                </c:manualLayout>
              </c:layout>
              <c:tx>
                <c:rich>
                  <a:bodyPr/>
                  <a:lstStyle/>
                  <a:p>
                    <a:r>
                      <a:rPr lang="en-US"/>
                      <a:t>Max=15</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7"/>
              <c:layout>
                <c:manualLayout>
                  <c:x val="1.0156932271702676E-3"/>
                  <c:y val="-0.10931855560568791"/>
                </c:manualLayout>
              </c:layout>
              <c:tx>
                <c:rich>
                  <a:bodyPr/>
                  <a:lstStyle/>
                  <a:p>
                    <a:r>
                      <a:rPr lang="en-US"/>
                      <a:t>Max=8 hrs</a:t>
                    </a:r>
                  </a:p>
                </c:rich>
              </c:tx>
              <c:showLegendKey val="0"/>
              <c:showVal val="1"/>
              <c:showCatName val="0"/>
              <c:showSerName val="0"/>
              <c:showPercent val="0"/>
              <c:showBubbleSize val="0"/>
              <c:extLst>
                <c:ext xmlns:c15="http://schemas.microsoft.com/office/drawing/2012/chart" uri="{CE6537A1-D6FC-4f65-9D91-7224C49458BB}"/>
              </c:extLst>
            </c:dLbl>
            <c:dLbl>
              <c:idx val="8"/>
              <c:layout>
                <c:manualLayout>
                  <c:x val="-6.3594680560704394E-4"/>
                  <c:y val="-9.4591768912434926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Max=6</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8.8014057001199034E-2"/>
                      <c:h val="8.0098582871226121E-2"/>
                    </c:manualLayout>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Tab13'!$A$5:$A$13</c:f>
              <c:strCache>
                <c:ptCount val="9"/>
                <c:pt idx="0">
                  <c:v>Curriculum development and coordination</c:v>
                </c:pt>
                <c:pt idx="1">
                  <c:v>Development and responsibilities to maintain CODA accreditation compliance and documentation</c:v>
                </c:pt>
                <c:pt idx="2">
                  <c:v>Supervision and evaluation of faculty</c:v>
                </c:pt>
                <c:pt idx="3">
                  <c:v>Fiscal administration</c:v>
                </c:pt>
                <c:pt idx="4">
                  <c:v>Determining faculty teaching assignments and schedules</c:v>
                </c:pt>
                <c:pt idx="5">
                  <c:v>Budget preparation</c:v>
                </c:pt>
                <c:pt idx="6">
                  <c:v>Scheduling use of program facilities</c:v>
                </c:pt>
                <c:pt idx="7">
                  <c:v>Determining admissions criteria and procedures</c:v>
                </c:pt>
                <c:pt idx="8">
                  <c:v>Selection and recommendation of individuals for faculty appintments and promotion</c:v>
                </c:pt>
              </c:strCache>
            </c:strRef>
          </c:cat>
          <c:val>
            <c:numRef>
              <c:f>'Fig11 | Tab13'!$C$5:$C$13</c:f>
              <c:numCache>
                <c:formatCode>General</c:formatCode>
                <c:ptCount val="9"/>
                <c:pt idx="0">
                  <c:v>24.7</c:v>
                </c:pt>
                <c:pt idx="1">
                  <c:v>26</c:v>
                </c:pt>
                <c:pt idx="2">
                  <c:v>13.6</c:v>
                </c:pt>
                <c:pt idx="3">
                  <c:v>17.899999999999999</c:v>
                </c:pt>
                <c:pt idx="4">
                  <c:v>22</c:v>
                </c:pt>
                <c:pt idx="5">
                  <c:v>25.4</c:v>
                </c:pt>
                <c:pt idx="6">
                  <c:v>13.7</c:v>
                </c:pt>
                <c:pt idx="7">
                  <c:v>6.6</c:v>
                </c:pt>
                <c:pt idx="8">
                  <c:v>5.2</c:v>
                </c:pt>
              </c:numCache>
            </c:numRef>
          </c:val>
        </c:ser>
        <c:dLbls>
          <c:showLegendKey val="0"/>
          <c:showVal val="0"/>
          <c:showCatName val="0"/>
          <c:showSerName val="0"/>
          <c:showPercent val="0"/>
          <c:showBubbleSize val="0"/>
        </c:dLbls>
        <c:gapWidth val="50"/>
        <c:overlap val="100"/>
        <c:axId val="395301752"/>
        <c:axId val="395294696"/>
      </c:barChart>
      <c:catAx>
        <c:axId val="39530175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877364014892786"/>
              <c:y val="0.92760320394331486"/>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5294696"/>
        <c:crosses val="autoZero"/>
        <c:auto val="1"/>
        <c:lblAlgn val="ctr"/>
        <c:lblOffset val="100"/>
        <c:noMultiLvlLbl val="0"/>
      </c:catAx>
      <c:valAx>
        <c:axId val="395294696"/>
        <c:scaling>
          <c:orientation val="minMax"/>
          <c:max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6122975304094782E-3"/>
              <c:y val="4.6265519135689437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5301752"/>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32050968838862E-2"/>
          <c:y val="3.1496049973732627E-2"/>
          <c:w val="0.9369679490311611"/>
          <c:h val="0.82625671099398146"/>
        </c:manualLayout>
      </c:layout>
      <c:barChart>
        <c:barDir val="col"/>
        <c:grouping val="clustered"/>
        <c:varyColors val="0"/>
        <c:ser>
          <c:idx val="0"/>
          <c:order val="0"/>
          <c:tx>
            <c:strRef>
              <c:f>'Fig12a-c'!$B$7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'Fig12a-c'!$C$7</c:f>
              <c:numCache>
                <c:formatCode>0.0%</c:formatCode>
                <c:ptCount val="1"/>
                <c:pt idx="0">
                  <c:v>0.42710120068610635</c:v>
                </c:pt>
              </c:numCache>
            </c:numRef>
          </c:val>
        </c:ser>
        <c:ser>
          <c:idx val="1"/>
          <c:order val="1"/>
          <c:tx>
            <c:strRef>
              <c:f>'Fig12a-c'!$B$8</c:f>
              <c:strCache>
                <c:ptCount val="1"/>
                <c:pt idx="0">
                  <c:v>Masters degree</c:v>
                </c:pt>
              </c:strCache>
            </c:strRef>
          </c:tx>
          <c:spPr>
            <a:solidFill>
              <a:srgbClr val="F26522"/>
            </a:solidFill>
            <a:ln>
              <a:noFill/>
            </a:ln>
            <a:effectLst/>
          </c:spPr>
          <c:invertIfNegative val="0"/>
          <c:dLbls>
            <c:dLbl>
              <c:idx val="0"/>
              <c:layout>
                <c:manualLayout>
                  <c:x val="-1.3668203604143855E-3"/>
                  <c:y val="-1.7204298744655153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'Fig12a-c'!$C$8</c:f>
              <c:numCache>
                <c:formatCode>0.0%</c:formatCode>
                <c:ptCount val="1"/>
                <c:pt idx="0">
                  <c:v>0.23499142367066894</c:v>
                </c:pt>
              </c:numCache>
            </c:numRef>
          </c:val>
        </c:ser>
        <c:ser>
          <c:idx val="2"/>
          <c:order val="2"/>
          <c:tx>
            <c:strRef>
              <c:f>'Fig12a-c'!$B$9</c:f>
              <c:strCache>
                <c:ptCount val="1"/>
                <c:pt idx="0">
                  <c:v>DDS/DMD</c:v>
                </c:pt>
              </c:strCache>
            </c:strRef>
          </c:tx>
          <c:spPr>
            <a:solidFill>
              <a:srgbClr val="C8102E"/>
            </a:solidFill>
            <a:ln>
              <a:noFill/>
            </a:ln>
            <a:effectLst/>
          </c:spPr>
          <c:invertIfNegative val="0"/>
          <c:dLbls>
            <c:dLbl>
              <c:idx val="0"/>
              <c:layout>
                <c:manualLayout>
                  <c:x val="0"/>
                  <c:y val="-3.49233717824574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'Fig12a-c'!$C$9</c:f>
              <c:numCache>
                <c:formatCode>0.0%</c:formatCode>
                <c:ptCount val="1"/>
                <c:pt idx="0">
                  <c:v>0.12264150943396226</c:v>
                </c:pt>
              </c:numCache>
            </c:numRef>
          </c:val>
        </c:ser>
        <c:ser>
          <c:idx val="3"/>
          <c:order val="3"/>
          <c:tx>
            <c:strRef>
              <c:f>'Fig12a-c'!$B$10</c:f>
              <c:strCache>
                <c:ptCount val="1"/>
                <c:pt idx="0">
                  <c:v>Associate degree</c:v>
                </c:pt>
              </c:strCache>
            </c:strRef>
          </c:tx>
          <c:spPr>
            <a:solidFill>
              <a:srgbClr val="339933"/>
            </a:solidFill>
            <a:ln>
              <a:noFill/>
            </a:ln>
            <a:effectLst/>
          </c:spPr>
          <c:invertIfNegative val="0"/>
          <c:dLbls>
            <c:dLbl>
              <c:idx val="0"/>
              <c:layout>
                <c:manualLayout>
                  <c:x val="-5.4672814416575422E-3"/>
                  <c:y val="6.8302420685473451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'Fig12a-c'!$C$10</c:f>
              <c:numCache>
                <c:formatCode>0.0%</c:formatCode>
                <c:ptCount val="1"/>
                <c:pt idx="0">
                  <c:v>0.10463121783876501</c:v>
                </c:pt>
              </c:numCache>
            </c:numRef>
          </c:val>
        </c:ser>
        <c:ser>
          <c:idx val="4"/>
          <c:order val="4"/>
          <c:tx>
            <c:strRef>
              <c:f>'Fig12a-c'!$B$11</c:f>
              <c:strCache>
                <c:ptCount val="1"/>
                <c:pt idx="0">
                  <c:v>Certificate/Diploma</c:v>
                </c:pt>
              </c:strCache>
            </c:strRef>
          </c:tx>
          <c:spPr>
            <a:solidFill>
              <a:srgbClr val="7030A0"/>
            </a:solidFill>
            <a:ln>
              <a:noFill/>
            </a:ln>
            <a:effectLst/>
          </c:spPr>
          <c:invertIfNegative val="0"/>
          <c:dLbls>
            <c:dLbl>
              <c:idx val="0"/>
              <c:layout>
                <c:manualLayout>
                  <c:x val="-1.0023233520456549E-16"/>
                  <c:y val="3.23657563470315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'Fig12a-c'!$C$11</c:f>
              <c:numCache>
                <c:formatCode>0.0%</c:formatCode>
                <c:ptCount val="1"/>
                <c:pt idx="0">
                  <c:v>7.7186963979416809E-2</c:v>
                </c:pt>
              </c:numCache>
            </c:numRef>
          </c:val>
        </c:ser>
        <c:ser>
          <c:idx val="5"/>
          <c:order val="5"/>
          <c:tx>
            <c:strRef>
              <c:f>'Fig12a-c'!$B$12</c:f>
              <c:strCache>
                <c:ptCount val="1"/>
                <c:pt idx="0">
                  <c:v>Doctorate degree</c:v>
                </c:pt>
              </c:strCache>
            </c:strRef>
          </c:tx>
          <c:spPr>
            <a:solidFill>
              <a:srgbClr val="F0B323"/>
            </a:solidFill>
            <a:ln>
              <a:noFill/>
            </a:ln>
            <a:effectLst/>
          </c:spPr>
          <c:invertIfNegative val="0"/>
          <c:dLbls>
            <c:dLbl>
              <c:idx val="0"/>
              <c:layout>
                <c:manualLayout>
                  <c:x val="-1.0023233520456549E-16"/>
                  <c:y val="6.7942078680270435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'Fig12a-c'!$C$12</c:f>
              <c:numCache>
                <c:formatCode>0.0%</c:formatCode>
                <c:ptCount val="1"/>
                <c:pt idx="0">
                  <c:v>3.1732418524871353E-2</c:v>
                </c:pt>
              </c:numCache>
            </c:numRef>
          </c:val>
        </c:ser>
        <c:ser>
          <c:idx val="6"/>
          <c:order val="6"/>
          <c:tx>
            <c:strRef>
              <c:f>'Fig12a-c'!$B$13</c:f>
              <c:strCache>
                <c:ptCount val="1"/>
                <c:pt idx="0">
                  <c:v>Other</c:v>
                </c:pt>
              </c:strCache>
            </c:strRef>
          </c:tx>
          <c:spPr>
            <a:solidFill>
              <a:srgbClr val="993366"/>
            </a:solidFill>
            <a:ln>
              <a:noFill/>
            </a:ln>
            <a:effectLst/>
          </c:spPr>
          <c:invertIfNegative val="0"/>
          <c:dLbls>
            <c:dLbl>
              <c:idx val="0"/>
              <c:layout>
                <c:manualLayout>
                  <c:x val="0"/>
                  <c:y val="4.4830454403519369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'Fig12a-c'!$C$13</c:f>
              <c:numCache>
                <c:formatCode>0.0%</c:formatCode>
                <c:ptCount val="1"/>
                <c:pt idx="0">
                  <c:v>1.7152658662092624E-3</c:v>
                </c:pt>
              </c:numCache>
            </c:numRef>
          </c:val>
        </c:ser>
        <c:dLbls>
          <c:dLblPos val="inEnd"/>
          <c:showLegendKey val="0"/>
          <c:showVal val="1"/>
          <c:showCatName val="0"/>
          <c:showSerName val="0"/>
          <c:showPercent val="0"/>
          <c:showBubbleSize val="0"/>
        </c:dLbls>
        <c:gapWidth val="100"/>
        <c:overlap val="-24"/>
        <c:axId val="395297440"/>
        <c:axId val="395295480"/>
      </c:barChart>
      <c:catAx>
        <c:axId val="395297440"/>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61596505647647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395295480"/>
        <c:crosses val="autoZero"/>
        <c:auto val="1"/>
        <c:lblAlgn val="ctr"/>
        <c:lblOffset val="100"/>
        <c:noMultiLvlLbl val="0"/>
      </c:catAx>
      <c:valAx>
        <c:axId val="39529548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5297440"/>
        <c:crosses val="autoZero"/>
        <c:crossBetween val="between"/>
      </c:valAx>
      <c:spPr>
        <a:noFill/>
        <a:ln>
          <a:noFill/>
        </a:ln>
        <a:effectLst/>
      </c:spPr>
    </c:plotArea>
    <c:legend>
      <c:legendPos val="b"/>
      <c:layout>
        <c:manualLayout>
          <c:xMode val="edge"/>
          <c:yMode val="edge"/>
          <c:x val="7.7695019973873278E-2"/>
          <c:y val="0.92064266590227195"/>
          <c:w val="0.89999995973658065"/>
          <c:h val="7.9357312597146693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1"/>
          <c:tx>
            <c:strRef>
              <c:f>'Fig12a-c'!$B$35</c:f>
              <c:strCache>
                <c:ptCount val="1"/>
                <c:pt idx="0">
                  <c:v>Instructor</c:v>
                </c:pt>
              </c:strCache>
            </c:strRef>
          </c:tx>
          <c:spPr>
            <a:solidFill>
              <a:srgbClr val="0076BE"/>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'Fig12a-c'!$C$35</c:f>
              <c:numCache>
                <c:formatCode>0.0%</c:formatCode>
                <c:ptCount val="1"/>
                <c:pt idx="0">
                  <c:v>0.47986289631533846</c:v>
                </c:pt>
              </c:numCache>
            </c:numRef>
          </c:val>
        </c:ser>
        <c:ser>
          <c:idx val="2"/>
          <c:order val="2"/>
          <c:tx>
            <c:strRef>
              <c:f>'Fig12a-c'!$B$36</c:f>
              <c:strCache>
                <c:ptCount val="1"/>
                <c:pt idx="0">
                  <c:v>Clinical 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'Fig12a-c'!$C$36</c:f>
              <c:numCache>
                <c:formatCode>0.0%</c:formatCode>
                <c:ptCount val="1"/>
                <c:pt idx="0">
                  <c:v>0.25621251071122536</c:v>
                </c:pt>
              </c:numCache>
            </c:numRef>
          </c:val>
        </c:ser>
        <c:ser>
          <c:idx val="3"/>
          <c:order val="3"/>
          <c:tx>
            <c:strRef>
              <c:f>'Fig12a-c'!$B$37</c:f>
              <c:strCache>
                <c:ptCount val="1"/>
                <c:pt idx="0">
                  <c:v>Professor</c:v>
                </c:pt>
              </c:strCache>
            </c:strRef>
          </c:tx>
          <c:spPr>
            <a:solidFill>
              <a:srgbClr val="339933"/>
            </a:solidFill>
            <a:ln>
              <a:noFill/>
            </a:ln>
            <a:effectLst/>
          </c:spPr>
          <c:invertIfNegative val="0"/>
          <c:dLbls>
            <c:dLbl>
              <c:idx val="0"/>
              <c:layout>
                <c:manualLayout>
                  <c:x val="-2.7763316199141313E-3"/>
                  <c:y val="-3.839094009554091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'Fig12a-c'!$C$37</c:f>
              <c:numCache>
                <c:formatCode>0.0%</c:formatCode>
                <c:ptCount val="1"/>
                <c:pt idx="0">
                  <c:v>9.0831191088260502E-2</c:v>
                </c:pt>
              </c:numCache>
            </c:numRef>
          </c:val>
        </c:ser>
        <c:ser>
          <c:idx val="4"/>
          <c:order val="4"/>
          <c:tx>
            <c:strRef>
              <c:f>'Fig12a-c'!$B$38</c:f>
              <c:strCache>
                <c:ptCount val="1"/>
                <c:pt idx="0">
                  <c:v>Associate professor</c:v>
                </c:pt>
              </c:strCache>
            </c:strRef>
          </c:tx>
          <c:spPr>
            <a:solidFill>
              <a:srgbClr val="C8102E"/>
            </a:solidFill>
            <a:ln>
              <a:noFill/>
            </a:ln>
            <a:effectLst/>
          </c:spPr>
          <c:invertIfNegative val="0"/>
          <c:dLbls>
            <c:dLbl>
              <c:idx val="0"/>
              <c:layout>
                <c:manualLayout>
                  <c:x val="0"/>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'Fig12a-c'!$C$38</c:f>
              <c:numCache>
                <c:formatCode>0.0%</c:formatCode>
                <c:ptCount val="1"/>
                <c:pt idx="0">
                  <c:v>5.9125964010282778E-2</c:v>
                </c:pt>
              </c:numCache>
            </c:numRef>
          </c:val>
        </c:ser>
        <c:ser>
          <c:idx val="5"/>
          <c:order val="5"/>
          <c:tx>
            <c:strRef>
              <c:f>'Fig12a-c'!$B$39</c:f>
              <c:strCache>
                <c:ptCount val="1"/>
                <c:pt idx="0">
                  <c:v>Assistant professor</c:v>
                </c:pt>
              </c:strCache>
            </c:strRef>
          </c:tx>
          <c:spPr>
            <a:solidFill>
              <a:srgbClr val="FFC000"/>
            </a:solidFill>
            <a:ln>
              <a:solidFill>
                <a:srgbClr val="44546A">
                  <a:lumMod val="15000"/>
                  <a:lumOff val="85000"/>
                </a:srgbClr>
              </a:solidFill>
            </a:ln>
            <a:effectLst/>
          </c:spPr>
          <c:invertIfNegative val="0"/>
          <c:dLbls>
            <c:dLbl>
              <c:idx val="0"/>
              <c:layout>
                <c:manualLayout>
                  <c:x val="-4.1644974298712225E-3"/>
                  <c:y val="7.508422031098012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'Fig12a-c'!$C$39</c:f>
              <c:numCache>
                <c:formatCode>0.0%</c:formatCode>
                <c:ptCount val="1"/>
                <c:pt idx="0">
                  <c:v>5.6555269922879174E-2</c:v>
                </c:pt>
              </c:numCache>
            </c:numRef>
          </c:val>
        </c:ser>
        <c:ser>
          <c:idx val="6"/>
          <c:order val="6"/>
          <c:tx>
            <c:strRef>
              <c:f>'Fig12a-c'!$B$40</c:f>
              <c:strCache>
                <c:ptCount val="1"/>
                <c:pt idx="0">
                  <c:v>Other</c:v>
                </c:pt>
              </c:strCache>
            </c:strRef>
          </c:tx>
          <c:spPr>
            <a:solidFill>
              <a:srgbClr val="993366"/>
            </a:solidFill>
            <a:ln>
              <a:noFill/>
            </a:ln>
            <a:effectLst/>
          </c:spPr>
          <c:invertIfNegative val="0"/>
          <c:dLbls>
            <c:dLbl>
              <c:idx val="0"/>
              <c:layout>
                <c:manualLayout>
                  <c:x val="1.3881658099569383E-3"/>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'Fig12a-c'!$C$40</c:f>
              <c:numCache>
                <c:formatCode>0.0%</c:formatCode>
                <c:ptCount val="1"/>
                <c:pt idx="0">
                  <c:v>5.7412167952013711E-2</c:v>
                </c:pt>
              </c:numCache>
            </c:numRef>
          </c:val>
        </c:ser>
        <c:dLbls>
          <c:dLblPos val="inEnd"/>
          <c:showLegendKey val="0"/>
          <c:showVal val="1"/>
          <c:showCatName val="0"/>
          <c:showSerName val="0"/>
          <c:showPercent val="0"/>
          <c:showBubbleSize val="0"/>
        </c:dLbls>
        <c:gapWidth val="100"/>
        <c:overlap val="-24"/>
        <c:axId val="395299008"/>
        <c:axId val="398511424"/>
        <c:extLst>
          <c:ext xmlns:c15="http://schemas.microsoft.com/office/drawing/2012/chart" uri="{02D57815-91ED-43cb-92C2-25804820EDAC}">
            <c15:filteredBarSeries>
              <c15:ser>
                <c:idx val="0"/>
                <c:order val="0"/>
                <c:tx>
                  <c:strRef>
                    <c:extLst>
                      <c:ext uri="{02D57815-91ED-43cb-92C2-25804820EDAC}">
                        <c15:formulaRef>
                          <c15:sqref>'Fig12a-c'!$B$34</c15:sqref>
                        </c15:formulaRef>
                      </c:ext>
                    </c:extLst>
                    <c:strCache>
                      <c:ptCount val="1"/>
                      <c:pt idx="0">
                        <c:v>Academic Rank</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'Fig12a-c'!$C$34</c15:sqref>
                        </c15:formulaRef>
                      </c:ext>
                    </c:extLst>
                    <c:numCache>
                      <c:formatCode>General</c:formatCode>
                      <c:ptCount val="1"/>
                    </c:numCache>
                  </c:numRef>
                </c:val>
              </c15:ser>
            </c15:filteredBarSeries>
          </c:ext>
        </c:extLst>
      </c:barChart>
      <c:catAx>
        <c:axId val="395299008"/>
        <c:scaling>
          <c:orientation val="minMax"/>
        </c:scaling>
        <c:delete val="1"/>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1000" b="1">
                    <a:solidFill>
                      <a:sysClr val="windowText" lastClr="000000"/>
                    </a:solidFill>
                    <a:latin typeface="Arial" panose="020B0604020202020204" pitchFamily="34" charset="0"/>
                    <a:cs typeface="Arial" panose="020B0604020202020204" pitchFamily="34" charset="0"/>
                  </a:rPr>
                  <a:t>Academic</a:t>
                </a:r>
                <a:r>
                  <a:rPr lang="en-US" sz="1000" b="1" baseline="0">
                    <a:solidFill>
                      <a:sysClr val="windowText" lastClr="000000"/>
                    </a:solidFill>
                    <a:latin typeface="Arial" panose="020B0604020202020204" pitchFamily="34" charset="0"/>
                    <a:cs typeface="Arial" panose="020B0604020202020204" pitchFamily="34" charset="0"/>
                  </a:rPr>
                  <a:t> Rank</a:t>
                </a:r>
                <a:endParaRPr lang="en-US"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4952591653717006"/>
              <c:y val="0.87991295148882054"/>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crossAx val="398511424"/>
        <c:crosses val="autoZero"/>
        <c:auto val="1"/>
        <c:lblAlgn val="ctr"/>
        <c:lblOffset val="100"/>
        <c:noMultiLvlLbl val="0"/>
      </c:catAx>
      <c:valAx>
        <c:axId val="398511424"/>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5299008"/>
        <c:crosses val="autoZero"/>
        <c:crossBetween val="between"/>
      </c:valAx>
      <c:spPr>
        <a:noFill/>
        <a:ln>
          <a:noFill/>
        </a:ln>
        <a:effectLst/>
      </c:spPr>
    </c:plotArea>
    <c:legend>
      <c:legendPos val="b"/>
      <c:layout>
        <c:manualLayout>
          <c:xMode val="edge"/>
          <c:yMode val="edge"/>
          <c:x val="8.324764779675678E-2"/>
          <c:y val="0.92064273998730628"/>
          <c:w val="0.85554452293556837"/>
          <c:h val="5.871217560414181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rgbClr val="FFC000"/>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Pt>
            <c:idx val="4"/>
            <c:bubble3D val="0"/>
            <c:spPr>
              <a:solidFill>
                <a:srgbClr val="F26522"/>
              </a:solidFill>
              <a:ln>
                <a:noFill/>
              </a:ln>
              <a:effectLst>
                <a:outerShdw blurRad="254000" sx="102000" sy="102000" algn="ctr" rotWithShape="0">
                  <a:prstClr val="black">
                    <a:alpha val="20000"/>
                  </a:prstClr>
                </a:outerShdw>
              </a:effectLst>
            </c:spPr>
          </c:dPt>
          <c:dLbls>
            <c:dLbl>
              <c:idx val="0"/>
              <c:layout>
                <c:manualLayout>
                  <c:x val="-7.8390068810199956E-2"/>
                  <c:y val="-4.8221469844471627E-2"/>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3.5204160983833707E-2"/>
                  <c:y val="-6.7388609137643732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1019487043562901"/>
                  <c:y val="-2.1166243108275376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7.6770755684212114E-2"/>
                  <c:y val="1.604492376513466E-2"/>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9.3103058482781956E-2"/>
                  <c:y val="0.141195329133185"/>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'Fig12a-c'!$C$62:$C$66</c:f>
              <c:strCache>
                <c:ptCount val="5"/>
                <c:pt idx="0">
                  <c:v>Dental assistant  </c:v>
                </c:pt>
                <c:pt idx="1">
                  <c:v>Dental hygienist</c:v>
                </c:pt>
                <c:pt idx="2">
                  <c:v>Both dental hygienist and dental assistant</c:v>
                </c:pt>
                <c:pt idx="3">
                  <c:v>Dentist</c:v>
                </c:pt>
                <c:pt idx="4">
                  <c:v>Dental laboratory technician/other</c:v>
                </c:pt>
              </c:strCache>
            </c:strRef>
          </c:cat>
          <c:val>
            <c:numRef>
              <c:f>'Fig12a-c'!$F$62:$F$66</c:f>
              <c:numCache>
                <c:formatCode>0.0%</c:formatCode>
                <c:ptCount val="5"/>
                <c:pt idx="0">
                  <c:v>0.51543739279588341</c:v>
                </c:pt>
                <c:pt idx="1">
                  <c:v>0.10977701543739279</c:v>
                </c:pt>
                <c:pt idx="2">
                  <c:v>0.20754716981132076</c:v>
                </c:pt>
                <c:pt idx="3">
                  <c:v>0.13464837049742709</c:v>
                </c:pt>
                <c:pt idx="4">
                  <c:v>3.2590051457975985E-2</c:v>
                </c:pt>
              </c:numCache>
            </c:numRef>
          </c:val>
        </c:ser>
        <c:dLbls>
          <c:showLegendKey val="0"/>
          <c:showVal val="0"/>
          <c:showCatName val="0"/>
          <c:showSerName val="0"/>
          <c:showPercent val="1"/>
          <c:showBubbleSize val="0"/>
          <c:showLeaderLines val="1"/>
        </c:dLbls>
        <c:firstSliceAng val="176"/>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'Fig12a-c'!$C$62:$C$66</c15:sqref>
                        </c15:formulaRef>
                      </c:ext>
                    </c:extLst>
                    <c:strCache>
                      <c:ptCount val="5"/>
                      <c:pt idx="0">
                        <c:v>Dental assistant  </c:v>
                      </c:pt>
                      <c:pt idx="1">
                        <c:v>Dental hygienist</c:v>
                      </c:pt>
                      <c:pt idx="2">
                        <c:v>Both dental hygienist and dental assistant</c:v>
                      </c:pt>
                      <c:pt idx="3">
                        <c:v>Dentist</c:v>
                      </c:pt>
                      <c:pt idx="4">
                        <c:v>Dental laboratory technician/other</c:v>
                      </c:pt>
                    </c:strCache>
                  </c:strRef>
                </c:cat>
                <c:val>
                  <c:numRef>
                    <c:extLst>
                      <c:ext uri="{02D57815-91ED-43cb-92C2-25804820EDAC}">
                        <c15:formulaRef>
                          <c15:sqref>'Fig12a-c'!$D$62:$D$66</c15:sqref>
                        </c15:formulaRef>
                      </c:ext>
                    </c:extLst>
                    <c:numCache>
                      <c:formatCode>General</c:formatCode>
                      <c:ptCount val="5"/>
                    </c:numCache>
                  </c:numRef>
                </c:val>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'Fig12a-c'!$C$62:$C$66</c15:sqref>
                        </c15:formulaRef>
                      </c:ext>
                    </c:extLst>
                    <c:strCache>
                      <c:ptCount val="5"/>
                      <c:pt idx="0">
                        <c:v>Dental assistant  </c:v>
                      </c:pt>
                      <c:pt idx="1">
                        <c:v>Dental hygienist</c:v>
                      </c:pt>
                      <c:pt idx="2">
                        <c:v>Both dental hygienist and dental assistant</c:v>
                      </c:pt>
                      <c:pt idx="3">
                        <c:v>Dentist</c:v>
                      </c:pt>
                      <c:pt idx="4">
                        <c:v>Dental laboratory technician/other</c:v>
                      </c:pt>
                    </c:strCache>
                  </c:strRef>
                </c:cat>
                <c:val>
                  <c:numRef>
                    <c:extLst xmlns:c15="http://schemas.microsoft.com/office/drawing/2012/chart">
                      <c:ext xmlns:c15="http://schemas.microsoft.com/office/drawing/2012/chart" uri="{02D57815-91ED-43cb-92C2-25804820EDAC}">
                        <c15:formulaRef>
                          <c15:sqref>'Fig12a-c'!$E$62:$E$66</c15:sqref>
                        </c15:formulaRef>
                      </c:ext>
                    </c:extLst>
                    <c:numCache>
                      <c:formatCode>General</c:formatCode>
                      <c:ptCount val="5"/>
                    </c:numCache>
                  </c:numRef>
                </c:val>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'Fig1a-c'!$D$70</c:f>
              <c:strCache>
                <c:ptCount val="1"/>
                <c:pt idx="0">
                  <c:v>First-year capacity</c:v>
                </c:pt>
              </c:strCache>
            </c:strRef>
          </c:tx>
          <c:spPr>
            <a:solidFill>
              <a:srgbClr val="0076BE"/>
            </a:solidFill>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'Fig1a-c'!$C$75:$C$85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'Fig1a-c'!$D$75:$D$85</c:f>
              <c:numCache>
                <c:formatCode>General</c:formatCode>
                <c:ptCount val="11"/>
                <c:pt idx="0">
                  <c:v>502</c:v>
                </c:pt>
                <c:pt idx="1">
                  <c:v>659</c:v>
                </c:pt>
                <c:pt idx="2">
                  <c:v>582</c:v>
                </c:pt>
                <c:pt idx="3">
                  <c:v>555</c:v>
                </c:pt>
                <c:pt idx="4">
                  <c:v>551</c:v>
                </c:pt>
                <c:pt idx="5">
                  <c:v>559</c:v>
                </c:pt>
                <c:pt idx="6">
                  <c:v>472</c:v>
                </c:pt>
                <c:pt idx="7">
                  <c:v>487</c:v>
                </c:pt>
                <c:pt idx="8">
                  <c:v>455</c:v>
                </c:pt>
                <c:pt idx="9">
                  <c:v>446</c:v>
                </c:pt>
                <c:pt idx="10">
                  <c:v>449</c:v>
                </c:pt>
              </c:numCache>
            </c:numRef>
          </c:val>
        </c:ser>
        <c:ser>
          <c:idx val="1"/>
          <c:order val="1"/>
          <c:tx>
            <c:strRef>
              <c:f>'Fig1a-c'!$E$70</c:f>
              <c:strCache>
                <c:ptCount val="1"/>
                <c:pt idx="0">
                  <c:v>First-year enrollment</c:v>
                </c:pt>
              </c:strCache>
            </c:strRef>
          </c:tx>
          <c:spPr>
            <a:solidFill>
              <a:srgbClr val="F0B323"/>
            </a:solidFill>
          </c:spPr>
          <c:invertIfNegative val="0"/>
          <c:dLbls>
            <c:dLbl>
              <c:idx val="7"/>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'Fig1a-c'!$C$75:$C$85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'Fig1a-c'!$E$75:$E$85</c:f>
              <c:numCache>
                <c:formatCode>General</c:formatCode>
                <c:ptCount val="11"/>
                <c:pt idx="0">
                  <c:v>416</c:v>
                </c:pt>
                <c:pt idx="1">
                  <c:v>431</c:v>
                </c:pt>
                <c:pt idx="2">
                  <c:v>421</c:v>
                </c:pt>
                <c:pt idx="3">
                  <c:v>435</c:v>
                </c:pt>
                <c:pt idx="4">
                  <c:v>402</c:v>
                </c:pt>
                <c:pt idx="5">
                  <c:v>320</c:v>
                </c:pt>
                <c:pt idx="6">
                  <c:v>303</c:v>
                </c:pt>
                <c:pt idx="7">
                  <c:v>324</c:v>
                </c:pt>
                <c:pt idx="8">
                  <c:v>303</c:v>
                </c:pt>
                <c:pt idx="9">
                  <c:v>319</c:v>
                </c:pt>
                <c:pt idx="10">
                  <c:v>313</c:v>
                </c:pt>
              </c:numCache>
            </c:numRef>
          </c:val>
        </c:ser>
        <c:dLbls>
          <c:showLegendKey val="0"/>
          <c:showVal val="0"/>
          <c:showCatName val="0"/>
          <c:showSerName val="0"/>
          <c:showPercent val="0"/>
          <c:showBubbleSize val="0"/>
        </c:dLbls>
        <c:gapWidth val="50"/>
        <c:axId val="394128928"/>
        <c:axId val="394130104"/>
      </c:barChart>
      <c:lineChart>
        <c:grouping val="standard"/>
        <c:varyColors val="0"/>
        <c:ser>
          <c:idx val="2"/>
          <c:order val="2"/>
          <c:tx>
            <c:strRef>
              <c:f>'Fig1a-c'!$F$70</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'Fig1a-c'!$C$75:$C$85</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'Fig1a-c'!$F$75:$F$85</c:f>
              <c:numCache>
                <c:formatCode>General</c:formatCode>
                <c:ptCount val="11"/>
                <c:pt idx="0">
                  <c:v>20</c:v>
                </c:pt>
                <c:pt idx="1">
                  <c:v>20</c:v>
                </c:pt>
                <c:pt idx="2">
                  <c:v>19</c:v>
                </c:pt>
                <c:pt idx="3">
                  <c:v>19</c:v>
                </c:pt>
                <c:pt idx="4">
                  <c:v>19</c:v>
                </c:pt>
                <c:pt idx="5">
                  <c:v>19</c:v>
                </c:pt>
                <c:pt idx="6">
                  <c:v>17</c:v>
                </c:pt>
                <c:pt idx="7">
                  <c:v>17</c:v>
                </c:pt>
                <c:pt idx="8">
                  <c:v>15</c:v>
                </c:pt>
                <c:pt idx="9">
                  <c:v>14</c:v>
                </c:pt>
                <c:pt idx="10">
                  <c:v>14</c:v>
                </c:pt>
              </c:numCache>
            </c:numRef>
          </c:val>
          <c:smooth val="0"/>
        </c:ser>
        <c:dLbls>
          <c:showLegendKey val="0"/>
          <c:showVal val="0"/>
          <c:showCatName val="0"/>
          <c:showSerName val="0"/>
          <c:showPercent val="0"/>
          <c:showBubbleSize val="0"/>
        </c:dLbls>
        <c:marker val="1"/>
        <c:smooth val="0"/>
        <c:axId val="394128536"/>
        <c:axId val="394130496"/>
      </c:lineChart>
      <c:catAx>
        <c:axId val="394128928"/>
        <c:scaling>
          <c:orientation val="minMax"/>
        </c:scaling>
        <c:delete val="0"/>
        <c:axPos val="b"/>
        <c:numFmt formatCode="General" sourceLinked="0"/>
        <c:majorTickMark val="out"/>
        <c:minorTickMark val="none"/>
        <c:tickLblPos val="nextTo"/>
        <c:txPr>
          <a:bodyPr/>
          <a:lstStyle/>
          <a:p>
            <a:pPr>
              <a:defRPr sz="1100" b="1"/>
            </a:pPr>
            <a:endParaRPr lang="en-US"/>
          </a:p>
        </c:txPr>
        <c:crossAx val="394130104"/>
        <c:crosses val="autoZero"/>
        <c:auto val="1"/>
        <c:lblAlgn val="ctr"/>
        <c:lblOffset val="100"/>
        <c:noMultiLvlLbl val="0"/>
      </c:catAx>
      <c:valAx>
        <c:axId val="394130104"/>
        <c:scaling>
          <c:orientation val="minMax"/>
          <c:max val="7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94128928"/>
        <c:crosses val="autoZero"/>
        <c:crossBetween val="between"/>
        <c:majorUnit val="100"/>
      </c:valAx>
      <c:valAx>
        <c:axId val="394130496"/>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394128536"/>
        <c:crosses val="max"/>
        <c:crossBetween val="between"/>
        <c:majorUnit val="20"/>
      </c:valAx>
      <c:catAx>
        <c:axId val="394128536"/>
        <c:scaling>
          <c:orientation val="minMax"/>
        </c:scaling>
        <c:delete val="1"/>
        <c:axPos val="b"/>
        <c:numFmt formatCode="General" sourceLinked="1"/>
        <c:majorTickMark val="out"/>
        <c:minorTickMark val="none"/>
        <c:tickLblPos val="none"/>
        <c:crossAx val="394130496"/>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87539575131233593"/>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Hygiene</a:t>
            </a:r>
          </a:p>
          <a:p>
            <a:pPr>
              <a:defRPr sz="1200"/>
            </a:pPr>
            <a:r>
              <a:rPr lang="en-US" sz="1200" b="0">
                <a:solidFill>
                  <a:sysClr val="windowText" lastClr="000000"/>
                </a:solidFill>
                <a:latin typeface="Arial" panose="020B0604020202020204" pitchFamily="34" charset="0"/>
                <a:cs typeface="Arial" panose="020B0604020202020204" pitchFamily="34" charset="0"/>
              </a:rPr>
              <a:t>N=327 programs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5.9898156155530617E-2"/>
                  <c:y val="0.13305266158626447"/>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8.8649271110185446E-2"/>
                  <c:y val="-0.11968207681386521"/>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1045197356406579E-2"/>
                  <c:y val="-3.7400649004332878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6253344863964215E-2"/>
                  <c:y val="9.724168741126548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'Fig2'!$B$6:$B$9</c:f>
              <c:strCache>
                <c:ptCount val="4"/>
                <c:pt idx="0">
                  <c:v>Certificate / Other (n=3)</c:v>
                </c:pt>
                <c:pt idx="1">
                  <c:v>Associate degree (n=261)</c:v>
                </c:pt>
                <c:pt idx="2">
                  <c:v>Baccalaureate degree (n=11)</c:v>
                </c:pt>
                <c:pt idx="3">
                  <c:v>Baccalaureate degree in dental hygiene (n=52)</c:v>
                </c:pt>
              </c:strCache>
            </c:strRef>
          </c:cat>
          <c:val>
            <c:numRef>
              <c:f>'Fig2'!$C$6:$C$9</c:f>
              <c:numCache>
                <c:formatCode>0.0%</c:formatCode>
                <c:ptCount val="4"/>
                <c:pt idx="0">
                  <c:v>9.1743119266055051E-3</c:v>
                </c:pt>
                <c:pt idx="1">
                  <c:v>0.79816513761467889</c:v>
                </c:pt>
                <c:pt idx="2">
                  <c:v>3.3639143730886847E-2</c:v>
                </c:pt>
                <c:pt idx="3">
                  <c:v>0.15902140672782875</c:v>
                </c:pt>
              </c:numCache>
            </c:numRef>
          </c:val>
        </c:ser>
        <c:dLbls>
          <c:showLegendKey val="0"/>
          <c:showVal val="0"/>
          <c:showCatName val="0"/>
          <c:showSerName val="0"/>
          <c:showPercent val="0"/>
          <c:showBubbleSize val="0"/>
          <c:showLeaderLines val="1"/>
        </c:dLbls>
        <c:firstSliceAng val="150"/>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chemeClr val="bg2">
          <a:lumMod val="75000"/>
        </a:schemeClr>
      </a:solidFill>
      <a:miter lim="800000"/>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Assisting</a:t>
            </a:r>
          </a:p>
          <a:p>
            <a:pPr>
              <a:defRPr/>
            </a:pPr>
            <a:r>
              <a:rPr lang="en-US" sz="1200">
                <a:solidFill>
                  <a:sysClr val="windowText" lastClr="000000"/>
                </a:solidFill>
                <a:latin typeface="Arial" panose="020B0604020202020204" pitchFamily="34" charset="0"/>
                <a:cs typeface="Arial" panose="020B0604020202020204" pitchFamily="34" charset="0"/>
              </a:rPr>
              <a:t>N=242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9.5733776812381211E-2"/>
                  <c:y val="-0.1140273149818537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0.10296934865900374"/>
                  <c:y val="-4.8667265648397726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8180076628352486E-2"/>
                  <c:y val="0.1235399820305480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'Fig2'!$B$33:$B$35</c:f>
              <c:strCache>
                <c:ptCount val="3"/>
                <c:pt idx="0">
                  <c:v>Certificate (n=154)</c:v>
                </c:pt>
                <c:pt idx="1">
                  <c:v>Associate degree (n=6)</c:v>
                </c:pt>
                <c:pt idx="2">
                  <c:v>Diploma (n=82)</c:v>
                </c:pt>
              </c:strCache>
            </c:strRef>
          </c:cat>
          <c:val>
            <c:numRef>
              <c:f>'Fig2'!$C$33:$C$35</c:f>
              <c:numCache>
                <c:formatCode>0.0%</c:formatCode>
                <c:ptCount val="3"/>
                <c:pt idx="0">
                  <c:v>0.63636363636363635</c:v>
                </c:pt>
                <c:pt idx="1">
                  <c:v>2.4793388429752067E-2</c:v>
                </c:pt>
                <c:pt idx="2">
                  <c:v>0.33884297520661155</c:v>
                </c:pt>
              </c:numCache>
            </c:numRef>
          </c:val>
        </c:ser>
        <c:dLbls>
          <c:showLegendKey val="0"/>
          <c:showVal val="0"/>
          <c:showCatName val="0"/>
          <c:showSerName val="0"/>
          <c:showPercent val="0"/>
          <c:showBubbleSize val="0"/>
          <c:showLeaderLines val="1"/>
        </c:dLbls>
        <c:firstSliceAng val="194"/>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Laboratory Technology</a:t>
            </a:r>
          </a:p>
          <a:p>
            <a:pPr>
              <a:defRPr/>
            </a:pPr>
            <a:r>
              <a:rPr lang="en-US" sz="1200">
                <a:solidFill>
                  <a:sysClr val="windowText" lastClr="000000"/>
                </a:solidFill>
                <a:latin typeface="Arial" panose="020B0604020202020204" pitchFamily="34" charset="0"/>
                <a:cs typeface="Arial" panose="020B0604020202020204" pitchFamily="34" charset="0"/>
              </a:rPr>
              <a:t>N=14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7.4285380275741303E-2"/>
                  <c:y val="0.20418172964228529"/>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0.12452107279693486"/>
                  <c:y val="-0.14974543276430075"/>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10057471264367816"/>
                  <c:y val="-0.11230907457322555"/>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'Fig2'!$B$55:$B$57</c:f>
              <c:strCache>
                <c:ptCount val="3"/>
                <c:pt idx="0">
                  <c:v>Certificate (n=6)</c:v>
                </c:pt>
                <c:pt idx="1">
                  <c:v>Associate degree (n=7)</c:v>
                </c:pt>
                <c:pt idx="2">
                  <c:v>Baccalaureate (n=1)</c:v>
                </c:pt>
              </c:strCache>
            </c:strRef>
          </c:cat>
          <c:val>
            <c:numRef>
              <c:f>'Fig2'!$C$55:$C$57</c:f>
              <c:numCache>
                <c:formatCode>0.0%</c:formatCode>
                <c:ptCount val="3"/>
                <c:pt idx="0">
                  <c:v>0.42857142857142855</c:v>
                </c:pt>
                <c:pt idx="1">
                  <c:v>0.5</c:v>
                </c:pt>
                <c:pt idx="2">
                  <c:v>7.1428571428571425E-2</c:v>
                </c:pt>
              </c:numCache>
            </c:numRef>
          </c:val>
        </c:ser>
        <c:dLbls>
          <c:showLegendKey val="0"/>
          <c:showVal val="0"/>
          <c:showCatName val="0"/>
          <c:showSerName val="0"/>
          <c:showPercent val="0"/>
          <c:showBubbleSize val="0"/>
          <c:showLeaderLines val="1"/>
        </c:dLbls>
        <c:firstSliceAng val="26"/>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25" r="0.25"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114198259277536"/>
          <c:y val="6.2701303611286813E-2"/>
          <c:w val="0.40526379025510095"/>
          <c:h val="0.82399895303945736"/>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3.6072263814123408E-2"/>
                  <c:y val="-0.23841967122530738"/>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237759570675445"/>
                      <c:h val="0.1176013025109829"/>
                    </c:manualLayout>
                  </c15:layout>
                </c:ext>
              </c:extLst>
            </c:dLbl>
            <c:dLbl>
              <c:idx val="1"/>
              <c:layout>
                <c:manualLayout>
                  <c:x val="-0.13442325158946414"/>
                  <c:y val="0.11449676823638043"/>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0.18361007707955662"/>
                  <c:y val="-1.5870903948640769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22950646155606572"/>
                      <c:h val="0.10781134352665749"/>
                    </c:manualLayout>
                  </c15:layout>
                </c:ext>
              </c:extLst>
            </c:dLbl>
            <c:dLbl>
              <c:idx val="3"/>
              <c:layout>
                <c:manualLayout>
                  <c:x val="-8.8802430012592956E-2"/>
                  <c:y val="-0.13815720403370632"/>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'Fig3'!$C$8:$C$11</c:f>
              <c:strCache>
                <c:ptCount val="4"/>
                <c:pt idx="0">
                  <c:v>Public</c:v>
                </c:pt>
                <c:pt idx="1">
                  <c:v>Private non-profit</c:v>
                </c:pt>
                <c:pt idx="2">
                  <c:v>Private for-profit</c:v>
                </c:pt>
                <c:pt idx="3">
                  <c:v>Federal</c:v>
                </c:pt>
              </c:strCache>
            </c:strRef>
          </c:cat>
          <c:val>
            <c:numRef>
              <c:f>'Fig3'!$D$8:$D$11</c:f>
              <c:numCache>
                <c:formatCode>0.0%</c:formatCode>
                <c:ptCount val="4"/>
                <c:pt idx="0">
                  <c:v>0.94210000000000005</c:v>
                </c:pt>
                <c:pt idx="1">
                  <c:v>2.07E-2</c:v>
                </c:pt>
                <c:pt idx="2">
                  <c:v>3.3099999999999997E-2</c:v>
                </c:pt>
                <c:pt idx="3">
                  <c:v>3.8999999999999998E-3</c:v>
                </c:pt>
              </c:numCache>
            </c:numRef>
          </c:val>
        </c:ser>
        <c:dLbls>
          <c:showLegendKey val="0"/>
          <c:showVal val="0"/>
          <c:showCatName val="0"/>
          <c:showSerName val="0"/>
          <c:showPercent val="1"/>
          <c:showBubbleSize val="0"/>
          <c:showLeaderLines val="1"/>
        </c:dLbls>
        <c:firstSliceAng val="299"/>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25" r="0.25"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82014392075E-2"/>
          <c:y val="5.6022937891057452E-2"/>
          <c:w val="0.92071412948381448"/>
          <c:h val="0.89026970277363981"/>
        </c:manualLayout>
      </c:layout>
      <c:lineChart>
        <c:grouping val="standard"/>
        <c:varyColors val="0"/>
        <c:ser>
          <c:idx val="0"/>
          <c:order val="0"/>
          <c:tx>
            <c:strRef>
              <c:f>'Fig4a-b'!$C$11</c:f>
              <c:strCache>
                <c:ptCount val="1"/>
                <c:pt idx="0">
                  <c:v>Applications</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'Fig4a-b'!$D$10:$N$10</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'Fig4a-b'!$D$11:$N$11</c:f>
              <c:numCache>
                <c:formatCode>General</c:formatCode>
                <c:ptCount val="11"/>
                <c:pt idx="0">
                  <c:v>18273</c:v>
                </c:pt>
                <c:pt idx="1">
                  <c:v>18642</c:v>
                </c:pt>
                <c:pt idx="2">
                  <c:v>18707</c:v>
                </c:pt>
                <c:pt idx="3">
                  <c:v>16944</c:v>
                </c:pt>
                <c:pt idx="4" formatCode="_(* #,##0_);_(* \(#,##0\);_(* &quot;-&quot;??_);_(@_)">
                  <c:v>15300</c:v>
                </c:pt>
                <c:pt idx="5" formatCode="_(* #,##0_);_(* \(#,##0\);_(* &quot;-&quot;??_);_(@_)">
                  <c:v>15157</c:v>
                </c:pt>
                <c:pt idx="6">
                  <c:v>13833</c:v>
                </c:pt>
                <c:pt idx="7">
                  <c:v>12889</c:v>
                </c:pt>
                <c:pt idx="8">
                  <c:v>12221</c:v>
                </c:pt>
                <c:pt idx="9">
                  <c:v>12028</c:v>
                </c:pt>
                <c:pt idx="10">
                  <c:v>13198</c:v>
                </c:pt>
              </c:numCache>
            </c:numRef>
          </c:val>
          <c:smooth val="0"/>
        </c:ser>
        <c:ser>
          <c:idx val="1"/>
          <c:order val="1"/>
          <c:tx>
            <c:strRef>
              <c:f>'Fig4a-b'!$C$12</c:f>
              <c:strCache>
                <c:ptCount val="1"/>
                <c:pt idx="0">
                  <c:v>Students Accepted</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'Fig4a-b'!$D$10:$N$10</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'Fig4a-b'!$D$12:$N$12</c:f>
              <c:numCache>
                <c:formatCode>_(* #,##0_);_(* \(#,##0\);_(* "-"??_);_(@_)</c:formatCode>
                <c:ptCount val="11"/>
                <c:pt idx="0">
                  <c:v>11998</c:v>
                </c:pt>
                <c:pt idx="1">
                  <c:v>11952</c:v>
                </c:pt>
                <c:pt idx="2">
                  <c:v>11927</c:v>
                </c:pt>
                <c:pt idx="3">
                  <c:v>10897</c:v>
                </c:pt>
                <c:pt idx="4">
                  <c:v>9630</c:v>
                </c:pt>
                <c:pt idx="5">
                  <c:v>9290</c:v>
                </c:pt>
                <c:pt idx="6">
                  <c:v>8655</c:v>
                </c:pt>
                <c:pt idx="7">
                  <c:v>8378</c:v>
                </c:pt>
                <c:pt idx="8">
                  <c:v>8074</c:v>
                </c:pt>
                <c:pt idx="9" formatCode="General">
                  <c:v>7568</c:v>
                </c:pt>
                <c:pt idx="10" formatCode="General">
                  <c:v>8067</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94893536"/>
        <c:axId val="394891576"/>
      </c:lineChart>
      <c:catAx>
        <c:axId val="39489353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4891576"/>
        <c:crosses val="autoZero"/>
        <c:auto val="1"/>
        <c:lblAlgn val="ctr"/>
        <c:lblOffset val="100"/>
        <c:noMultiLvlLbl val="0"/>
      </c:catAx>
      <c:valAx>
        <c:axId val="394891576"/>
        <c:scaling>
          <c:orientation val="minMax"/>
          <c:max val="200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4893536"/>
        <c:crosses val="autoZero"/>
        <c:crossBetween val="between"/>
        <c:majorUnit val="50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930125520753E-2"/>
          <c:y val="1.9873963774330188E-2"/>
          <c:w val="0.92071412948381448"/>
          <c:h val="0.81459400908219803"/>
        </c:manualLayout>
      </c:layout>
      <c:lineChart>
        <c:grouping val="standard"/>
        <c:varyColors val="0"/>
        <c:ser>
          <c:idx val="0"/>
          <c:order val="0"/>
          <c:tx>
            <c:strRef>
              <c:f>'Fig4a-b'!$D$43</c:f>
              <c:strCache>
                <c:ptCount val="1"/>
                <c:pt idx="0">
                  <c:v>Accepted per program</c:v>
                </c:pt>
              </c:strCache>
            </c:strRef>
          </c:tx>
          <c:spPr>
            <a:ln w="38100" cap="flat" cmpd="dbl" algn="ctr">
              <a:noFill/>
              <a:miter lim="800000"/>
            </a:ln>
            <a:effectLst/>
          </c:spPr>
          <c:marker>
            <c:symbol val="circle"/>
            <c:size val="13"/>
            <c:spPr>
              <a:solidFill>
                <a:srgbClr val="009999"/>
              </a:solid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'Fig4a-b'!$E$42:$O$42</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'Fig4a-b'!$E$43:$O$43</c:f>
              <c:numCache>
                <c:formatCode>0.0</c:formatCode>
                <c:ptCount val="11"/>
                <c:pt idx="0">
                  <c:v>43.314079422382669</c:v>
                </c:pt>
                <c:pt idx="1">
                  <c:v>42.838709677419352</c:v>
                </c:pt>
                <c:pt idx="2">
                  <c:v>41.557491289198609</c:v>
                </c:pt>
                <c:pt idx="3">
                  <c:v>39.197841726618705</c:v>
                </c:pt>
                <c:pt idx="4">
                  <c:v>35.274725274725277</c:v>
                </c:pt>
                <c:pt idx="5">
                  <c:v>34.154411764705884</c:v>
                </c:pt>
                <c:pt idx="6">
                  <c:v>32.908745247148289</c:v>
                </c:pt>
                <c:pt idx="7">
                  <c:v>32.599221789883266</c:v>
                </c:pt>
                <c:pt idx="8">
                  <c:v>31.913043478260871</c:v>
                </c:pt>
                <c:pt idx="9">
                  <c:v>30.764227642276424</c:v>
                </c:pt>
                <c:pt idx="10">
                  <c:v>33.612499999999997</c:v>
                </c:pt>
              </c:numCache>
            </c:numRef>
          </c:val>
          <c:smooth val="0"/>
        </c:ser>
        <c:ser>
          <c:idx val="1"/>
          <c:order val="1"/>
          <c:tx>
            <c:strRef>
              <c:f>'Fig4a-b'!$D$44</c:f>
              <c:strCache>
                <c:ptCount val="1"/>
                <c:pt idx="0">
                  <c:v>Applications per program</c:v>
                </c:pt>
              </c:strCache>
            </c:strRef>
          </c:tx>
          <c:spPr>
            <a:ln w="38100" cap="flat" cmpd="sng" algn="ctr">
              <a:noFill/>
              <a:miter lim="800000"/>
            </a:ln>
            <a:effectLst/>
          </c:spPr>
          <c:marker>
            <c:symbol val="circle"/>
            <c:size val="19"/>
            <c:spPr>
              <a:solidFill>
                <a:srgbClr val="993365"/>
              </a:solidFill>
              <a:ln>
                <a:solidFill>
                  <a:srgbClr val="993365"/>
                </a:solid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'Fig4a-b'!$E$42:$O$42</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'Fig4a-b'!$E$44:$O$44</c:f>
              <c:numCache>
                <c:formatCode>0.0</c:formatCode>
                <c:ptCount val="11"/>
                <c:pt idx="0">
                  <c:v>65.967509025270758</c:v>
                </c:pt>
                <c:pt idx="1">
                  <c:v>66.817204301075265</c:v>
                </c:pt>
                <c:pt idx="2">
                  <c:v>65.181184668989545</c:v>
                </c:pt>
                <c:pt idx="3">
                  <c:v>60.949640287769782</c:v>
                </c:pt>
                <c:pt idx="4">
                  <c:v>56.043956043956044</c:v>
                </c:pt>
                <c:pt idx="5">
                  <c:v>55.724264705882355</c:v>
                </c:pt>
                <c:pt idx="6">
                  <c:v>52.596958174904941</c:v>
                </c:pt>
                <c:pt idx="7">
                  <c:v>50.151750972762649</c:v>
                </c:pt>
                <c:pt idx="8">
                  <c:v>48.304347826086953</c:v>
                </c:pt>
                <c:pt idx="9">
                  <c:v>48.894308943089428</c:v>
                </c:pt>
                <c:pt idx="10">
                  <c:v>54.991666666666667</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94894320"/>
        <c:axId val="394891184"/>
      </c:lineChart>
      <c:catAx>
        <c:axId val="39489432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94891184"/>
        <c:crosses val="autoZero"/>
        <c:auto val="1"/>
        <c:lblAlgn val="ctr"/>
        <c:lblOffset val="100"/>
        <c:noMultiLvlLbl val="0"/>
      </c:catAx>
      <c:valAx>
        <c:axId val="394891184"/>
        <c:scaling>
          <c:orientation val="minMax"/>
          <c:max val="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94894320"/>
        <c:crosses val="autoZero"/>
        <c:crossBetween val="between"/>
        <c:majorUnit val="20"/>
      </c:valAx>
      <c:spPr>
        <a:noFill/>
        <a:ln>
          <a:noFill/>
        </a:ln>
        <a:effectLst/>
      </c:spPr>
    </c:plotArea>
    <c:legend>
      <c:legendPos val="r"/>
      <c:layout>
        <c:manualLayout>
          <c:xMode val="edge"/>
          <c:yMode val="edge"/>
          <c:x val="0.28923955110798472"/>
          <c:y val="7.6910910615015662E-2"/>
          <c:w val="0.48277453790898617"/>
          <c:h val="0.1258320548571279"/>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8.xml"/><Relationship Id="rId7" Type="http://schemas.openxmlformats.org/officeDocument/2006/relationships/chart" Target="../charts/chart22.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 Id="rId9"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0</xdr:row>
      <xdr:rowOff>866775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0.4099</cdr:x>
      <cdr:y>0.61538</cdr:y>
    </cdr:from>
    <cdr:to>
      <cdr:x>0.48968</cdr:x>
      <cdr:y>0.687</cdr:y>
    </cdr:to>
    <cdr:sp macro="" textlink="">
      <cdr:nvSpPr>
        <cdr:cNvPr id="3" name="TextBox 2"/>
        <cdr:cNvSpPr txBox="1"/>
      </cdr:nvSpPr>
      <cdr:spPr>
        <a:xfrm xmlns:a="http://schemas.openxmlformats.org/drawingml/2006/main">
          <a:off x="2838450" y="2209800"/>
          <a:ext cx="552450" cy="257175"/>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endParaRPr lang="en-US"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0.78404</cdr:x>
      <cdr:y>0.6313</cdr:y>
    </cdr:from>
    <cdr:to>
      <cdr:x>0.89133</cdr:x>
      <cdr:y>0.69496</cdr:y>
    </cdr:to>
    <cdr:sp macro="" textlink="">
      <cdr:nvSpPr>
        <cdr:cNvPr id="5" name="TextBox 4"/>
        <cdr:cNvSpPr txBox="1"/>
      </cdr:nvSpPr>
      <cdr:spPr>
        <a:xfrm xmlns:a="http://schemas.openxmlformats.org/drawingml/2006/main">
          <a:off x="5429250" y="2266950"/>
          <a:ext cx="742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0.77166</cdr:x>
      <cdr:y>0.66578</cdr:y>
    </cdr:from>
    <cdr:to>
      <cdr:x>0.86933</cdr:x>
      <cdr:y>0.72149</cdr:y>
    </cdr:to>
    <cdr:sp macro="" textlink="">
      <cdr:nvSpPr>
        <cdr:cNvPr id="6" name="TextBox 5"/>
        <cdr:cNvSpPr txBox="1"/>
      </cdr:nvSpPr>
      <cdr:spPr>
        <a:xfrm xmlns:a="http://schemas.openxmlformats.org/drawingml/2006/main">
          <a:off x="5343525" y="2390775"/>
          <a:ext cx="6762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US" sz="1000">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0.41159</cdr:x>
      <cdr:y>0.39149</cdr:y>
    </cdr:from>
    <cdr:to>
      <cdr:x>0.59137</cdr:x>
      <cdr:y>0.56058</cdr:y>
    </cdr:to>
    <cdr:sp macro="" textlink="">
      <cdr:nvSpPr>
        <cdr:cNvPr id="2" name="TextBox 1"/>
        <cdr:cNvSpPr txBox="1"/>
      </cdr:nvSpPr>
      <cdr:spPr>
        <a:xfrm xmlns:a="http://schemas.openxmlformats.org/drawingml/2006/main">
          <a:off x="2842300" y="1554973"/>
          <a:ext cx="1241494" cy="67161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solidFill>
                <a:sysClr val="windowText" lastClr="000000"/>
              </a:solidFill>
              <a:latin typeface="Arial" panose="020B0604020202020204" pitchFamily="34" charset="0"/>
              <a:cs typeface="Arial" panose="020B0604020202020204" pitchFamily="34" charset="0"/>
            </a:rPr>
            <a:t>Minimum Educational Requirements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28575</xdr:colOff>
      <xdr:row>2</xdr:row>
      <xdr:rowOff>95246</xdr:rowOff>
    </xdr:from>
    <xdr:to>
      <xdr:col>14</xdr:col>
      <xdr:colOff>19050</xdr:colOff>
      <xdr:row>25</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114299</xdr:rowOff>
    </xdr:from>
    <xdr:to>
      <xdr:col>14</xdr:col>
      <xdr:colOff>0</xdr:colOff>
      <xdr:row>53</xdr:row>
      <xdr:rowOff>133349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148589</xdr:rowOff>
    </xdr:from>
    <xdr:to>
      <xdr:col>10</xdr:col>
      <xdr:colOff>419100</xdr:colOff>
      <xdr:row>27</xdr:row>
      <xdr:rowOff>64769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57150</xdr:colOff>
      <xdr:row>3</xdr:row>
      <xdr:rowOff>9903</xdr:rowOff>
    </xdr:from>
    <xdr:to>
      <xdr:col>10</xdr:col>
      <xdr:colOff>352425</xdr:colOff>
      <xdr:row>26</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180975</xdr:rowOff>
    </xdr:from>
    <xdr:to>
      <xdr:col>12</xdr:col>
      <xdr:colOff>527050</xdr:colOff>
      <xdr:row>49</xdr:row>
      <xdr:rowOff>123824</xdr:rowOff>
    </xdr:to>
    <xdr:grpSp>
      <xdr:nvGrpSpPr>
        <xdr:cNvPr id="3" name="Group 2"/>
        <xdr:cNvGrpSpPr/>
      </xdr:nvGrpSpPr>
      <xdr:grpSpPr>
        <a:xfrm>
          <a:off x="0" y="5758815"/>
          <a:ext cx="10280650" cy="2655569"/>
          <a:chOff x="0" y="5600700"/>
          <a:chExt cx="10023475" cy="2571749"/>
        </a:xfrm>
      </xdr:grpSpPr>
      <xdr:graphicFrame macro="">
        <xdr:nvGraphicFramePr>
          <xdr:cNvPr id="4" name="Chart 3"/>
          <xdr:cNvGraphicFramePr>
            <a:graphicFrameLocks noChangeAspect="1"/>
          </xdr:cNvGraphicFramePr>
        </xdr:nvGraphicFramePr>
        <xdr:xfrm>
          <a:off x="0" y="5619751"/>
          <a:ext cx="2514600" cy="2495549"/>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noChangeAspect="1"/>
          </xdr:cNvGraphicFramePr>
        </xdr:nvGraphicFramePr>
        <xdr:xfrm>
          <a:off x="2495549" y="5600700"/>
          <a:ext cx="2505075" cy="257174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noChangeAspect="1"/>
          </xdr:cNvGraphicFramePr>
        </xdr:nvGraphicFramePr>
        <xdr:xfrm>
          <a:off x="5162551" y="5629276"/>
          <a:ext cx="2466975" cy="2505074"/>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Chart 6"/>
          <xdr:cNvGraphicFramePr>
            <a:graphicFrameLocks/>
          </xdr:cNvGraphicFramePr>
        </xdr:nvGraphicFramePr>
        <xdr:xfrm>
          <a:off x="7515225" y="5638801"/>
          <a:ext cx="2508250" cy="2428875"/>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0</xdr:col>
      <xdr:colOff>0</xdr:colOff>
      <xdr:row>52</xdr:row>
      <xdr:rowOff>114298</xdr:rowOff>
    </xdr:from>
    <xdr:to>
      <xdr:col>13</xdr:col>
      <xdr:colOff>123825</xdr:colOff>
      <xdr:row>68</xdr:row>
      <xdr:rowOff>152400</xdr:rowOff>
    </xdr:to>
    <xdr:grpSp>
      <xdr:nvGrpSpPr>
        <xdr:cNvPr id="8" name="Group 7"/>
        <xdr:cNvGrpSpPr/>
      </xdr:nvGrpSpPr>
      <xdr:grpSpPr>
        <a:xfrm>
          <a:off x="0" y="8938258"/>
          <a:ext cx="10502265" cy="2720342"/>
          <a:chOff x="0" y="8572498"/>
          <a:chExt cx="10229850" cy="2628902"/>
        </a:xfrm>
      </xdr:grpSpPr>
      <xdr:graphicFrame macro="">
        <xdr:nvGraphicFramePr>
          <xdr:cNvPr id="9" name="Chart 8"/>
          <xdr:cNvGraphicFramePr>
            <a:graphicFrameLocks/>
          </xdr:cNvGraphicFramePr>
        </xdr:nvGraphicFramePr>
        <xdr:xfrm>
          <a:off x="0" y="8572498"/>
          <a:ext cx="2790825" cy="2481263"/>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 name="Chart 9"/>
          <xdr:cNvGraphicFramePr>
            <a:graphicFrameLocks noChangeAspect="1"/>
          </xdr:cNvGraphicFramePr>
        </xdr:nvGraphicFramePr>
        <xdr:xfrm>
          <a:off x="2581275" y="8601074"/>
          <a:ext cx="2514600" cy="25146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1" name="Chart 10"/>
          <xdr:cNvGraphicFramePr>
            <a:graphicFrameLocks/>
          </xdr:cNvGraphicFramePr>
        </xdr:nvGraphicFramePr>
        <xdr:xfrm>
          <a:off x="5143500" y="8658225"/>
          <a:ext cx="2478024" cy="2395728"/>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2" name="Chart 11"/>
          <xdr:cNvGraphicFramePr>
            <a:graphicFrameLocks/>
          </xdr:cNvGraphicFramePr>
        </xdr:nvGraphicFramePr>
        <xdr:xfrm>
          <a:off x="7615238" y="8639175"/>
          <a:ext cx="2614612" cy="256222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wsDr>
</file>

<file path=xl/drawings/drawing15.xml><?xml version="1.0" encoding="utf-8"?>
<c:userShapes xmlns:c="http://schemas.openxmlformats.org/drawingml/2006/chart">
  <cdr:relSizeAnchor xmlns:cdr="http://schemas.openxmlformats.org/drawingml/2006/chartDrawing">
    <cdr:from>
      <cdr:x>0.38461</cdr:x>
      <cdr:y>0.45435</cdr:y>
    </cdr:from>
    <cdr:to>
      <cdr:x>0.67308</cdr:x>
      <cdr:y>0.6974</cdr:y>
    </cdr:to>
    <cdr:sp macro="" textlink="">
      <cdr:nvSpPr>
        <cdr:cNvPr id="2" name="TextBox 1"/>
        <cdr:cNvSpPr txBox="1"/>
      </cdr:nvSpPr>
      <cdr:spPr>
        <a:xfrm xmlns:a="http://schemas.openxmlformats.org/drawingml/2006/main">
          <a:off x="952499" y="1086247"/>
          <a:ext cx="714375" cy="58109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56.8%</a:t>
          </a:r>
        </a:p>
      </cdr:txBody>
    </cdr:sp>
  </cdr:relSizeAnchor>
</c:userShapes>
</file>

<file path=xl/drawings/drawing16.xml><?xml version="1.0" encoding="utf-8"?>
<c:userShapes xmlns:c="http://schemas.openxmlformats.org/drawingml/2006/chart">
  <cdr:relSizeAnchor xmlns:cdr="http://schemas.openxmlformats.org/drawingml/2006/chartDrawing">
    <cdr:from>
      <cdr:x>0.39636</cdr:x>
      <cdr:y>0.43448</cdr:y>
    </cdr:from>
    <cdr:to>
      <cdr:x>0.63636</cdr:x>
      <cdr:y>0.67754</cdr:y>
    </cdr:to>
    <cdr:sp macro="" textlink="">
      <cdr:nvSpPr>
        <cdr:cNvPr id="2" name="TextBox 1"/>
        <cdr:cNvSpPr txBox="1"/>
      </cdr:nvSpPr>
      <cdr:spPr>
        <a:xfrm xmlns:a="http://schemas.openxmlformats.org/drawingml/2006/main">
          <a:off x="981586" y="1040884"/>
          <a:ext cx="594360" cy="58230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5.5%</a:t>
          </a:r>
        </a:p>
      </cdr:txBody>
    </cdr:sp>
  </cdr:relSizeAnchor>
</c:userShapes>
</file>

<file path=xl/drawings/drawing17.xml><?xml version="1.0" encoding="utf-8"?>
<c:userShapes xmlns:c="http://schemas.openxmlformats.org/drawingml/2006/chart">
  <cdr:relSizeAnchor xmlns:cdr="http://schemas.openxmlformats.org/drawingml/2006/chartDrawing">
    <cdr:from>
      <cdr:x>0.35363</cdr:x>
      <cdr:y>0.44692</cdr:y>
    </cdr:from>
    <cdr:to>
      <cdr:x>0.65729</cdr:x>
      <cdr:y>0.68998</cdr:y>
    </cdr:to>
    <cdr:sp macro="" textlink="">
      <cdr:nvSpPr>
        <cdr:cNvPr id="2" name="TextBox 1"/>
        <cdr:cNvSpPr txBox="1"/>
      </cdr:nvSpPr>
      <cdr:spPr>
        <a:xfrm xmlns:a="http://schemas.openxmlformats.org/drawingml/2006/main">
          <a:off x="872396" y="1119576"/>
          <a:ext cx="749122" cy="60888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31.0%</a:t>
          </a:r>
        </a:p>
      </cdr:txBody>
    </cdr:sp>
  </cdr:relSizeAnchor>
</c:userShapes>
</file>

<file path=xl/drawings/drawing18.xml><?xml version="1.0" encoding="utf-8"?>
<c:userShapes xmlns:c="http://schemas.openxmlformats.org/drawingml/2006/chart">
  <cdr:relSizeAnchor xmlns:cdr="http://schemas.openxmlformats.org/drawingml/2006/chartDrawing">
    <cdr:from>
      <cdr:x>0.3837</cdr:x>
      <cdr:y>0.43873</cdr:y>
    </cdr:from>
    <cdr:to>
      <cdr:x>0.63697</cdr:x>
      <cdr:y>0.68179</cdr:y>
    </cdr:to>
    <cdr:sp macro="" textlink="">
      <cdr:nvSpPr>
        <cdr:cNvPr id="2" name="TextBox 1"/>
        <cdr:cNvSpPr txBox="1"/>
      </cdr:nvSpPr>
      <cdr:spPr>
        <a:xfrm xmlns:a="http://schemas.openxmlformats.org/drawingml/2006/main">
          <a:off x="962428" y="1065609"/>
          <a:ext cx="635240" cy="59036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6.7%</a:t>
          </a:r>
        </a:p>
      </cdr:txBody>
    </cdr:sp>
  </cdr:relSizeAnchor>
</c:userShapes>
</file>

<file path=xl/drawings/drawing19.xml><?xml version="1.0" encoding="utf-8"?>
<c:userShapes xmlns:c="http://schemas.openxmlformats.org/drawingml/2006/chart">
  <cdr:relSizeAnchor xmlns:cdr="http://schemas.openxmlformats.org/drawingml/2006/chartDrawing">
    <cdr:from>
      <cdr:x>0.39692</cdr:x>
      <cdr:y>0.43174</cdr:y>
    </cdr:from>
    <cdr:to>
      <cdr:x>0.6243</cdr:x>
      <cdr:y>0.69563</cdr:y>
    </cdr:to>
    <cdr:sp macro="" textlink="">
      <cdr:nvSpPr>
        <cdr:cNvPr id="2" name="TextBox 1"/>
        <cdr:cNvSpPr txBox="1"/>
      </cdr:nvSpPr>
      <cdr:spPr>
        <a:xfrm xmlns:a="http://schemas.openxmlformats.org/drawingml/2006/main">
          <a:off x="1183361" y="1071266"/>
          <a:ext cx="677893" cy="65478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52.7%</a:t>
          </a:r>
        </a:p>
      </cdr:txBody>
    </cdr:sp>
  </cdr:relSizeAnchor>
</c:userShapes>
</file>

<file path=xl/drawings/drawing2.xml><?xml version="1.0" encoding="utf-8"?>
<xdr:wsDr xmlns:xdr="http://schemas.openxmlformats.org/drawingml/2006/spreadsheetDrawing" xmlns:a="http://schemas.openxmlformats.org/drawingml/2006/main">
  <xdr:oneCellAnchor>
    <xdr:from>
      <xdr:col>98</xdr:col>
      <xdr:colOff>0</xdr:colOff>
      <xdr:row>3</xdr:row>
      <xdr:rowOff>0</xdr:rowOff>
    </xdr:from>
    <xdr:ext cx="11778493" cy="3548180"/>
    <xdr:pic>
      <xdr:nvPicPr>
        <xdr:cNvPr id="2" name="Picture 1"/>
        <xdr:cNvPicPr>
          <a:picLocks noChangeAspect="1"/>
        </xdr:cNvPicPr>
      </xdr:nvPicPr>
      <xdr:blipFill>
        <a:blip xmlns:r="http://schemas.openxmlformats.org/officeDocument/2006/relationships" r:embed="rId1" cstate="print"/>
        <a:stretch>
          <a:fillRect/>
        </a:stretch>
      </xdr:blipFill>
      <xdr:spPr>
        <a:xfrm>
          <a:off x="62512575" y="533400"/>
          <a:ext cx="11778493" cy="3548180"/>
        </a:xfrm>
        <a:prstGeom prst="rect">
          <a:avLst/>
        </a:prstGeom>
      </xdr:spPr>
    </xdr:pic>
    <xdr:clientData/>
  </xdr:oneCellAnchor>
  <xdr:twoCellAnchor>
    <xdr:from>
      <xdr:col>0</xdr:col>
      <xdr:colOff>0</xdr:colOff>
      <xdr:row>2</xdr:row>
      <xdr:rowOff>38100</xdr:rowOff>
    </xdr:from>
    <xdr:to>
      <xdr:col>13</xdr:col>
      <xdr:colOff>266700</xdr:colOff>
      <xdr:row>29</xdr:row>
      <xdr:rowOff>55245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34</xdr:row>
      <xdr:rowOff>142874</xdr:rowOff>
    </xdr:from>
    <xdr:to>
      <xdr:col>13</xdr:col>
      <xdr:colOff>285750</xdr:colOff>
      <xdr:row>61</xdr:row>
      <xdr:rowOff>160019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68</xdr:row>
      <xdr:rowOff>19048</xdr:rowOff>
    </xdr:from>
    <xdr:to>
      <xdr:col>13</xdr:col>
      <xdr:colOff>276225</xdr:colOff>
      <xdr:row>95</xdr:row>
      <xdr:rowOff>36193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0.4028</cdr:x>
      <cdr:y>0.43019</cdr:y>
    </cdr:from>
    <cdr:to>
      <cdr:x>0.62465</cdr:x>
      <cdr:y>0.67325</cdr:y>
    </cdr:to>
    <cdr:sp macro="" textlink="">
      <cdr:nvSpPr>
        <cdr:cNvPr id="2" name="TextBox 1"/>
        <cdr:cNvSpPr txBox="1"/>
      </cdr:nvSpPr>
      <cdr:spPr>
        <a:xfrm xmlns:a="http://schemas.openxmlformats.org/drawingml/2006/main">
          <a:off x="1012886" y="1085683"/>
          <a:ext cx="557864" cy="61341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solidFill>
                <a:sysClr val="windowText" lastClr="000000"/>
              </a:solidFill>
              <a:latin typeface="Arial" panose="020B0604020202020204" pitchFamily="34" charset="0"/>
              <a:cs typeface="Arial" panose="020B0604020202020204" pitchFamily="34" charset="0"/>
            </a:rPr>
            <a:t>2.3%</a:t>
          </a:r>
        </a:p>
      </cdr:txBody>
    </cdr:sp>
  </cdr:relSizeAnchor>
</c:userShapes>
</file>

<file path=xl/drawings/drawing21.xml><?xml version="1.0" encoding="utf-8"?>
<c:userShapes xmlns:c="http://schemas.openxmlformats.org/drawingml/2006/chart">
  <cdr:relSizeAnchor xmlns:cdr="http://schemas.openxmlformats.org/drawingml/2006/chartDrawing">
    <cdr:from>
      <cdr:x>0.38073</cdr:x>
      <cdr:y>0.456</cdr:y>
    </cdr:from>
    <cdr:to>
      <cdr:x>0.63549</cdr:x>
      <cdr:y>0.69906</cdr:y>
    </cdr:to>
    <cdr:sp macro="" textlink="">
      <cdr:nvSpPr>
        <cdr:cNvPr id="2" name="TextBox 1"/>
        <cdr:cNvSpPr txBox="1"/>
      </cdr:nvSpPr>
      <cdr:spPr>
        <a:xfrm xmlns:a="http://schemas.openxmlformats.org/drawingml/2006/main">
          <a:off x="1008728" y="1092462"/>
          <a:ext cx="674980" cy="58230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34.7%</a:t>
          </a:r>
        </a:p>
      </cdr:txBody>
    </cdr:sp>
  </cdr:relSizeAnchor>
</c:userShapes>
</file>

<file path=xl/drawings/drawing22.xml><?xml version="1.0" encoding="utf-8"?>
<c:userShapes xmlns:c="http://schemas.openxmlformats.org/drawingml/2006/chart">
  <cdr:relSizeAnchor xmlns:cdr="http://schemas.openxmlformats.org/drawingml/2006/chartDrawing">
    <cdr:from>
      <cdr:x>0.34962</cdr:x>
      <cdr:y>0.43533</cdr:y>
    </cdr:from>
    <cdr:to>
      <cdr:x>0.6445</cdr:x>
      <cdr:y>0.68911</cdr:y>
    </cdr:to>
    <cdr:sp macro="" textlink="">
      <cdr:nvSpPr>
        <cdr:cNvPr id="2" name="TextBox 1"/>
        <cdr:cNvSpPr txBox="1"/>
      </cdr:nvSpPr>
      <cdr:spPr>
        <a:xfrm xmlns:a="http://schemas.openxmlformats.org/drawingml/2006/main">
          <a:off x="914126" y="1115413"/>
          <a:ext cx="770997" cy="65024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10.3%</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2</xdr:row>
      <xdr:rowOff>52387</xdr:rowOff>
    </xdr:from>
    <xdr:to>
      <xdr:col>15</xdr:col>
      <xdr:colOff>53339</xdr:colOff>
      <xdr:row>21</xdr:row>
      <xdr:rowOff>117157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417195</xdr:colOff>
      <xdr:row>3</xdr:row>
      <xdr:rowOff>259080</xdr:rowOff>
    </xdr:from>
    <xdr:to>
      <xdr:col>13</xdr:col>
      <xdr:colOff>569595</xdr:colOff>
      <xdr:row>6</xdr:row>
      <xdr:rowOff>114300</xdr:rowOff>
    </xdr:to>
    <xdr:sp macro="" textlink="">
      <xdr:nvSpPr>
        <xdr:cNvPr id="3" name="Rounded Rectangle 2"/>
        <xdr:cNvSpPr/>
      </xdr:nvSpPr>
      <xdr:spPr>
        <a:xfrm>
          <a:off x="9599295" y="821055"/>
          <a:ext cx="2590800" cy="988695"/>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latin typeface="Arial" panose="020B0604020202020204" pitchFamily="34" charset="0"/>
              <a:cs typeface="Arial" panose="020B0604020202020204" pitchFamily="34" charset="0"/>
            </a:rPr>
            <a:t>For administrators that indicated "Other" program activity hours (n=148), the average was 16.8 hours per week, and the maximum was 45 hours.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3</xdr:row>
      <xdr:rowOff>9525</xdr:rowOff>
    </xdr:from>
    <xdr:to>
      <xdr:col>15</xdr:col>
      <xdr:colOff>328613</xdr:colOff>
      <xdr:row>25</xdr:row>
      <xdr:rowOff>133352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90487</xdr:rowOff>
    </xdr:from>
    <xdr:to>
      <xdr:col>15</xdr:col>
      <xdr:colOff>200024</xdr:colOff>
      <xdr:row>51</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76200</xdr:rowOff>
    </xdr:from>
    <xdr:to>
      <xdr:col>15</xdr:col>
      <xdr:colOff>228600</xdr:colOff>
      <xdr:row>81</xdr:row>
      <xdr:rowOff>147638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0.59837</cdr:x>
      <cdr:y>0.13655</cdr:y>
    </cdr:from>
    <cdr:to>
      <cdr:x>0.93578</cdr:x>
      <cdr:y>0.32966</cdr:y>
    </cdr:to>
    <cdr:sp macro="" textlink="">
      <cdr:nvSpPr>
        <cdr:cNvPr id="2" name="Rounded Rectangle 1"/>
        <cdr:cNvSpPr/>
      </cdr:nvSpPr>
      <cdr:spPr>
        <a:xfrm xmlns:a="http://schemas.openxmlformats.org/drawingml/2006/main">
          <a:off x="5591175" y="471488"/>
          <a:ext cx="3152775" cy="666750"/>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5">
            <a:shade val="50000"/>
          </a:schemeClr>
        </a:lnRef>
        <a:fillRef xmlns:a="http://schemas.openxmlformats.org/drawingml/2006/main" idx="1">
          <a:schemeClr val="accent5"/>
        </a:fillRef>
        <a:effectRef xmlns:a="http://schemas.openxmlformats.org/drawingml/2006/main" idx="0">
          <a:schemeClr val="accent5"/>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n-US">
              <a:latin typeface="Arial" panose="020B0604020202020204" pitchFamily="34" charset="0"/>
              <a:cs typeface="Arial" panose="020B0604020202020204" pitchFamily="34" charset="0"/>
            </a:rPr>
            <a:t>The most common responses</a:t>
          </a:r>
          <a:r>
            <a:rPr lang="en-US" baseline="0">
              <a:latin typeface="Arial" panose="020B0604020202020204" pitchFamily="34" charset="0"/>
              <a:cs typeface="Arial" panose="020B0604020202020204" pitchFamily="34" charset="0"/>
            </a:rPr>
            <a:t> for</a:t>
          </a:r>
          <a:r>
            <a:rPr lang="en-US">
              <a:latin typeface="Arial" panose="020B0604020202020204" pitchFamily="34" charset="0"/>
              <a:cs typeface="Arial" panose="020B0604020202020204" pitchFamily="34" charset="0"/>
            </a:rPr>
            <a:t> "Other" academic rank were Adjunct Faculty</a:t>
          </a:r>
          <a:r>
            <a:rPr lang="en-US" baseline="0">
              <a:latin typeface="Arial" panose="020B0604020202020204" pitchFamily="34" charset="0"/>
              <a:cs typeface="Arial" panose="020B0604020202020204" pitchFamily="34" charset="0"/>
            </a:rPr>
            <a:t>, Lab Assistants/Coordinators, and Faculty Dentist.</a:t>
          </a:r>
          <a:endParaRPr lang="en-US">
            <a:latin typeface="Arial" panose="020B0604020202020204" pitchFamily="34" charset="0"/>
            <a:cs typeface="Arial" panose="020B0604020202020204" pitchFamily="34" charset="0"/>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0.42594</cdr:x>
      <cdr:y>0.37906</cdr:y>
    </cdr:from>
    <cdr:to>
      <cdr:x>0.55158</cdr:x>
      <cdr:y>0.61733</cdr:y>
    </cdr:to>
    <cdr:sp macro="" textlink="">
      <cdr:nvSpPr>
        <cdr:cNvPr id="2" name="TextBox 1"/>
        <cdr:cNvSpPr txBox="1"/>
      </cdr:nvSpPr>
      <cdr:spPr>
        <a:xfrm xmlns:a="http://schemas.openxmlformats.org/drawingml/2006/main">
          <a:off x="3971925" y="1500188"/>
          <a:ext cx="1171575" cy="942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ysClr val="windowText" lastClr="000000"/>
              </a:solidFill>
              <a:latin typeface="Arial" panose="020B0604020202020204" pitchFamily="34" charset="0"/>
              <a:cs typeface="Arial" panose="020B0604020202020204" pitchFamily="34" charset="0"/>
            </a:rPr>
            <a:t>Occupational Discipline of Dental</a:t>
          </a:r>
          <a:r>
            <a:rPr lang="en-US" sz="1000" b="1" baseline="0">
              <a:solidFill>
                <a:sysClr val="windowText" lastClr="000000"/>
              </a:solidFill>
              <a:latin typeface="Arial" panose="020B0604020202020204" pitchFamily="34" charset="0"/>
              <a:cs typeface="Arial" panose="020B0604020202020204" pitchFamily="34" charset="0"/>
            </a:rPr>
            <a:t> Assisting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90486</xdr:colOff>
      <xdr:row>2</xdr:row>
      <xdr:rowOff>23811</xdr:rowOff>
    </xdr:from>
    <xdr:to>
      <xdr:col>8</xdr:col>
      <xdr:colOff>514350</xdr:colOff>
      <xdr:row>23</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23</xdr:row>
      <xdr:rowOff>147637</xdr:rowOff>
    </xdr:from>
    <xdr:to>
      <xdr:col>8</xdr:col>
      <xdr:colOff>512445</xdr:colOff>
      <xdr:row>44</xdr:row>
      <xdr:rowOff>139636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45</xdr:row>
      <xdr:rowOff>100012</xdr:rowOff>
    </xdr:from>
    <xdr:to>
      <xdr:col>8</xdr:col>
      <xdr:colOff>512445</xdr:colOff>
      <xdr:row>66</xdr:row>
      <xdr:rowOff>92011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114300</xdr:rowOff>
    </xdr:from>
    <xdr:to>
      <xdr:col>11</xdr:col>
      <xdr:colOff>520700</xdr:colOff>
      <xdr:row>23</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76200</xdr:rowOff>
    </xdr:from>
    <xdr:to>
      <xdr:col>16</xdr:col>
      <xdr:colOff>276225</xdr:colOff>
      <xdr:row>28</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123824</xdr:rowOff>
    </xdr:from>
    <xdr:to>
      <xdr:col>16</xdr:col>
      <xdr:colOff>161925</xdr:colOff>
      <xdr:row>61</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0.71276</cdr:x>
      <cdr:y>0.75538</cdr:y>
    </cdr:from>
    <cdr:to>
      <cdr:x>0.74226</cdr:x>
      <cdr:y>0.83375</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148853" y="3036282"/>
          <a:ext cx="295880" cy="315012"/>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0.46181</cdr:x>
      <cdr:y>0.76445</cdr:y>
    </cdr:from>
    <cdr:to>
      <cdr:x>0.67137</cdr:x>
      <cdr:y>0.82931</cdr:y>
    </cdr:to>
    <cdr:sp macro="" textlink="">
      <cdr:nvSpPr>
        <cdr:cNvPr id="8" name="TextBox 7"/>
        <cdr:cNvSpPr txBox="1"/>
      </cdr:nvSpPr>
      <cdr:spPr>
        <a:xfrm xmlns:a="http://schemas.openxmlformats.org/drawingml/2006/main">
          <a:off x="4631866" y="3072746"/>
          <a:ext cx="2101850" cy="2607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Students accepted</a:t>
          </a:r>
        </a:p>
      </cdr:txBody>
    </cdr:sp>
  </cdr:relSizeAnchor>
  <cdr:relSizeAnchor xmlns:cdr="http://schemas.openxmlformats.org/drawingml/2006/chartDrawing">
    <cdr:from>
      <cdr:x>0.43051</cdr:x>
      <cdr:y>0.75312</cdr:y>
    </cdr:from>
    <cdr:to>
      <cdr:x>0.45798</cdr:x>
      <cdr:y>0.82608</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17926" y="3027204"/>
          <a:ext cx="275519" cy="293267"/>
        </a:xfrm>
        <a:prstGeom xmlns:a="http://schemas.openxmlformats.org/drawingml/2006/main" prst="rect">
          <a:avLst/>
        </a:prstGeom>
      </cdr:spPr>
    </cdr:pic>
  </cdr:relSizeAnchor>
  <cdr:relSizeAnchor xmlns:cdr="http://schemas.openxmlformats.org/drawingml/2006/chartDrawing">
    <cdr:from>
      <cdr:x>0.74764</cdr:x>
      <cdr:y>0.76803</cdr:y>
    </cdr:from>
    <cdr:to>
      <cdr:x>1</cdr:x>
      <cdr:y>0.82725</cdr:y>
    </cdr:to>
    <cdr:sp macro="" textlink="">
      <cdr:nvSpPr>
        <cdr:cNvPr id="7" name="TextBox 6"/>
        <cdr:cNvSpPr txBox="1"/>
      </cdr:nvSpPr>
      <cdr:spPr>
        <a:xfrm xmlns:a="http://schemas.openxmlformats.org/drawingml/2006/main">
          <a:off x="7498699" y="3087132"/>
          <a:ext cx="2531126" cy="2380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p>
      </cdr:txBody>
    </cdr:sp>
  </cdr:relSizeAnchor>
</c:userShapes>
</file>

<file path=xl/drawings/drawing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27</xdr:row>
      <xdr:rowOff>76199</xdr:rowOff>
    </xdr:from>
    <xdr:to>
      <xdr:col>11</xdr:col>
      <xdr:colOff>352425</xdr:colOff>
      <xdr:row>48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76200</xdr:rowOff>
    </xdr:from>
    <xdr:to>
      <xdr:col>11</xdr:col>
      <xdr:colOff>390525</xdr:colOff>
      <xdr:row>76</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xdr:colOff>
      <xdr:row>66</xdr:row>
      <xdr:rowOff>66675</xdr:rowOff>
    </xdr:from>
    <xdr:to>
      <xdr:col>8</xdr:col>
      <xdr:colOff>0</xdr:colOff>
      <xdr:row>68</xdr:row>
      <xdr:rowOff>0</xdr:rowOff>
    </xdr:to>
    <xdr:sp macro="" textlink="">
      <xdr:nvSpPr>
        <xdr:cNvPr id="4" name="TextBox 3"/>
        <xdr:cNvSpPr txBox="1"/>
      </xdr:nvSpPr>
      <xdr:spPr>
        <a:xfrm>
          <a:off x="4200525" y="1190625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000" b="0">
            <a:latin typeface="Arial" panose="020B0604020202020204" pitchFamily="34" charset="0"/>
            <a:cs typeface="Arial" panose="020B0604020202020204" pitchFamily="34" charset="0"/>
          </a:endParaRPr>
        </a:p>
      </xdr:txBody>
    </xdr:sp>
    <xdr:clientData/>
  </xdr:twoCellAnchor>
  <xdr:twoCellAnchor>
    <xdr:from>
      <xdr:col>0</xdr:col>
      <xdr:colOff>0</xdr:colOff>
      <xdr:row>2</xdr:row>
      <xdr:rowOff>104775</xdr:rowOff>
    </xdr:from>
    <xdr:to>
      <xdr:col>11</xdr:col>
      <xdr:colOff>371475</xdr:colOff>
      <xdr:row>21</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Offer Advanced Placement?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52"/>
  <sheetViews>
    <sheetView tabSelected="1" workbookViewId="0">
      <pane ySplit="5" topLeftCell="A6" activePane="bottomLeft" state="frozen"/>
      <selection activeCell="A11" sqref="A11"/>
      <selection pane="bottomLeft" activeCell="A2" sqref="A2"/>
    </sheetView>
  </sheetViews>
  <sheetFormatPr defaultColWidth="9.1328125" defaultRowHeight="12.75" x14ac:dyDescent="0.35"/>
  <cols>
    <col min="1" max="1" width="153" style="3" customWidth="1"/>
    <col min="2" max="16384" width="9.1328125" style="3"/>
  </cols>
  <sheetData>
    <row r="1" spans="1:1" ht="74.25" customHeight="1" x14ac:dyDescent="0.35"/>
    <row r="2" spans="1:1" ht="13.9" x14ac:dyDescent="0.4">
      <c r="A2" s="36" t="s">
        <v>90</v>
      </c>
    </row>
    <row r="3" spans="1:1" ht="13.9" x14ac:dyDescent="0.4">
      <c r="A3" s="36" t="s">
        <v>83</v>
      </c>
    </row>
    <row r="4" spans="1:1" ht="17.25" customHeight="1" thickBot="1" x14ac:dyDescent="0.4">
      <c r="A4" s="13" t="s">
        <v>84</v>
      </c>
    </row>
    <row r="5" spans="1:1" ht="24.95" customHeight="1" x14ac:dyDescent="0.35">
      <c r="A5" s="192"/>
    </row>
    <row r="6" spans="1:1" ht="24.95" customHeight="1" x14ac:dyDescent="0.35">
      <c r="A6" s="193" t="s">
        <v>85</v>
      </c>
    </row>
    <row r="7" spans="1:1" ht="24.95" customHeight="1" x14ac:dyDescent="0.35">
      <c r="A7" s="193" t="s">
        <v>0</v>
      </c>
    </row>
    <row r="8" spans="1:1" ht="24.95" customHeight="1" x14ac:dyDescent="0.35">
      <c r="A8" s="193" t="s">
        <v>32</v>
      </c>
    </row>
    <row r="9" spans="1:1" ht="24.95" customHeight="1" x14ac:dyDescent="0.35">
      <c r="A9" s="193" t="s">
        <v>91</v>
      </c>
    </row>
    <row r="10" spans="1:1" ht="24.95" customHeight="1" x14ac:dyDescent="0.35">
      <c r="A10" s="193" t="s">
        <v>92</v>
      </c>
    </row>
    <row r="11" spans="1:1" ht="24.95" customHeight="1" x14ac:dyDescent="0.35">
      <c r="A11" s="193" t="s">
        <v>93</v>
      </c>
    </row>
    <row r="12" spans="1:1" ht="24.95" customHeight="1" x14ac:dyDescent="0.35">
      <c r="A12" s="193" t="s">
        <v>48</v>
      </c>
    </row>
    <row r="13" spans="1:1" ht="24.95" customHeight="1" x14ac:dyDescent="0.35">
      <c r="A13" s="193" t="s">
        <v>76</v>
      </c>
    </row>
    <row r="14" spans="1:1" ht="24.95" customHeight="1" x14ac:dyDescent="0.35">
      <c r="A14" s="193" t="s">
        <v>77</v>
      </c>
    </row>
    <row r="15" spans="1:1" ht="24.95" customHeight="1" thickBot="1" x14ac:dyDescent="0.4">
      <c r="A15" s="193" t="s">
        <v>535</v>
      </c>
    </row>
    <row r="16" spans="1:1" ht="24.95" customHeight="1" x14ac:dyDescent="0.35">
      <c r="A16" s="84" t="s">
        <v>86</v>
      </c>
    </row>
    <row r="17" spans="1:15" ht="24.95" customHeight="1" x14ac:dyDescent="0.35">
      <c r="A17" s="193" t="s">
        <v>533</v>
      </c>
    </row>
    <row r="18" spans="1:15" ht="24.95" customHeight="1" x14ac:dyDescent="0.35">
      <c r="A18" s="193" t="s">
        <v>536</v>
      </c>
    </row>
    <row r="19" spans="1:15" ht="24.95" customHeight="1" x14ac:dyDescent="0.35">
      <c r="A19" s="193" t="s">
        <v>537</v>
      </c>
    </row>
    <row r="20" spans="1:15" ht="24.95" customHeight="1" x14ac:dyDescent="0.35">
      <c r="A20" s="193" t="s">
        <v>538</v>
      </c>
    </row>
    <row r="21" spans="1:15" ht="24.95" customHeight="1" x14ac:dyDescent="0.35">
      <c r="A21" s="193" t="s">
        <v>539</v>
      </c>
    </row>
    <row r="22" spans="1:15" ht="24.95" customHeight="1" x14ac:dyDescent="0.35">
      <c r="A22" s="193" t="s">
        <v>540</v>
      </c>
    </row>
    <row r="23" spans="1:15" ht="24.95" customHeight="1" x14ac:dyDescent="0.4">
      <c r="A23" s="193" t="s">
        <v>541</v>
      </c>
      <c r="O23" s="69"/>
    </row>
    <row r="24" spans="1:15" ht="24.95" customHeight="1" x14ac:dyDescent="0.35">
      <c r="A24" s="193" t="s">
        <v>775</v>
      </c>
    </row>
    <row r="25" spans="1:15" ht="24.95" customHeight="1" x14ac:dyDescent="0.35">
      <c r="A25" s="193" t="s">
        <v>544</v>
      </c>
      <c r="J25" s="74"/>
    </row>
    <row r="26" spans="1:15" ht="24.95" customHeight="1" x14ac:dyDescent="0.35">
      <c r="A26" s="193" t="s">
        <v>545</v>
      </c>
      <c r="B26" s="80"/>
      <c r="K26" s="74"/>
    </row>
    <row r="27" spans="1:15" ht="24.95" customHeight="1" x14ac:dyDescent="0.35">
      <c r="A27" s="193" t="s">
        <v>94</v>
      </c>
      <c r="K27" s="74"/>
    </row>
    <row r="28" spans="1:15" ht="24.95" customHeight="1" x14ac:dyDescent="0.35">
      <c r="A28" s="193" t="s">
        <v>95</v>
      </c>
      <c r="L28" s="74"/>
    </row>
    <row r="29" spans="1:15" ht="24.95" customHeight="1" x14ac:dyDescent="0.35">
      <c r="A29" s="193" t="s">
        <v>555</v>
      </c>
    </row>
    <row r="30" spans="1:15" ht="24.95" customHeight="1" x14ac:dyDescent="0.35">
      <c r="A30" s="193" t="s">
        <v>556</v>
      </c>
    </row>
    <row r="31" spans="1:15" ht="24.95" customHeight="1" x14ac:dyDescent="0.35">
      <c r="A31" s="193" t="s">
        <v>557</v>
      </c>
    </row>
    <row r="32" spans="1:15" ht="24.95" customHeight="1" x14ac:dyDescent="0.35">
      <c r="A32" s="193" t="s">
        <v>558</v>
      </c>
    </row>
    <row r="33" spans="1:1" ht="24.95" customHeight="1" x14ac:dyDescent="0.35">
      <c r="A33" s="193" t="s">
        <v>559</v>
      </c>
    </row>
    <row r="34" spans="1:1" ht="24.95" customHeight="1" x14ac:dyDescent="0.35">
      <c r="A34" s="193" t="s">
        <v>560</v>
      </c>
    </row>
    <row r="35" spans="1:1" ht="24.95" customHeight="1" x14ac:dyDescent="0.35">
      <c r="A35" s="193" t="s">
        <v>96</v>
      </c>
    </row>
    <row r="36" spans="1:1" ht="24.95" customHeight="1" x14ac:dyDescent="0.35">
      <c r="A36" s="193" t="s">
        <v>566</v>
      </c>
    </row>
    <row r="37" spans="1:1" ht="24.95" customHeight="1" x14ac:dyDescent="0.35">
      <c r="A37" s="193" t="s">
        <v>567</v>
      </c>
    </row>
    <row r="38" spans="1:1" ht="24.95" customHeight="1" x14ac:dyDescent="0.35">
      <c r="A38" s="193" t="s">
        <v>97</v>
      </c>
    </row>
    <row r="39" spans="1:1" ht="24.95" customHeight="1" x14ac:dyDescent="0.35">
      <c r="A39" s="193" t="s">
        <v>98</v>
      </c>
    </row>
    <row r="40" spans="1:1" ht="24.95" customHeight="1" x14ac:dyDescent="0.35">
      <c r="A40" s="193" t="s">
        <v>569</v>
      </c>
    </row>
    <row r="41" spans="1:1" ht="24.95" customHeight="1" x14ac:dyDescent="0.35">
      <c r="A41" s="193" t="s">
        <v>570</v>
      </c>
    </row>
    <row r="42" spans="1:1" ht="24.95" customHeight="1" x14ac:dyDescent="0.35">
      <c r="A42" s="193" t="s">
        <v>571</v>
      </c>
    </row>
    <row r="43" spans="1:1" ht="24.95" customHeight="1" x14ac:dyDescent="0.35">
      <c r="A43" s="193" t="s">
        <v>99</v>
      </c>
    </row>
    <row r="44" spans="1:1" ht="24.95" customHeight="1" x14ac:dyDescent="0.35">
      <c r="A44" s="193" t="s">
        <v>100</v>
      </c>
    </row>
    <row r="45" spans="1:1" ht="24.95" customHeight="1" x14ac:dyDescent="0.35">
      <c r="A45" s="193" t="s">
        <v>101</v>
      </c>
    </row>
    <row r="46" spans="1:1" ht="24.95" customHeight="1" x14ac:dyDescent="0.35">
      <c r="A46" s="193" t="s">
        <v>572</v>
      </c>
    </row>
    <row r="47" spans="1:1" ht="24.95" customHeight="1" x14ac:dyDescent="0.35">
      <c r="A47" s="193" t="s">
        <v>573</v>
      </c>
    </row>
    <row r="48" spans="1:1" ht="24.95" customHeight="1" x14ac:dyDescent="0.35">
      <c r="A48" s="194" t="s">
        <v>574</v>
      </c>
    </row>
    <row r="49" spans="1:1" ht="24.95" customHeight="1" x14ac:dyDescent="0.35">
      <c r="A49" s="193" t="s">
        <v>719</v>
      </c>
    </row>
    <row r="50" spans="1:1" ht="24.95" customHeight="1" x14ac:dyDescent="0.35">
      <c r="A50" s="194" t="s">
        <v>726</v>
      </c>
    </row>
    <row r="52" spans="1:1" x14ac:dyDescent="0.35">
      <c r="A52" s="388" t="s">
        <v>777</v>
      </c>
    </row>
  </sheetData>
  <conditionalFormatting sqref="A6:A15">
    <cfRule type="expression" dxfId="35" priority="4">
      <formula>MOD(ROW(),2)=1</formula>
    </cfRule>
  </conditionalFormatting>
  <conditionalFormatting sqref="A17:A48">
    <cfRule type="expression" dxfId="34" priority="3">
      <formula>MOD(ROW(),2)=1</formula>
    </cfRule>
  </conditionalFormatting>
  <conditionalFormatting sqref="A49">
    <cfRule type="expression" dxfId="33" priority="2">
      <formula>MOD(ROW(),2)=1</formula>
    </cfRule>
  </conditionalFormatting>
  <conditionalFormatting sqref="A50">
    <cfRule type="expression" dxfId="32" priority="1">
      <formula>MOD(ROW(),2)=1</formula>
    </cfRule>
  </conditionalFormatting>
  <hyperlinks>
    <hyperlink ref="A6" location="Notes!A1" display="Notes to the Reader"/>
    <hyperlink ref="A7" location="Glossary!A1" display="Glossary of Terms"/>
    <hyperlink ref="A8" location="'Tab1'!A1" display="Table 1: First-Year Enrollment in Allied Dental Education Programs, 2008-09 to 2018-19"/>
    <hyperlink ref="A9" location="'Fig1a-c'!A1" display="Figure 1a: First-Year Student Capacity Versus Enrollment, by Number of Dental Hygiene Education Programs, 2008-09 to 2018-19"/>
    <hyperlink ref="A10" location="'Fig1a-c'!A1" display="Figure 1b: First-Year Student Capacity Versus Enrollment, by Number of Dental Assisting Education Programs, 2008-09 to 2018-19"/>
    <hyperlink ref="A11" location="'Fig1a-c'!A1" display="Figure 1c: First Year Student Capacity Versus Enrollment, by Number of Dental Laboratory Technology Education Programs, 2008-09 to 2018-19"/>
    <hyperlink ref="A12" location="'Tab2'!A1" display="Table 2: Comparison of First-Year Student Capacity Versus Enrollment by Educational Setting, 2018-19"/>
    <hyperlink ref="A13" location="'Tab3'!A1" display="Table 3: Total Enrollment in Allied Dental Education Programs, 2008-09 to 2018-19"/>
    <hyperlink ref="A14" location="'Tab4'!A1" display="Table 4: Graduates of Allied Dental Education Programs, 2007 to 2017"/>
    <hyperlink ref="A15" location="'Fig2'!A1" display="Figure 2: Number of Institutions Awarding Degrees in Allied Dental Education Programs, 2019-20"/>
    <hyperlink ref="A17" location="'Fig3'!A1" display="Figure 2: Classification of Institutions Offering Dental Assisting Education, 2019-20"/>
    <hyperlink ref="A18" location="'Fig4a-b'!A1" display="Figure 4a: Number of Applications and Number of Students Accepted into Accredited Dental Assisting Programs, 2009-10 to 2019-20"/>
    <hyperlink ref="A19" location="'Fig4a-b'!A1" display="Figure 4b: Number of Applications per Program and Number of Dental Assisting Students Accepted per Program, 2009-10 to 2019-20"/>
    <hyperlink ref="A20" location="'Fig4-6'!A1" display="Figure 4: Minimum Educational Requirements Needed to Enroll in Accredited Dental Assisting Programs, 2018-19"/>
    <hyperlink ref="A21" location="'Fig4-6'!A1" display="Figure 5: Percentage of Accredited Dental Assisting Education Programs Offering Advanced Placement, 2018-19"/>
    <hyperlink ref="A22" location="'Fig4-6'!A1" display="Figure 6: Methods Used to Award Advanced Placement in Accredited Dental Assisting Education Programs, 2018-19"/>
    <hyperlink ref="A23" location="'Tab5'!A1" display="Table 5: Advanced Placement Provision and Methods Used to Award Advanced Placement at Accredited Dental Assisting Education Programs, 2019-20"/>
    <hyperlink ref="A25" location="'Tab7'!A1" display="Table 7: Admission Policies at Accredited Dental Assisting Education Programs, 2019-20"/>
    <hyperlink ref="A26" location="'Tab8'!A1" display="Table 8: First-Year In-District Tuition and Fees at Accredited Dental Assisting Education Programs, 2019-20"/>
    <hyperlink ref="A27" location="'Fig7-8'!A1" display="Figure 7: Average Total Costs for Tuition and Fees in Accredited Dental Assisting Programs, 2008-09 to 2018-19"/>
    <hyperlink ref="A28" location="'Fig7-8'!A1" display="Figure 8: Average First-Year In-District Tuition in Accredited Dental Assisting Programs by Educational Setting, 2018-19"/>
    <hyperlink ref="A29" location="'Tab10a-c'!A1" display="Table 10a: Total Enrollment in Accredited Dental Assisting Programs by Citizenship and Gender, 2018-19"/>
    <hyperlink ref="A30" location="'Tab10a-c'!A1" display="Table 10b: Total Enrollment in Accredited Dental Assisting Programs by Age and Gender, 2018-19"/>
    <hyperlink ref="A31" location="'Tab10a-c'!A1" display="Table 10c: Total Enrollment in Accredited Dental Assisting Programs by Ethnicity/Race and Gender, 2018-19"/>
    <hyperlink ref="A32" location="'Tab11a-c'!A1" display="Table 11a: Graduates of Accredited Dental Assisting Programs by Citizenship and Gender, 2018"/>
    <hyperlink ref="A33" location="'Tab11a-c'!A1" display="Table 11b: Graduates of Accredited Dental Assisting Programs by Age and Gender, 2018"/>
    <hyperlink ref="A34" location="'Tab11a-c'!A1" display="Table 11c: Graduates of Accredited Dental Assisting Programs by Ethnicity/Race and Gender, 2018"/>
    <hyperlink ref="A35" location="'Fig9'!A1" display="Figure 9: Number of Dental Assisting Students with Job/Family Care Responsibilities and Financial Assistance, 2019-20"/>
    <hyperlink ref="A36" location="'Tab11'!A1" display="Table 11: Highest Level of Education Completed by First-Year Dental Assisting Students, 2019-20"/>
    <hyperlink ref="A37" location="'Tab13'!A1" display="Table 13: 2018-19 Enrollment and 2018 Graduates at Accredited Dental Assisting Education Programs"/>
    <hyperlink ref="A38" location="'Fig10a-b'!A1" display="Figure 10a: Outcomes Assessment for Dental Assisting Class of 2017"/>
    <hyperlink ref="A39" location="'Fig10a-b'!A1" display="Figure 10b: Graduate State/National Certification Outcomes, Dental Assisting Class of 2017"/>
    <hyperlink ref="A40" location="'Fig11 | Tab14'!A1" display="Figure 11 &amp; Table 14: Hours Spent Weekly in Program Activities by Dental Assisting Program Administrators, 2018-19"/>
    <hyperlink ref="A41" location="'Tab15a-b'!A1" display="Table 15a: Faculty of Accredited Dental Assisting Programs by Age and Gender, 2018-19"/>
    <hyperlink ref="A42" location="'Tab15a-b'!A1" display="Table 15b: Faculty of Accredited Dental Assisting Programs by Ethnicity/Race and Gender, 2018-19"/>
    <hyperlink ref="A43" location="'Fig12a-c'!A1" display="Figure 12a: Highest Academic Degree Earned by Dental Assisting Faculty, 2018-19"/>
    <hyperlink ref="A44" location="'Fig12a-c'!A1" display="Figure 12b: Academic Rank of Dental Assisting Faculty, 2018-19"/>
    <hyperlink ref="A45" location="'Fig12a-c'!A1" display="Figure 12c: Occupational Discipline of Dental Assisting Faculty, 2018-19"/>
    <hyperlink ref="A46" location="'Tab15'!A1" display="Table 15: Number of Faculty Members in Accredited Dental Assisting Education Programs, 2019-20"/>
    <hyperlink ref="A47" location="'Tab16'!A1" display="Table 16: Non-Traditional Designs Offered by Accredited Dental Assisting Education Programs, 2019-20"/>
    <hyperlink ref="A48" location="'Tab17'!A1" display="Table 17: Instruction Methods at Accredited Dental Assisting Education Programs, 2019-20"/>
    <hyperlink ref="A20:A22" location="'Fig5-6b'!A1" display="Figure 5: Minimum Educational Requirements Needed to Enroll in Accredited Dental Assisting Programs, 2019-20"/>
    <hyperlink ref="A29:A31" location="'Tab9a-c'!A1" display="Table 9a: Total Enrollment in Accredited Dental Assisting Programs by Citizenship and Gender, 2019-20"/>
    <hyperlink ref="A41:A42" location="'Tab14a-b'!A1" display="Table 14a: Faculty of Accredited Dental Assisting Programs by Age and Gender, 2019-20"/>
    <hyperlink ref="A49" location="'Tab18'!A1" display="Table 18: Average Total Clock Hours of Instruction for Dental Assisting Education Programs, 2019-20"/>
    <hyperlink ref="A50" location="'Tab19'!A1" display="Table 19: Additional Functions Taught and Taught to Laboratory, Pre-Clinical, or Clinical Competence at Accredited Dental Assisting Education Programs, 2019-20"/>
  </hyperlinks>
  <pageMargins left="0.25" right="0.25" top="0.75" bottom="0.75" header="0.3" footer="0.3"/>
  <pageSetup scale="56" orientation="portrait" horizontalDpi="1200" verticalDpi="1200" r:id="rId1"/>
  <headerFooter>
    <oddHeader>&amp;L&amp;"Arial,Bold"2019-20 &amp;"Arial,Bold Italic"Survey of Allied Dental Education&amp;"Arial,Bold"
Report 2 - Dental Assisting Education Programs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F27"/>
  <sheetViews>
    <sheetView zoomScaleNormal="100" workbookViewId="0"/>
  </sheetViews>
  <sheetFormatPr defaultColWidth="9.1328125" defaultRowHeight="12.75" x14ac:dyDescent="0.35"/>
  <cols>
    <col min="1" max="16384" width="9.1328125" style="3"/>
  </cols>
  <sheetData>
    <row r="1" spans="1:6" ht="13.9" x14ac:dyDescent="0.35">
      <c r="A1" s="97" t="s">
        <v>533</v>
      </c>
      <c r="B1" s="37"/>
      <c r="C1" s="37"/>
    </row>
    <row r="2" spans="1:6" ht="13.5" x14ac:dyDescent="0.35">
      <c r="A2" s="392" t="s">
        <v>1</v>
      </c>
      <c r="B2" s="393"/>
      <c r="C2" s="393"/>
    </row>
    <row r="8" spans="1:6" x14ac:dyDescent="0.35">
      <c r="C8" s="3" t="s">
        <v>104</v>
      </c>
      <c r="D8" s="85">
        <v>0.94210000000000005</v>
      </c>
    </row>
    <row r="9" spans="1:6" x14ac:dyDescent="0.35">
      <c r="C9" s="3" t="s">
        <v>105</v>
      </c>
      <c r="D9" s="85">
        <v>2.07E-2</v>
      </c>
    </row>
    <row r="10" spans="1:6" x14ac:dyDescent="0.35">
      <c r="C10" s="3" t="s">
        <v>106</v>
      </c>
      <c r="D10" s="85">
        <v>3.3099999999999997E-2</v>
      </c>
    </row>
    <row r="11" spans="1:6" x14ac:dyDescent="0.35">
      <c r="C11" s="3" t="s">
        <v>107</v>
      </c>
      <c r="D11" s="86">
        <v>3.8999999999999998E-3</v>
      </c>
    </row>
    <row r="13" spans="1:6" ht="13.15" thickBot="1" x14ac:dyDescent="0.4">
      <c r="B13" s="87" t="s">
        <v>108</v>
      </c>
      <c r="C13"/>
      <c r="D13"/>
      <c r="E13"/>
      <c r="F13"/>
    </row>
    <row r="14" spans="1:6" ht="26.25" x14ac:dyDescent="0.35">
      <c r="B14" s="396" t="s">
        <v>109</v>
      </c>
      <c r="C14" s="398" t="s">
        <v>110</v>
      </c>
      <c r="D14" s="398" t="s">
        <v>111</v>
      </c>
      <c r="E14" s="88" t="s">
        <v>112</v>
      </c>
      <c r="F14" s="88" t="s">
        <v>112</v>
      </c>
    </row>
    <row r="15" spans="1:6" ht="26.25" x14ac:dyDescent="0.35">
      <c r="B15" s="397"/>
      <c r="C15" s="399"/>
      <c r="D15" s="399"/>
      <c r="E15" s="89" t="s">
        <v>110</v>
      </c>
      <c r="F15" s="89" t="s">
        <v>111</v>
      </c>
    </row>
    <row r="16" spans="1:6" ht="13.15" x14ac:dyDescent="0.35">
      <c r="B16" s="90" t="s">
        <v>104</v>
      </c>
      <c r="C16" s="91">
        <v>228</v>
      </c>
      <c r="D16" s="91">
        <v>94.21</v>
      </c>
      <c r="E16" s="91">
        <v>228</v>
      </c>
      <c r="F16" s="91">
        <v>94.21</v>
      </c>
    </row>
    <row r="17" spans="1:6" ht="39.4" x14ac:dyDescent="0.35">
      <c r="B17" s="90" t="s">
        <v>105</v>
      </c>
      <c r="C17" s="91">
        <v>5</v>
      </c>
      <c r="D17" s="91">
        <v>2.0699999999999998</v>
      </c>
      <c r="E17" s="91">
        <v>233</v>
      </c>
      <c r="F17" s="91">
        <v>96.28</v>
      </c>
    </row>
    <row r="18" spans="1:6" ht="26.25" x14ac:dyDescent="0.35">
      <c r="B18" s="90" t="s">
        <v>106</v>
      </c>
      <c r="C18" s="91">
        <v>8</v>
      </c>
      <c r="D18" s="91">
        <v>3.31</v>
      </c>
      <c r="E18" s="91">
        <v>241</v>
      </c>
      <c r="F18" s="91">
        <v>99.59</v>
      </c>
    </row>
    <row r="19" spans="1:6" ht="13.15" x14ac:dyDescent="0.35">
      <c r="B19" s="90" t="s">
        <v>57</v>
      </c>
      <c r="C19" s="91">
        <v>1</v>
      </c>
      <c r="D19" s="91">
        <v>0.41</v>
      </c>
      <c r="E19" s="91">
        <v>242</v>
      </c>
      <c r="F19" s="91">
        <v>100</v>
      </c>
    </row>
    <row r="20" spans="1:6" ht="13.15" x14ac:dyDescent="0.35">
      <c r="B20" s="90"/>
      <c r="C20" s="91"/>
      <c r="D20" s="91"/>
      <c r="E20" s="91"/>
      <c r="F20" s="91"/>
    </row>
    <row r="26" spans="1:6" x14ac:dyDescent="0.35">
      <c r="A26" s="299" t="s">
        <v>534</v>
      </c>
    </row>
    <row r="27" spans="1:6" x14ac:dyDescent="0.35">
      <c r="A27" s="297" t="s">
        <v>763</v>
      </c>
    </row>
  </sheetData>
  <mergeCells count="4">
    <mergeCell ref="A2:C2"/>
    <mergeCell ref="B14:B15"/>
    <mergeCell ref="C14:C15"/>
    <mergeCell ref="D14:D15"/>
  </mergeCells>
  <hyperlinks>
    <hyperlink ref="A2" location="TOC!A1" display="Return to Table of Contents"/>
  </hyperlinks>
  <pageMargins left="0.25" right="0.25" top="0.75" bottom="0.75" header="0.3" footer="0.3"/>
  <pageSetup fitToHeight="0" orientation="landscape" horizontalDpi="1200" verticalDpi="1200" r:id="rId1"/>
  <headerFooter>
    <oddHeader>&amp;L&amp;"Arial,Bold"2019-20 &amp;"Arial,Bold Italic"Survey of Allied Dental Education&amp;"Arial,Bold"
Report 2 - Dental Assisting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R64"/>
  <sheetViews>
    <sheetView showWhiteSpace="0" zoomScaleNormal="100" workbookViewId="0"/>
  </sheetViews>
  <sheetFormatPr defaultColWidth="9.1328125" defaultRowHeight="12.75" x14ac:dyDescent="0.35"/>
  <cols>
    <col min="1" max="16384" width="9.1328125" style="3"/>
  </cols>
  <sheetData>
    <row r="1" spans="1:18" s="14" customFormat="1" ht="13.9" x14ac:dyDescent="0.35">
      <c r="A1" s="13" t="s">
        <v>536</v>
      </c>
      <c r="B1" s="92"/>
      <c r="C1" s="92"/>
    </row>
    <row r="2" spans="1:18" ht="15.75" customHeight="1" x14ac:dyDescent="0.35">
      <c r="A2" s="400" t="s">
        <v>1</v>
      </c>
      <c r="B2" s="401"/>
      <c r="C2" s="401"/>
      <c r="R2" s="74"/>
    </row>
    <row r="3" spans="1:18" x14ac:dyDescent="0.35">
      <c r="R3" s="74"/>
    </row>
    <row r="4" spans="1:18" x14ac:dyDescent="0.35">
      <c r="R4" s="74"/>
    </row>
    <row r="5" spans="1:18" x14ac:dyDescent="0.35">
      <c r="Q5" s="74"/>
      <c r="R5" s="74"/>
    </row>
    <row r="6" spans="1:18" x14ac:dyDescent="0.35">
      <c r="R6" s="74"/>
    </row>
    <row r="7" spans="1:18" x14ac:dyDescent="0.35">
      <c r="R7" s="74"/>
    </row>
    <row r="8" spans="1:18" x14ac:dyDescent="0.35">
      <c r="R8" s="74"/>
    </row>
    <row r="9" spans="1:18" x14ac:dyDescent="0.35">
      <c r="R9" s="74"/>
    </row>
    <row r="10" spans="1:18" x14ac:dyDescent="0.35">
      <c r="D10" s="3" t="s">
        <v>33</v>
      </c>
      <c r="E10" s="3" t="s">
        <v>34</v>
      </c>
      <c r="F10" s="3" t="s">
        <v>35</v>
      </c>
      <c r="G10" s="3" t="s">
        <v>36</v>
      </c>
      <c r="H10" s="3" t="s">
        <v>37</v>
      </c>
      <c r="I10" s="3" t="s">
        <v>38</v>
      </c>
      <c r="J10" s="3" t="s">
        <v>39</v>
      </c>
      <c r="K10" s="3" t="s">
        <v>40</v>
      </c>
      <c r="L10" s="3" t="s">
        <v>41</v>
      </c>
      <c r="M10" s="3" t="s">
        <v>42</v>
      </c>
      <c r="N10" s="3" t="s">
        <v>43</v>
      </c>
    </row>
    <row r="11" spans="1:18" x14ac:dyDescent="0.35">
      <c r="C11" s="3" t="s">
        <v>113</v>
      </c>
      <c r="D11" s="98">
        <v>18273</v>
      </c>
      <c r="E11" s="98">
        <v>18642</v>
      </c>
      <c r="F11" s="98">
        <v>18707</v>
      </c>
      <c r="G11" s="98">
        <v>16944</v>
      </c>
      <c r="H11" s="71">
        <v>15300</v>
      </c>
      <c r="I11" s="71">
        <v>15157</v>
      </c>
      <c r="J11" s="3">
        <v>13833</v>
      </c>
      <c r="K11" s="3">
        <v>12889</v>
      </c>
      <c r="L11" s="3">
        <v>12221</v>
      </c>
      <c r="M11" s="3">
        <v>12028</v>
      </c>
      <c r="N11" s="93">
        <v>13198</v>
      </c>
    </row>
    <row r="12" spans="1:18" x14ac:dyDescent="0.35">
      <c r="C12" s="3" t="s">
        <v>114</v>
      </c>
      <c r="D12" s="71">
        <v>11998</v>
      </c>
      <c r="E12" s="71">
        <v>11952</v>
      </c>
      <c r="F12" s="71">
        <v>11927</v>
      </c>
      <c r="G12" s="71">
        <v>10897</v>
      </c>
      <c r="H12" s="71">
        <v>9630</v>
      </c>
      <c r="I12" s="71">
        <v>9290</v>
      </c>
      <c r="J12" s="71">
        <v>8655</v>
      </c>
      <c r="K12" s="71">
        <v>8378</v>
      </c>
      <c r="L12" s="71">
        <v>8074</v>
      </c>
      <c r="M12" s="93">
        <v>7568</v>
      </c>
      <c r="N12" s="93">
        <v>8067</v>
      </c>
    </row>
    <row r="13" spans="1:18" ht="13.15" x14ac:dyDescent="0.4">
      <c r="C13" s="3" t="s">
        <v>115</v>
      </c>
      <c r="D13" s="98">
        <v>277</v>
      </c>
      <c r="E13" s="98">
        <v>279</v>
      </c>
      <c r="F13" s="98">
        <v>287</v>
      </c>
      <c r="G13" s="98">
        <v>278</v>
      </c>
      <c r="H13" s="3">
        <v>273</v>
      </c>
      <c r="I13" s="3">
        <v>272</v>
      </c>
      <c r="J13" s="3">
        <v>263</v>
      </c>
      <c r="K13" s="3">
        <v>257</v>
      </c>
      <c r="L13" s="28">
        <v>253</v>
      </c>
      <c r="M13" s="3">
        <v>246</v>
      </c>
      <c r="N13" s="3">
        <v>240</v>
      </c>
    </row>
    <row r="15" spans="1:18" ht="13.15" thickBot="1" x14ac:dyDescent="0.4"/>
    <row r="16" spans="1:18" ht="13.15" x14ac:dyDescent="0.35">
      <c r="C16" s="94" t="s">
        <v>116</v>
      </c>
      <c r="D16" s="88" t="s">
        <v>117</v>
      </c>
      <c r="E16" s="88" t="s">
        <v>81</v>
      </c>
      <c r="F16" s="88"/>
      <c r="G16" s="88"/>
    </row>
    <row r="17" spans="1:7" ht="13.15" x14ac:dyDescent="0.35">
      <c r="C17" s="95" t="s">
        <v>118</v>
      </c>
      <c r="D17" s="93">
        <v>13198</v>
      </c>
      <c r="E17" s="93">
        <v>240</v>
      </c>
      <c r="F17" s="93"/>
      <c r="G17" s="93"/>
    </row>
    <row r="18" spans="1:7" ht="13.15" x14ac:dyDescent="0.35">
      <c r="C18" s="95" t="s">
        <v>119</v>
      </c>
      <c r="D18" s="93">
        <v>8067</v>
      </c>
      <c r="E18" s="93">
        <v>240</v>
      </c>
      <c r="F18" s="93"/>
      <c r="G18" s="93"/>
    </row>
    <row r="32" spans="1:7" x14ac:dyDescent="0.35">
      <c r="A32" s="34" t="s">
        <v>122</v>
      </c>
    </row>
    <row r="33" spans="1:17" x14ac:dyDescent="0.35">
      <c r="A33" s="75" t="s">
        <v>763</v>
      </c>
    </row>
    <row r="34" spans="1:17" x14ac:dyDescent="0.35">
      <c r="A34" s="75"/>
    </row>
    <row r="36" spans="1:17" ht="13.9" x14ac:dyDescent="0.4">
      <c r="A36" s="36" t="s">
        <v>537</v>
      </c>
    </row>
    <row r="38" spans="1:17" x14ac:dyDescent="0.35">
      <c r="Q38" s="74"/>
    </row>
    <row r="39" spans="1:17" x14ac:dyDescent="0.35">
      <c r="Q39" s="74"/>
    </row>
    <row r="42" spans="1:17" x14ac:dyDescent="0.35">
      <c r="E42" s="3" t="s">
        <v>33</v>
      </c>
      <c r="F42" s="3" t="s">
        <v>34</v>
      </c>
      <c r="G42" s="3" t="s">
        <v>35</v>
      </c>
      <c r="H42" s="3" t="s">
        <v>36</v>
      </c>
      <c r="I42" s="3" t="s">
        <v>37</v>
      </c>
      <c r="J42" s="3" t="s">
        <v>38</v>
      </c>
      <c r="K42" s="3" t="s">
        <v>39</v>
      </c>
      <c r="L42" s="3" t="s">
        <v>40</v>
      </c>
      <c r="M42" s="3" t="s">
        <v>41</v>
      </c>
      <c r="N42" s="3" t="s">
        <v>42</v>
      </c>
      <c r="O42" s="3" t="s">
        <v>43</v>
      </c>
    </row>
    <row r="43" spans="1:17" x14ac:dyDescent="0.35">
      <c r="D43" s="3" t="s">
        <v>120</v>
      </c>
      <c r="E43" s="96">
        <v>43.314079422382669</v>
      </c>
      <c r="F43" s="96">
        <v>42.838709677419352</v>
      </c>
      <c r="G43" s="96">
        <v>41.557491289198609</v>
      </c>
      <c r="H43" s="96">
        <v>39.197841726618705</v>
      </c>
      <c r="I43" s="96">
        <v>35.274725274725277</v>
      </c>
      <c r="J43" s="96">
        <v>34.154411764705884</v>
      </c>
      <c r="K43" s="96">
        <v>32.908745247148289</v>
      </c>
      <c r="L43" s="96">
        <v>32.599221789883266</v>
      </c>
      <c r="M43" s="96">
        <v>31.913043478260871</v>
      </c>
      <c r="N43" s="96">
        <v>30.764227642276424</v>
      </c>
      <c r="O43" s="96">
        <f t="shared" ref="O43" si="0">N12/N13</f>
        <v>33.612499999999997</v>
      </c>
    </row>
    <row r="44" spans="1:17" x14ac:dyDescent="0.35">
      <c r="D44" s="3" t="s">
        <v>121</v>
      </c>
      <c r="E44" s="96">
        <v>65.967509025270758</v>
      </c>
      <c r="F44" s="96">
        <v>66.817204301075265</v>
      </c>
      <c r="G44" s="96">
        <v>65.181184668989545</v>
      </c>
      <c r="H44" s="96">
        <v>60.949640287769782</v>
      </c>
      <c r="I44" s="96">
        <v>56.043956043956044</v>
      </c>
      <c r="J44" s="96">
        <v>55.724264705882355</v>
      </c>
      <c r="K44" s="96">
        <v>52.596958174904941</v>
      </c>
      <c r="L44" s="96">
        <v>50.151750972762649</v>
      </c>
      <c r="M44" s="96">
        <v>48.304347826086953</v>
      </c>
      <c r="N44" s="96">
        <v>48.894308943089428</v>
      </c>
      <c r="O44" s="96">
        <f t="shared" ref="O44" si="1">N11/N13</f>
        <v>54.991666666666667</v>
      </c>
    </row>
    <row r="63" spans="1:1" x14ac:dyDescent="0.35">
      <c r="A63" s="299" t="s">
        <v>547</v>
      </c>
    </row>
    <row r="64" spans="1:1" x14ac:dyDescent="0.35">
      <c r="A64" s="300" t="s">
        <v>763</v>
      </c>
    </row>
  </sheetData>
  <mergeCells count="1">
    <mergeCell ref="A2:C2"/>
  </mergeCells>
  <hyperlinks>
    <hyperlink ref="A2" location="TOC!A1" display="Return to Table of Contents"/>
  </hyperlinks>
  <pageMargins left="0.25" right="0.25" top="0.75" bottom="0.75" header="0.3" footer="0.3"/>
  <pageSetup scale="66" fitToHeight="0" orientation="portrait" horizontalDpi="1200" verticalDpi="1200" r:id="rId1"/>
  <headerFooter>
    <oddHeader>&amp;L&amp;"Arial,Bold"2019-20 &amp;"Arial,Bold Italic"Survey of Allied Dental Education&amp;"Arial,Bold"
Report 2 - Dental Assisting Education Programs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107"/>
  <sheetViews>
    <sheetView zoomScaleNormal="100" workbookViewId="0"/>
  </sheetViews>
  <sheetFormatPr defaultColWidth="9.1328125" defaultRowHeight="12.75" x14ac:dyDescent="0.35"/>
  <cols>
    <col min="1" max="1" width="5.1328125" style="3" customWidth="1"/>
    <col min="2" max="2" width="9.1328125" style="3"/>
    <col min="3" max="3" width="10.53125" style="3" customWidth="1"/>
    <col min="4" max="16384" width="9.1328125" style="3"/>
  </cols>
  <sheetData>
    <row r="1" spans="1:20" ht="13.9" x14ac:dyDescent="0.4">
      <c r="A1" s="78" t="s">
        <v>538</v>
      </c>
      <c r="B1" s="37"/>
      <c r="C1" s="37"/>
    </row>
    <row r="2" spans="1:20" ht="13.5" x14ac:dyDescent="0.35">
      <c r="A2" s="392" t="s">
        <v>1</v>
      </c>
      <c r="B2" s="393"/>
      <c r="C2" s="393"/>
      <c r="N2" s="74"/>
    </row>
    <row r="5" spans="1:20" ht="13.15" x14ac:dyDescent="0.35">
      <c r="C5" s="3" t="s">
        <v>123</v>
      </c>
      <c r="D5" s="3" t="s">
        <v>124</v>
      </c>
      <c r="E5" s="3" t="s">
        <v>125</v>
      </c>
      <c r="F5" s="3" t="s">
        <v>57</v>
      </c>
      <c r="N5" s="38"/>
      <c r="O5" s="390"/>
      <c r="P5" s="390"/>
      <c r="Q5" s="390"/>
      <c r="R5" s="60"/>
      <c r="S5" s="60"/>
    </row>
    <row r="6" spans="1:20" ht="13.15" x14ac:dyDescent="0.35">
      <c r="C6" s="86">
        <v>0.81820000000000004</v>
      </c>
      <c r="D6" s="86">
        <v>0.16120000000000001</v>
      </c>
      <c r="E6" s="86">
        <v>1.24E-2</v>
      </c>
      <c r="F6" s="99">
        <v>8.3000000000000001E-3</v>
      </c>
      <c r="N6" s="38"/>
      <c r="O6" s="390"/>
      <c r="P6" s="390"/>
      <c r="Q6" s="390"/>
      <c r="R6" s="60"/>
      <c r="S6" s="60"/>
    </row>
    <row r="7" spans="1:20" ht="13.15" x14ac:dyDescent="0.35">
      <c r="O7" s="38"/>
      <c r="P7" s="60"/>
      <c r="Q7" s="72"/>
      <c r="R7" s="72"/>
      <c r="S7" s="72"/>
      <c r="T7" s="72"/>
    </row>
    <row r="8" spans="1:20" ht="13.5" thickBot="1" x14ac:dyDescent="0.4">
      <c r="O8" s="38"/>
      <c r="P8" s="60"/>
      <c r="Q8" s="72"/>
      <c r="R8" s="72"/>
      <c r="S8" s="72"/>
      <c r="T8" s="72"/>
    </row>
    <row r="9" spans="1:20" ht="26.25" x14ac:dyDescent="0.35">
      <c r="B9" s="396" t="s">
        <v>126</v>
      </c>
      <c r="C9" s="398" t="s">
        <v>110</v>
      </c>
      <c r="D9" s="398" t="s">
        <v>111</v>
      </c>
      <c r="E9" s="88" t="s">
        <v>112</v>
      </c>
      <c r="F9" s="88" t="s">
        <v>112</v>
      </c>
      <c r="O9" s="38"/>
      <c r="P9" s="60"/>
      <c r="Q9" s="72"/>
      <c r="R9" s="72"/>
      <c r="S9" s="72"/>
      <c r="T9" s="72"/>
    </row>
    <row r="10" spans="1:20" ht="26.25" x14ac:dyDescent="0.35">
      <c r="B10" s="397"/>
      <c r="C10" s="399"/>
      <c r="D10" s="399"/>
      <c r="E10" s="89" t="s">
        <v>110</v>
      </c>
      <c r="F10" s="89" t="s">
        <v>111</v>
      </c>
      <c r="O10" s="38"/>
      <c r="P10" s="60"/>
      <c r="Q10" s="72"/>
      <c r="R10" s="72"/>
      <c r="S10" s="72"/>
      <c r="T10" s="72"/>
    </row>
    <row r="11" spans="1:20" ht="26.25" x14ac:dyDescent="0.35">
      <c r="B11" s="90" t="s">
        <v>127</v>
      </c>
      <c r="C11" s="91">
        <v>198</v>
      </c>
      <c r="D11" s="91">
        <v>81.819999999999993</v>
      </c>
      <c r="E11" s="91">
        <v>198</v>
      </c>
      <c r="F11" s="91">
        <v>81.819999999999993</v>
      </c>
      <c r="O11" s="38"/>
      <c r="P11" s="38"/>
      <c r="Q11" s="38"/>
      <c r="R11" s="38"/>
      <c r="S11" s="38"/>
      <c r="T11" s="38"/>
    </row>
    <row r="12" spans="1:20" ht="39.4" x14ac:dyDescent="0.35">
      <c r="B12" s="90" t="s">
        <v>128</v>
      </c>
      <c r="C12" s="91">
        <v>39</v>
      </c>
      <c r="D12" s="91">
        <v>16.12</v>
      </c>
      <c r="E12" s="91">
        <v>237</v>
      </c>
      <c r="F12" s="91">
        <v>97.93</v>
      </c>
      <c r="O12" s="38"/>
      <c r="P12" s="38"/>
      <c r="Q12" s="38"/>
      <c r="R12" s="38"/>
      <c r="S12" s="38"/>
      <c r="T12" s="38"/>
    </row>
    <row r="13" spans="1:20" ht="26.25" x14ac:dyDescent="0.35">
      <c r="B13" s="90" t="s">
        <v>125</v>
      </c>
      <c r="C13" s="91">
        <v>3</v>
      </c>
      <c r="D13" s="91">
        <v>1.24</v>
      </c>
      <c r="E13" s="91">
        <v>240</v>
      </c>
      <c r="F13" s="91">
        <v>99.17</v>
      </c>
      <c r="O13" s="38"/>
      <c r="P13" s="38"/>
      <c r="Q13" s="38"/>
      <c r="R13" s="38"/>
      <c r="S13" s="38"/>
      <c r="T13" s="38"/>
    </row>
    <row r="14" spans="1:20" ht="13.15" x14ac:dyDescent="0.35">
      <c r="B14" s="90" t="s">
        <v>57</v>
      </c>
      <c r="C14" s="91">
        <v>2</v>
      </c>
      <c r="D14" s="91">
        <v>0.83</v>
      </c>
      <c r="E14" s="91">
        <v>242</v>
      </c>
      <c r="F14" s="91">
        <v>100</v>
      </c>
    </row>
    <row r="15" spans="1:20" ht="13.15" x14ac:dyDescent="0.35">
      <c r="B15" s="90"/>
      <c r="C15" s="91"/>
      <c r="D15" s="91"/>
      <c r="E15" s="91"/>
      <c r="F15" s="91"/>
    </row>
    <row r="23" spans="1:14" x14ac:dyDescent="0.35">
      <c r="A23" s="299" t="s">
        <v>534</v>
      </c>
    </row>
    <row r="24" spans="1:14" x14ac:dyDescent="0.35">
      <c r="A24" s="297" t="s">
        <v>763</v>
      </c>
    </row>
    <row r="27" spans="1:14" ht="13.9" x14ac:dyDescent="0.35">
      <c r="A27" s="13" t="s">
        <v>539</v>
      </c>
      <c r="M27" s="74"/>
    </row>
    <row r="28" spans="1:14" x14ac:dyDescent="0.35">
      <c r="N28" s="74"/>
    </row>
    <row r="33" spans="4:8" x14ac:dyDescent="0.35">
      <c r="D33" s="3" t="s">
        <v>129</v>
      </c>
      <c r="E33" s="86">
        <v>0.30990000000000001</v>
      </c>
    </row>
    <row r="34" spans="4:8" ht="13.15" thickBot="1" x14ac:dyDescent="0.4">
      <c r="D34" s="3" t="s">
        <v>130</v>
      </c>
      <c r="E34" s="86">
        <v>0.69010000000000005</v>
      </c>
    </row>
    <row r="35" spans="4:8" ht="12.75" customHeight="1" x14ac:dyDescent="0.35">
      <c r="D35" s="396" t="s">
        <v>131</v>
      </c>
      <c r="E35" s="398" t="s">
        <v>110</v>
      </c>
      <c r="F35" s="398" t="s">
        <v>111</v>
      </c>
      <c r="G35" s="88" t="s">
        <v>112</v>
      </c>
      <c r="H35" s="88" t="s">
        <v>112</v>
      </c>
    </row>
    <row r="36" spans="4:8" ht="26.25" x14ac:dyDescent="0.35">
      <c r="D36" s="397"/>
      <c r="E36" s="399"/>
      <c r="F36" s="399"/>
      <c r="G36" s="89" t="s">
        <v>110</v>
      </c>
      <c r="H36" s="89" t="s">
        <v>111</v>
      </c>
    </row>
    <row r="37" spans="4:8" ht="13.15" x14ac:dyDescent="0.35">
      <c r="D37" s="90" t="s">
        <v>129</v>
      </c>
      <c r="E37" s="91">
        <v>75</v>
      </c>
      <c r="F37" s="91">
        <v>30.99</v>
      </c>
      <c r="G37" s="91">
        <v>75</v>
      </c>
      <c r="H37" s="91">
        <v>30.99</v>
      </c>
    </row>
    <row r="38" spans="4:8" ht="13.15" x14ac:dyDescent="0.35">
      <c r="D38" s="90" t="s">
        <v>130</v>
      </c>
      <c r="E38" s="91">
        <v>167</v>
      </c>
      <c r="F38" s="91">
        <v>69.010000000000005</v>
      </c>
      <c r="G38" s="91">
        <v>242</v>
      </c>
      <c r="H38" s="91">
        <v>100</v>
      </c>
    </row>
    <row r="50" spans="1:14" x14ac:dyDescent="0.35">
      <c r="A50" s="299" t="s">
        <v>534</v>
      </c>
    </row>
    <row r="51" spans="1:14" x14ac:dyDescent="0.35">
      <c r="A51" s="297" t="s">
        <v>763</v>
      </c>
    </row>
    <row r="54" spans="1:14" ht="13.9" x14ac:dyDescent="0.4">
      <c r="A54" s="36" t="s">
        <v>540</v>
      </c>
    </row>
    <row r="56" spans="1:14" x14ac:dyDescent="0.35">
      <c r="N56" s="74"/>
    </row>
    <row r="59" spans="1:14" x14ac:dyDescent="0.35">
      <c r="C59" s="3" t="s">
        <v>43</v>
      </c>
    </row>
    <row r="60" spans="1:14" x14ac:dyDescent="0.35">
      <c r="B60" s="3" t="s">
        <v>132</v>
      </c>
      <c r="C60" s="3">
        <v>62</v>
      </c>
    </row>
    <row r="61" spans="1:14" x14ac:dyDescent="0.35">
      <c r="B61" s="3" t="s">
        <v>133</v>
      </c>
      <c r="C61" s="3">
        <v>29</v>
      </c>
    </row>
    <row r="62" spans="1:14" x14ac:dyDescent="0.35">
      <c r="B62" s="3" t="s">
        <v>134</v>
      </c>
      <c r="C62" s="3">
        <v>28</v>
      </c>
    </row>
    <row r="63" spans="1:14" x14ac:dyDescent="0.35">
      <c r="B63" s="3" t="s">
        <v>135</v>
      </c>
      <c r="C63" s="3">
        <v>2</v>
      </c>
    </row>
    <row r="64" spans="1:14" x14ac:dyDescent="0.35">
      <c r="B64" s="3" t="s">
        <v>57</v>
      </c>
      <c r="C64" s="3">
        <v>16</v>
      </c>
    </row>
    <row r="74" spans="1:13" x14ac:dyDescent="0.35">
      <c r="M74" s="74"/>
    </row>
    <row r="78" spans="1:13" x14ac:dyDescent="0.35">
      <c r="A78" s="75"/>
    </row>
    <row r="79" spans="1:13" x14ac:dyDescent="0.35">
      <c r="A79" s="299" t="s">
        <v>534</v>
      </c>
    </row>
    <row r="80" spans="1:13" x14ac:dyDescent="0.35">
      <c r="A80" s="297" t="s">
        <v>763</v>
      </c>
    </row>
    <row r="83" spans="1:9" ht="13.15" x14ac:dyDescent="0.4">
      <c r="A83" s="28"/>
    </row>
    <row r="86" spans="1:9" x14ac:dyDescent="0.35">
      <c r="A86" s="75"/>
    </row>
    <row r="88" spans="1:9" x14ac:dyDescent="0.35">
      <c r="B88" s="38"/>
      <c r="C88" s="38"/>
      <c r="D88" s="38"/>
      <c r="E88" s="38"/>
      <c r="F88" s="38"/>
      <c r="G88" s="38"/>
      <c r="H88" s="38"/>
      <c r="I88" s="38"/>
    </row>
    <row r="89" spans="1:9" x14ac:dyDescent="0.35">
      <c r="B89" s="38"/>
      <c r="C89" s="38"/>
      <c r="D89" s="38"/>
      <c r="E89" s="38"/>
      <c r="F89" s="38"/>
      <c r="G89" s="38"/>
      <c r="H89" s="38"/>
      <c r="I89" s="38"/>
    </row>
    <row r="90" spans="1:9" x14ac:dyDescent="0.35">
      <c r="B90" s="38"/>
      <c r="C90" s="38"/>
      <c r="D90" s="38"/>
      <c r="E90" s="38"/>
      <c r="F90" s="38"/>
      <c r="G90" s="38"/>
      <c r="H90" s="38"/>
      <c r="I90" s="38"/>
    </row>
    <row r="91" spans="1:9" x14ac:dyDescent="0.35">
      <c r="B91" s="38"/>
      <c r="C91" s="38"/>
      <c r="D91" s="38"/>
      <c r="E91" s="100"/>
      <c r="F91" s="38"/>
      <c r="G91" s="38"/>
      <c r="H91" s="38"/>
      <c r="I91" s="38"/>
    </row>
    <row r="92" spans="1:9" x14ac:dyDescent="0.35">
      <c r="B92" s="38"/>
      <c r="C92" s="38"/>
      <c r="D92" s="38"/>
      <c r="E92" s="100"/>
      <c r="F92" s="38"/>
      <c r="G92" s="38"/>
      <c r="H92" s="38"/>
      <c r="I92" s="38"/>
    </row>
    <row r="93" spans="1:9" x14ac:dyDescent="0.35">
      <c r="B93" s="38"/>
      <c r="C93" s="38"/>
      <c r="D93" s="38"/>
      <c r="E93" s="38"/>
      <c r="F93" s="38"/>
      <c r="G93" s="38"/>
      <c r="H93" s="38"/>
      <c r="I93" s="38"/>
    </row>
    <row r="94" spans="1:9" x14ac:dyDescent="0.35">
      <c r="B94" s="38"/>
      <c r="C94" s="38"/>
      <c r="D94" s="38"/>
      <c r="E94" s="38"/>
      <c r="F94" s="38"/>
      <c r="G94" s="38"/>
      <c r="H94" s="38"/>
      <c r="I94" s="38"/>
    </row>
    <row r="95" spans="1:9" ht="13.15" x14ac:dyDescent="0.35">
      <c r="B95" s="38"/>
      <c r="C95" s="390"/>
      <c r="D95" s="390"/>
      <c r="E95" s="390"/>
      <c r="F95" s="60"/>
      <c r="G95" s="60"/>
      <c r="H95" s="38"/>
      <c r="I95" s="38"/>
    </row>
    <row r="96" spans="1:9" ht="13.15" x14ac:dyDescent="0.35">
      <c r="B96" s="38"/>
      <c r="C96" s="390"/>
      <c r="D96" s="390"/>
      <c r="E96" s="390"/>
      <c r="F96" s="60"/>
      <c r="G96" s="60"/>
      <c r="H96" s="38"/>
      <c r="I96" s="38"/>
    </row>
    <row r="97" spans="1:9" ht="13.15" x14ac:dyDescent="0.35">
      <c r="B97" s="38"/>
      <c r="C97" s="60"/>
      <c r="D97" s="72"/>
      <c r="E97" s="72"/>
      <c r="F97" s="72"/>
      <c r="G97" s="72"/>
      <c r="H97" s="38"/>
      <c r="I97" s="38"/>
    </row>
    <row r="98" spans="1:9" ht="13.15" x14ac:dyDescent="0.35">
      <c r="B98" s="38"/>
      <c r="C98" s="60"/>
      <c r="D98" s="72"/>
      <c r="E98" s="72"/>
      <c r="F98" s="72"/>
      <c r="G98" s="72"/>
      <c r="H98" s="38"/>
      <c r="I98" s="38"/>
    </row>
    <row r="99" spans="1:9" x14ac:dyDescent="0.35">
      <c r="B99" s="38"/>
      <c r="C99" s="38"/>
      <c r="D99" s="38"/>
      <c r="E99" s="38"/>
      <c r="F99" s="38"/>
      <c r="G99" s="38"/>
      <c r="H99" s="38"/>
      <c r="I99" s="38"/>
    </row>
    <row r="106" spans="1:9" x14ac:dyDescent="0.35">
      <c r="A106" s="34"/>
    </row>
    <row r="107" spans="1:9" x14ac:dyDescent="0.35">
      <c r="A107" s="75"/>
    </row>
  </sheetData>
  <mergeCells count="13">
    <mergeCell ref="D35:D36"/>
    <mergeCell ref="E35:E36"/>
    <mergeCell ref="F35:F36"/>
    <mergeCell ref="C95:C96"/>
    <mergeCell ref="D95:D96"/>
    <mergeCell ref="E95:E96"/>
    <mergeCell ref="A2:C2"/>
    <mergeCell ref="O5:O6"/>
    <mergeCell ref="P5:P6"/>
    <mergeCell ref="Q5:Q6"/>
    <mergeCell ref="B9:B10"/>
    <mergeCell ref="C9:C10"/>
    <mergeCell ref="D9:D10"/>
  </mergeCells>
  <hyperlinks>
    <hyperlink ref="A2" location="TOC!A1" display="Return to Table of Contents"/>
    <hyperlink ref="A1" location="'Fig4-6'!A1" display="Figure 4: Minimum Educational Requirements Needed to Enroll in Accredited Dental Assisting Programs, 2015-16"/>
  </hyperlinks>
  <pageMargins left="0.25" right="0.25" top="0.75" bottom="0.75" header="0.3" footer="0.3"/>
  <pageSetup scale="89" fitToHeight="0" orientation="portrait" horizontalDpi="1200" verticalDpi="1200" r:id="rId1"/>
  <headerFooter>
    <oddHeader>&amp;L&amp;"Arial,Bold"2019-20 &amp;"Arial,Bold Italic"Survey of Allied Dental Education&amp;"Arial,Bold"
Report 2 - Dental Assisting Education Programs</oddHeader>
  </headerFooter>
  <rowBreaks count="1" manualBreakCount="1">
    <brk id="53"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50"/>
  <sheetViews>
    <sheetView zoomScaleNormal="100" workbookViewId="0">
      <pane xSplit="2" ySplit="4" topLeftCell="C5" activePane="bottomRight" state="frozen"/>
      <selection activeCell="A11" sqref="A11"/>
      <selection pane="topRight" activeCell="A11" sqref="A11"/>
      <selection pane="bottomLeft" activeCell="A11" sqref="A11"/>
      <selection pane="bottomRight"/>
    </sheetView>
  </sheetViews>
  <sheetFormatPr defaultColWidth="9.1328125" defaultRowHeight="12.75" x14ac:dyDescent="0.35"/>
  <cols>
    <col min="1" max="1" width="8.53125" style="102" customWidth="1"/>
    <col min="2" max="2" width="73.6640625" style="102" customWidth="1"/>
    <col min="3" max="3" width="16" style="102" customWidth="1"/>
    <col min="4" max="8" width="14.6640625" style="102" customWidth="1"/>
    <col min="9" max="16384" width="9.1328125" style="102"/>
  </cols>
  <sheetData>
    <row r="1" spans="1:8" ht="13.9" x14ac:dyDescent="0.4">
      <c r="A1" s="101" t="s">
        <v>542</v>
      </c>
    </row>
    <row r="2" spans="1:8" ht="20.25" customHeight="1" x14ac:dyDescent="0.35">
      <c r="A2" s="404" t="s">
        <v>1</v>
      </c>
      <c r="B2" s="404"/>
    </row>
    <row r="3" spans="1:8" ht="34.5" customHeight="1" x14ac:dyDescent="0.4">
      <c r="A3" s="402"/>
      <c r="B3" s="402"/>
      <c r="C3" s="402"/>
      <c r="D3" s="403" t="s">
        <v>733</v>
      </c>
      <c r="E3" s="403"/>
      <c r="F3" s="403"/>
      <c r="G3" s="403"/>
      <c r="H3" s="403"/>
    </row>
    <row r="4" spans="1:8" ht="52.5" x14ac:dyDescent="0.4">
      <c r="A4" s="104" t="s">
        <v>136</v>
      </c>
      <c r="B4" s="105" t="s">
        <v>137</v>
      </c>
      <c r="C4" s="103" t="s">
        <v>728</v>
      </c>
      <c r="D4" s="103" t="s">
        <v>729</v>
      </c>
      <c r="E4" s="103" t="s">
        <v>730</v>
      </c>
      <c r="F4" s="103" t="s">
        <v>731</v>
      </c>
      <c r="G4" s="103" t="s">
        <v>732</v>
      </c>
      <c r="H4" s="103" t="s">
        <v>57</v>
      </c>
    </row>
    <row r="5" spans="1:8" ht="20.100000000000001" customHeight="1" x14ac:dyDescent="0.35">
      <c r="A5" s="106" t="s">
        <v>139</v>
      </c>
      <c r="B5" s="107" t="s">
        <v>140</v>
      </c>
      <c r="C5" s="110" t="s">
        <v>130</v>
      </c>
      <c r="D5" s="112" t="s">
        <v>427</v>
      </c>
      <c r="E5" s="113" t="s">
        <v>427</v>
      </c>
      <c r="F5" s="113" t="s">
        <v>427</v>
      </c>
      <c r="G5" s="113" t="s">
        <v>427</v>
      </c>
      <c r="H5" s="114" t="s">
        <v>427</v>
      </c>
    </row>
    <row r="6" spans="1:8" ht="20.100000000000001" customHeight="1" x14ac:dyDescent="0.35">
      <c r="A6" s="108" t="s">
        <v>139</v>
      </c>
      <c r="B6" s="109" t="s">
        <v>141</v>
      </c>
      <c r="C6" s="111" t="s">
        <v>130</v>
      </c>
      <c r="D6" s="115" t="s">
        <v>427</v>
      </c>
      <c r="E6" s="116" t="s">
        <v>427</v>
      </c>
      <c r="F6" s="116" t="s">
        <v>427</v>
      </c>
      <c r="G6" s="116" t="s">
        <v>427</v>
      </c>
      <c r="H6" s="117" t="s">
        <v>427</v>
      </c>
    </row>
    <row r="7" spans="1:8" ht="20.100000000000001" customHeight="1" x14ac:dyDescent="0.35">
      <c r="A7" s="106" t="s">
        <v>139</v>
      </c>
      <c r="B7" s="107" t="s">
        <v>142</v>
      </c>
      <c r="C7" s="110" t="s">
        <v>130</v>
      </c>
      <c r="D7" s="112" t="s">
        <v>427</v>
      </c>
      <c r="E7" s="113" t="s">
        <v>427</v>
      </c>
      <c r="F7" s="113" t="s">
        <v>427</v>
      </c>
      <c r="G7" s="113" t="s">
        <v>427</v>
      </c>
      <c r="H7" s="114" t="s">
        <v>427</v>
      </c>
    </row>
    <row r="8" spans="1:8" ht="20.100000000000001" customHeight="1" x14ac:dyDescent="0.35">
      <c r="A8" s="108" t="s">
        <v>139</v>
      </c>
      <c r="B8" s="109" t="s">
        <v>143</v>
      </c>
      <c r="C8" s="111" t="s">
        <v>130</v>
      </c>
      <c r="D8" s="115" t="s">
        <v>427</v>
      </c>
      <c r="E8" s="116" t="s">
        <v>427</v>
      </c>
      <c r="F8" s="116" t="s">
        <v>427</v>
      </c>
      <c r="G8" s="116" t="s">
        <v>427</v>
      </c>
      <c r="H8" s="117" t="s">
        <v>427</v>
      </c>
    </row>
    <row r="9" spans="1:8" ht="20.100000000000001" customHeight="1" x14ac:dyDescent="0.35">
      <c r="A9" s="106" t="s">
        <v>139</v>
      </c>
      <c r="B9" s="107" t="s">
        <v>144</v>
      </c>
      <c r="C9" s="110" t="s">
        <v>130</v>
      </c>
      <c r="D9" s="112" t="s">
        <v>427</v>
      </c>
      <c r="E9" s="113" t="s">
        <v>427</v>
      </c>
      <c r="F9" s="113" t="s">
        <v>427</v>
      </c>
      <c r="G9" s="113" t="s">
        <v>427</v>
      </c>
      <c r="H9" s="114" t="s">
        <v>427</v>
      </c>
    </row>
    <row r="10" spans="1:8" ht="20.100000000000001" customHeight="1" x14ac:dyDescent="0.35">
      <c r="A10" s="108" t="s">
        <v>145</v>
      </c>
      <c r="B10" s="109" t="s">
        <v>146</v>
      </c>
      <c r="C10" s="111" t="s">
        <v>130</v>
      </c>
      <c r="D10" s="115" t="s">
        <v>427</v>
      </c>
      <c r="E10" s="116" t="s">
        <v>427</v>
      </c>
      <c r="F10" s="116" t="s">
        <v>427</v>
      </c>
      <c r="G10" s="116" t="s">
        <v>427</v>
      </c>
      <c r="H10" s="117" t="s">
        <v>427</v>
      </c>
    </row>
    <row r="11" spans="1:8" ht="20.100000000000001" customHeight="1" x14ac:dyDescent="0.35">
      <c r="A11" s="106" t="s">
        <v>147</v>
      </c>
      <c r="B11" s="107" t="s">
        <v>148</v>
      </c>
      <c r="C11" s="110" t="s">
        <v>130</v>
      </c>
      <c r="D11" s="112" t="s">
        <v>427</v>
      </c>
      <c r="E11" s="113" t="s">
        <v>427</v>
      </c>
      <c r="F11" s="113" t="s">
        <v>427</v>
      </c>
      <c r="G11" s="113" t="s">
        <v>427</v>
      </c>
      <c r="H11" s="114" t="s">
        <v>427</v>
      </c>
    </row>
    <row r="12" spans="1:8" ht="20.100000000000001" customHeight="1" x14ac:dyDescent="0.35">
      <c r="A12" s="108" t="s">
        <v>147</v>
      </c>
      <c r="B12" s="109" t="s">
        <v>149</v>
      </c>
      <c r="C12" s="111" t="s">
        <v>130</v>
      </c>
      <c r="D12" s="115" t="s">
        <v>427</v>
      </c>
      <c r="E12" s="116" t="s">
        <v>427</v>
      </c>
      <c r="F12" s="116" t="s">
        <v>427</v>
      </c>
      <c r="G12" s="116" t="s">
        <v>427</v>
      </c>
      <c r="H12" s="117" t="s">
        <v>427</v>
      </c>
    </row>
    <row r="13" spans="1:8" ht="20.100000000000001" customHeight="1" x14ac:dyDescent="0.35">
      <c r="A13" s="106" t="s">
        <v>150</v>
      </c>
      <c r="B13" s="107" t="s">
        <v>151</v>
      </c>
      <c r="C13" s="110" t="s">
        <v>130</v>
      </c>
      <c r="D13" s="112" t="s">
        <v>427</v>
      </c>
      <c r="E13" s="113" t="s">
        <v>427</v>
      </c>
      <c r="F13" s="113" t="s">
        <v>427</v>
      </c>
      <c r="G13" s="113" t="s">
        <v>427</v>
      </c>
      <c r="H13" s="114" t="s">
        <v>427</v>
      </c>
    </row>
    <row r="14" spans="1:8" ht="20.100000000000001" customHeight="1" x14ac:dyDescent="0.35">
      <c r="A14" s="108" t="s">
        <v>150</v>
      </c>
      <c r="B14" s="109" t="s">
        <v>152</v>
      </c>
      <c r="C14" s="111" t="s">
        <v>130</v>
      </c>
      <c r="D14" s="115" t="s">
        <v>427</v>
      </c>
      <c r="E14" s="116" t="s">
        <v>427</v>
      </c>
      <c r="F14" s="116" t="s">
        <v>427</v>
      </c>
      <c r="G14" s="116" t="s">
        <v>427</v>
      </c>
      <c r="H14" s="117" t="s">
        <v>427</v>
      </c>
    </row>
    <row r="15" spans="1:8" ht="20.100000000000001" customHeight="1" x14ac:dyDescent="0.35">
      <c r="A15" s="106" t="s">
        <v>153</v>
      </c>
      <c r="B15" s="107" t="s">
        <v>154</v>
      </c>
      <c r="C15" s="110" t="s">
        <v>129</v>
      </c>
      <c r="D15" s="112" t="s">
        <v>130</v>
      </c>
      <c r="E15" s="113" t="s">
        <v>130</v>
      </c>
      <c r="F15" s="113" t="s">
        <v>129</v>
      </c>
      <c r="G15" s="113" t="s">
        <v>130</v>
      </c>
      <c r="H15" s="114" t="s">
        <v>130</v>
      </c>
    </row>
    <row r="16" spans="1:8" ht="20.100000000000001" customHeight="1" x14ac:dyDescent="0.35">
      <c r="A16" s="108" t="s">
        <v>153</v>
      </c>
      <c r="B16" s="109" t="s">
        <v>155</v>
      </c>
      <c r="C16" s="111" t="s">
        <v>130</v>
      </c>
      <c r="D16" s="115" t="s">
        <v>427</v>
      </c>
      <c r="E16" s="116" t="s">
        <v>427</v>
      </c>
      <c r="F16" s="116" t="s">
        <v>427</v>
      </c>
      <c r="G16" s="116" t="s">
        <v>427</v>
      </c>
      <c r="H16" s="117" t="s">
        <v>427</v>
      </c>
    </row>
    <row r="17" spans="1:8" ht="20.100000000000001" customHeight="1" x14ac:dyDescent="0.35">
      <c r="A17" s="106" t="s">
        <v>153</v>
      </c>
      <c r="B17" s="107" t="s">
        <v>156</v>
      </c>
      <c r="C17" s="110" t="s">
        <v>130</v>
      </c>
      <c r="D17" s="112" t="s">
        <v>427</v>
      </c>
      <c r="E17" s="113" t="s">
        <v>427</v>
      </c>
      <c r="F17" s="113" t="s">
        <v>427</v>
      </c>
      <c r="G17" s="113" t="s">
        <v>427</v>
      </c>
      <c r="H17" s="114" t="s">
        <v>427</v>
      </c>
    </row>
    <row r="18" spans="1:8" ht="20.100000000000001" customHeight="1" x14ac:dyDescent="0.35">
      <c r="A18" s="108" t="s">
        <v>153</v>
      </c>
      <c r="B18" s="109" t="s">
        <v>157</v>
      </c>
      <c r="C18" s="111" t="s">
        <v>129</v>
      </c>
      <c r="D18" s="115" t="s">
        <v>130</v>
      </c>
      <c r="E18" s="116" t="s">
        <v>130</v>
      </c>
      <c r="F18" s="116" t="s">
        <v>129</v>
      </c>
      <c r="G18" s="116" t="s">
        <v>130</v>
      </c>
      <c r="H18" s="117" t="s">
        <v>130</v>
      </c>
    </row>
    <row r="19" spans="1:8" ht="20.100000000000001" customHeight="1" x14ac:dyDescent="0.35">
      <c r="A19" s="106" t="s">
        <v>153</v>
      </c>
      <c r="B19" s="107" t="s">
        <v>158</v>
      </c>
      <c r="C19" s="110" t="s">
        <v>130</v>
      </c>
      <c r="D19" s="112" t="s">
        <v>427</v>
      </c>
      <c r="E19" s="113" t="s">
        <v>427</v>
      </c>
      <c r="F19" s="113" t="s">
        <v>427</v>
      </c>
      <c r="G19" s="113" t="s">
        <v>427</v>
      </c>
      <c r="H19" s="114" t="s">
        <v>427</v>
      </c>
    </row>
    <row r="20" spans="1:8" ht="20.100000000000001" customHeight="1" x14ac:dyDescent="0.35">
      <c r="A20" s="108" t="s">
        <v>153</v>
      </c>
      <c r="B20" s="109" t="s">
        <v>159</v>
      </c>
      <c r="C20" s="111" t="s">
        <v>130</v>
      </c>
      <c r="D20" s="115" t="s">
        <v>427</v>
      </c>
      <c r="E20" s="116" t="s">
        <v>427</v>
      </c>
      <c r="F20" s="116" t="s">
        <v>427</v>
      </c>
      <c r="G20" s="116" t="s">
        <v>427</v>
      </c>
      <c r="H20" s="117" t="s">
        <v>427</v>
      </c>
    </row>
    <row r="21" spans="1:8" ht="20.100000000000001" customHeight="1" x14ac:dyDescent="0.35">
      <c r="A21" s="106" t="s">
        <v>153</v>
      </c>
      <c r="B21" s="107" t="s">
        <v>160</v>
      </c>
      <c r="C21" s="110" t="s">
        <v>130</v>
      </c>
      <c r="D21" s="112" t="s">
        <v>427</v>
      </c>
      <c r="E21" s="113" t="s">
        <v>427</v>
      </c>
      <c r="F21" s="113" t="s">
        <v>427</v>
      </c>
      <c r="G21" s="113" t="s">
        <v>427</v>
      </c>
      <c r="H21" s="114" t="s">
        <v>427</v>
      </c>
    </row>
    <row r="22" spans="1:8" ht="20.100000000000001" customHeight="1" x14ac:dyDescent="0.35">
      <c r="A22" s="108" t="s">
        <v>153</v>
      </c>
      <c r="B22" s="109" t="s">
        <v>161</v>
      </c>
      <c r="C22" s="111" t="s">
        <v>130</v>
      </c>
      <c r="D22" s="115" t="s">
        <v>427</v>
      </c>
      <c r="E22" s="116" t="s">
        <v>427</v>
      </c>
      <c r="F22" s="116" t="s">
        <v>427</v>
      </c>
      <c r="G22" s="116" t="s">
        <v>427</v>
      </c>
      <c r="H22" s="117" t="s">
        <v>427</v>
      </c>
    </row>
    <row r="23" spans="1:8" ht="20.100000000000001" customHeight="1" x14ac:dyDescent="0.35">
      <c r="A23" s="106" t="s">
        <v>153</v>
      </c>
      <c r="B23" s="107" t="s">
        <v>162</v>
      </c>
      <c r="C23" s="110" t="s">
        <v>129</v>
      </c>
      <c r="D23" s="112" t="s">
        <v>130</v>
      </c>
      <c r="E23" s="113" t="s">
        <v>129</v>
      </c>
      <c r="F23" s="113" t="s">
        <v>130</v>
      </c>
      <c r="G23" s="113" t="s">
        <v>130</v>
      </c>
      <c r="H23" s="114" t="s">
        <v>130</v>
      </c>
    </row>
    <row r="24" spans="1:8" ht="20.100000000000001" customHeight="1" x14ac:dyDescent="0.35">
      <c r="A24" s="108" t="s">
        <v>153</v>
      </c>
      <c r="B24" s="109" t="s">
        <v>163</v>
      </c>
      <c r="C24" s="111" t="s">
        <v>130</v>
      </c>
      <c r="D24" s="115" t="s">
        <v>427</v>
      </c>
      <c r="E24" s="116" t="s">
        <v>427</v>
      </c>
      <c r="F24" s="116" t="s">
        <v>427</v>
      </c>
      <c r="G24" s="116" t="s">
        <v>427</v>
      </c>
      <c r="H24" s="117" t="s">
        <v>427</v>
      </c>
    </row>
    <row r="25" spans="1:8" ht="20.100000000000001" customHeight="1" x14ac:dyDescent="0.35">
      <c r="A25" s="106" t="s">
        <v>153</v>
      </c>
      <c r="B25" s="107" t="s">
        <v>164</v>
      </c>
      <c r="C25" s="110" t="s">
        <v>130</v>
      </c>
      <c r="D25" s="112" t="s">
        <v>427</v>
      </c>
      <c r="E25" s="113" t="s">
        <v>427</v>
      </c>
      <c r="F25" s="113" t="s">
        <v>427</v>
      </c>
      <c r="G25" s="113" t="s">
        <v>427</v>
      </c>
      <c r="H25" s="114" t="s">
        <v>427</v>
      </c>
    </row>
    <row r="26" spans="1:8" ht="20.100000000000001" customHeight="1" x14ac:dyDescent="0.35">
      <c r="A26" s="108" t="s">
        <v>153</v>
      </c>
      <c r="B26" s="109" t="s">
        <v>165</v>
      </c>
      <c r="C26" s="111" t="s">
        <v>130</v>
      </c>
      <c r="D26" s="115" t="s">
        <v>427</v>
      </c>
      <c r="E26" s="116" t="s">
        <v>427</v>
      </c>
      <c r="F26" s="116" t="s">
        <v>427</v>
      </c>
      <c r="G26" s="116" t="s">
        <v>427</v>
      </c>
      <c r="H26" s="117" t="s">
        <v>427</v>
      </c>
    </row>
    <row r="27" spans="1:8" ht="20.100000000000001" customHeight="1" x14ac:dyDescent="0.35">
      <c r="A27" s="106" t="s">
        <v>153</v>
      </c>
      <c r="B27" s="107" t="s">
        <v>166</v>
      </c>
      <c r="C27" s="110" t="s">
        <v>130</v>
      </c>
      <c r="D27" s="112" t="s">
        <v>427</v>
      </c>
      <c r="E27" s="113" t="s">
        <v>427</v>
      </c>
      <c r="F27" s="113" t="s">
        <v>427</v>
      </c>
      <c r="G27" s="113" t="s">
        <v>427</v>
      </c>
      <c r="H27" s="114" t="s">
        <v>427</v>
      </c>
    </row>
    <row r="28" spans="1:8" ht="20.100000000000001" customHeight="1" x14ac:dyDescent="0.35">
      <c r="A28" s="108" t="s">
        <v>153</v>
      </c>
      <c r="B28" s="109" t="s">
        <v>167</v>
      </c>
      <c r="C28" s="111" t="s">
        <v>130</v>
      </c>
      <c r="D28" s="115" t="s">
        <v>427</v>
      </c>
      <c r="E28" s="116" t="s">
        <v>427</v>
      </c>
      <c r="F28" s="116" t="s">
        <v>427</v>
      </c>
      <c r="G28" s="116" t="s">
        <v>427</v>
      </c>
      <c r="H28" s="117" t="s">
        <v>427</v>
      </c>
    </row>
    <row r="29" spans="1:8" ht="20.100000000000001" customHeight="1" x14ac:dyDescent="0.35">
      <c r="A29" s="106" t="s">
        <v>153</v>
      </c>
      <c r="B29" s="107" t="s">
        <v>168</v>
      </c>
      <c r="C29" s="110" t="s">
        <v>130</v>
      </c>
      <c r="D29" s="112" t="s">
        <v>427</v>
      </c>
      <c r="E29" s="113" t="s">
        <v>427</v>
      </c>
      <c r="F29" s="113" t="s">
        <v>427</v>
      </c>
      <c r="G29" s="113" t="s">
        <v>427</v>
      </c>
      <c r="H29" s="114" t="s">
        <v>427</v>
      </c>
    </row>
    <row r="30" spans="1:8" ht="20.100000000000001" customHeight="1" x14ac:dyDescent="0.35">
      <c r="A30" s="108" t="s">
        <v>153</v>
      </c>
      <c r="B30" s="109" t="s">
        <v>169</v>
      </c>
      <c r="C30" s="111" t="s">
        <v>130</v>
      </c>
      <c r="D30" s="115" t="s">
        <v>427</v>
      </c>
      <c r="E30" s="116" t="s">
        <v>427</v>
      </c>
      <c r="F30" s="116" t="s">
        <v>427</v>
      </c>
      <c r="G30" s="116" t="s">
        <v>427</v>
      </c>
      <c r="H30" s="117" t="s">
        <v>427</v>
      </c>
    </row>
    <row r="31" spans="1:8" ht="20.100000000000001" customHeight="1" x14ac:dyDescent="0.35">
      <c r="A31" s="106" t="s">
        <v>153</v>
      </c>
      <c r="B31" s="107" t="s">
        <v>170</v>
      </c>
      <c r="C31" s="110" t="s">
        <v>130</v>
      </c>
      <c r="D31" s="112" t="s">
        <v>427</v>
      </c>
      <c r="E31" s="113" t="s">
        <v>427</v>
      </c>
      <c r="F31" s="113" t="s">
        <v>427</v>
      </c>
      <c r="G31" s="113" t="s">
        <v>427</v>
      </c>
      <c r="H31" s="114" t="s">
        <v>427</v>
      </c>
    </row>
    <row r="32" spans="1:8" ht="20.100000000000001" customHeight="1" x14ac:dyDescent="0.35">
      <c r="A32" s="108" t="s">
        <v>153</v>
      </c>
      <c r="B32" s="109" t="s">
        <v>171</v>
      </c>
      <c r="C32" s="111" t="s">
        <v>130</v>
      </c>
      <c r="D32" s="115" t="s">
        <v>427</v>
      </c>
      <c r="E32" s="116" t="s">
        <v>427</v>
      </c>
      <c r="F32" s="116" t="s">
        <v>427</v>
      </c>
      <c r="G32" s="116" t="s">
        <v>427</v>
      </c>
      <c r="H32" s="117" t="s">
        <v>427</v>
      </c>
    </row>
    <row r="33" spans="1:8" ht="20.100000000000001" customHeight="1" x14ac:dyDescent="0.35">
      <c r="A33" s="106" t="s">
        <v>153</v>
      </c>
      <c r="B33" s="107" t="s">
        <v>172</v>
      </c>
      <c r="C33" s="110" t="s">
        <v>130</v>
      </c>
      <c r="D33" s="112" t="s">
        <v>427</v>
      </c>
      <c r="E33" s="113" t="s">
        <v>427</v>
      </c>
      <c r="F33" s="113" t="s">
        <v>427</v>
      </c>
      <c r="G33" s="113" t="s">
        <v>427</v>
      </c>
      <c r="H33" s="114" t="s">
        <v>427</v>
      </c>
    </row>
    <row r="34" spans="1:8" ht="20.100000000000001" customHeight="1" x14ac:dyDescent="0.35">
      <c r="A34" s="108" t="s">
        <v>173</v>
      </c>
      <c r="B34" s="109" t="s">
        <v>174</v>
      </c>
      <c r="C34" s="111" t="s">
        <v>129</v>
      </c>
      <c r="D34" s="115" t="s">
        <v>130</v>
      </c>
      <c r="E34" s="116" t="s">
        <v>130</v>
      </c>
      <c r="F34" s="116" t="s">
        <v>130</v>
      </c>
      <c r="G34" s="116" t="s">
        <v>130</v>
      </c>
      <c r="H34" s="117" t="s">
        <v>129</v>
      </c>
    </row>
    <row r="35" spans="1:8" ht="20.100000000000001" customHeight="1" x14ac:dyDescent="0.35">
      <c r="A35" s="106" t="s">
        <v>173</v>
      </c>
      <c r="B35" s="107" t="s">
        <v>175</v>
      </c>
      <c r="C35" s="110" t="s">
        <v>129</v>
      </c>
      <c r="D35" s="112" t="s">
        <v>129</v>
      </c>
      <c r="E35" s="113" t="s">
        <v>129</v>
      </c>
      <c r="F35" s="113" t="s">
        <v>129</v>
      </c>
      <c r="G35" s="113" t="s">
        <v>130</v>
      </c>
      <c r="H35" s="114" t="s">
        <v>130</v>
      </c>
    </row>
    <row r="36" spans="1:8" ht="20.100000000000001" customHeight="1" x14ac:dyDescent="0.35">
      <c r="A36" s="108" t="s">
        <v>173</v>
      </c>
      <c r="B36" s="109" t="s">
        <v>176</v>
      </c>
      <c r="C36" s="111" t="s">
        <v>129</v>
      </c>
      <c r="D36" s="115" t="s">
        <v>129</v>
      </c>
      <c r="E36" s="116" t="s">
        <v>130</v>
      </c>
      <c r="F36" s="116" t="s">
        <v>130</v>
      </c>
      <c r="G36" s="116" t="s">
        <v>130</v>
      </c>
      <c r="H36" s="117" t="s">
        <v>129</v>
      </c>
    </row>
    <row r="37" spans="1:8" ht="20.100000000000001" customHeight="1" x14ac:dyDescent="0.35">
      <c r="A37" s="106" t="s">
        <v>177</v>
      </c>
      <c r="B37" s="107" t="s">
        <v>178</v>
      </c>
      <c r="C37" s="110" t="s">
        <v>130</v>
      </c>
      <c r="D37" s="112" t="s">
        <v>427</v>
      </c>
      <c r="E37" s="113" t="s">
        <v>427</v>
      </c>
      <c r="F37" s="113" t="s">
        <v>427</v>
      </c>
      <c r="G37" s="113" t="s">
        <v>427</v>
      </c>
      <c r="H37" s="114" t="s">
        <v>427</v>
      </c>
    </row>
    <row r="38" spans="1:8" ht="20.100000000000001" customHeight="1" x14ac:dyDescent="0.35">
      <c r="A38" s="108" t="s">
        <v>177</v>
      </c>
      <c r="B38" s="109" t="s">
        <v>179</v>
      </c>
      <c r="C38" s="111" t="s">
        <v>130</v>
      </c>
      <c r="D38" s="115" t="s">
        <v>427</v>
      </c>
      <c r="E38" s="116" t="s">
        <v>427</v>
      </c>
      <c r="F38" s="116" t="s">
        <v>427</v>
      </c>
      <c r="G38" s="116" t="s">
        <v>427</v>
      </c>
      <c r="H38" s="117" t="s">
        <v>427</v>
      </c>
    </row>
    <row r="39" spans="1:8" ht="20.100000000000001" customHeight="1" x14ac:dyDescent="0.35">
      <c r="A39" s="106" t="s">
        <v>180</v>
      </c>
      <c r="B39" s="107" t="s">
        <v>181</v>
      </c>
      <c r="C39" s="110" t="s">
        <v>130</v>
      </c>
      <c r="D39" s="112" t="s">
        <v>427</v>
      </c>
      <c r="E39" s="113" t="s">
        <v>427</v>
      </c>
      <c r="F39" s="113" t="s">
        <v>427</v>
      </c>
      <c r="G39" s="113" t="s">
        <v>427</v>
      </c>
      <c r="H39" s="114" t="s">
        <v>427</v>
      </c>
    </row>
    <row r="40" spans="1:8" ht="20.100000000000001" customHeight="1" x14ac:dyDescent="0.35">
      <c r="A40" s="108" t="s">
        <v>180</v>
      </c>
      <c r="B40" s="109" t="s">
        <v>182</v>
      </c>
      <c r="C40" s="111" t="s">
        <v>130</v>
      </c>
      <c r="D40" s="115" t="s">
        <v>427</v>
      </c>
      <c r="E40" s="116" t="s">
        <v>427</v>
      </c>
      <c r="F40" s="116" t="s">
        <v>427</v>
      </c>
      <c r="G40" s="116" t="s">
        <v>427</v>
      </c>
      <c r="H40" s="117" t="s">
        <v>427</v>
      </c>
    </row>
    <row r="41" spans="1:8" ht="20.100000000000001" customHeight="1" x14ac:dyDescent="0.35">
      <c r="A41" s="106" t="s">
        <v>180</v>
      </c>
      <c r="B41" s="107" t="s">
        <v>183</v>
      </c>
      <c r="C41" s="110" t="s">
        <v>129</v>
      </c>
      <c r="D41" s="112" t="s">
        <v>129</v>
      </c>
      <c r="E41" s="113" t="s">
        <v>130</v>
      </c>
      <c r="F41" s="113" t="s">
        <v>130</v>
      </c>
      <c r="G41" s="113" t="s">
        <v>130</v>
      </c>
      <c r="H41" s="114" t="s">
        <v>130</v>
      </c>
    </row>
    <row r="42" spans="1:8" ht="20.100000000000001" customHeight="1" x14ac:dyDescent="0.35">
      <c r="A42" s="108" t="s">
        <v>180</v>
      </c>
      <c r="B42" s="109" t="s">
        <v>184</v>
      </c>
      <c r="C42" s="111" t="s">
        <v>129</v>
      </c>
      <c r="D42" s="115" t="s">
        <v>129</v>
      </c>
      <c r="E42" s="116" t="s">
        <v>130</v>
      </c>
      <c r="F42" s="116" t="s">
        <v>130</v>
      </c>
      <c r="G42" s="116" t="s">
        <v>130</v>
      </c>
      <c r="H42" s="117" t="s">
        <v>130</v>
      </c>
    </row>
    <row r="43" spans="1:8" ht="20.100000000000001" customHeight="1" x14ac:dyDescent="0.35">
      <c r="A43" s="106" t="s">
        <v>180</v>
      </c>
      <c r="B43" s="107" t="s">
        <v>185</v>
      </c>
      <c r="C43" s="110" t="s">
        <v>129</v>
      </c>
      <c r="D43" s="112" t="s">
        <v>129</v>
      </c>
      <c r="E43" s="113" t="s">
        <v>130</v>
      </c>
      <c r="F43" s="113" t="s">
        <v>130</v>
      </c>
      <c r="G43" s="113" t="s">
        <v>130</v>
      </c>
      <c r="H43" s="114" t="s">
        <v>130</v>
      </c>
    </row>
    <row r="44" spans="1:8" ht="20.100000000000001" customHeight="1" x14ac:dyDescent="0.35">
      <c r="A44" s="108" t="s">
        <v>180</v>
      </c>
      <c r="B44" s="109" t="s">
        <v>186</v>
      </c>
      <c r="C44" s="111" t="s">
        <v>130</v>
      </c>
      <c r="D44" s="115" t="s">
        <v>427</v>
      </c>
      <c r="E44" s="116" t="s">
        <v>427</v>
      </c>
      <c r="F44" s="116" t="s">
        <v>427</v>
      </c>
      <c r="G44" s="116" t="s">
        <v>427</v>
      </c>
      <c r="H44" s="117" t="s">
        <v>427</v>
      </c>
    </row>
    <row r="45" spans="1:8" ht="20.100000000000001" customHeight="1" x14ac:dyDescent="0.35">
      <c r="A45" s="106" t="s">
        <v>180</v>
      </c>
      <c r="B45" s="107" t="s">
        <v>187</v>
      </c>
      <c r="C45" s="110" t="s">
        <v>130</v>
      </c>
      <c r="D45" s="112" t="s">
        <v>427</v>
      </c>
      <c r="E45" s="113" t="s">
        <v>427</v>
      </c>
      <c r="F45" s="113" t="s">
        <v>427</v>
      </c>
      <c r="G45" s="113" t="s">
        <v>427</v>
      </c>
      <c r="H45" s="114" t="s">
        <v>427</v>
      </c>
    </row>
    <row r="46" spans="1:8" ht="20.100000000000001" customHeight="1" x14ac:dyDescent="0.35">
      <c r="A46" s="108" t="s">
        <v>180</v>
      </c>
      <c r="B46" s="109" t="s">
        <v>188</v>
      </c>
      <c r="C46" s="111" t="s">
        <v>130</v>
      </c>
      <c r="D46" s="115" t="s">
        <v>427</v>
      </c>
      <c r="E46" s="116" t="s">
        <v>427</v>
      </c>
      <c r="F46" s="116" t="s">
        <v>427</v>
      </c>
      <c r="G46" s="116" t="s">
        <v>427</v>
      </c>
      <c r="H46" s="117" t="s">
        <v>427</v>
      </c>
    </row>
    <row r="47" spans="1:8" ht="20.100000000000001" customHeight="1" x14ac:dyDescent="0.35">
      <c r="A47" s="106" t="s">
        <v>180</v>
      </c>
      <c r="B47" s="107" t="s">
        <v>189</v>
      </c>
      <c r="C47" s="110" t="s">
        <v>130</v>
      </c>
      <c r="D47" s="112" t="s">
        <v>427</v>
      </c>
      <c r="E47" s="113" t="s">
        <v>427</v>
      </c>
      <c r="F47" s="113" t="s">
        <v>427</v>
      </c>
      <c r="G47" s="113" t="s">
        <v>427</v>
      </c>
      <c r="H47" s="114" t="s">
        <v>427</v>
      </c>
    </row>
    <row r="48" spans="1:8" ht="20.100000000000001" customHeight="1" x14ac:dyDescent="0.35">
      <c r="A48" s="108" t="s">
        <v>180</v>
      </c>
      <c r="B48" s="109" t="s">
        <v>190</v>
      </c>
      <c r="C48" s="111" t="s">
        <v>129</v>
      </c>
      <c r="D48" s="115" t="s">
        <v>129</v>
      </c>
      <c r="E48" s="116" t="s">
        <v>130</v>
      </c>
      <c r="F48" s="116" t="s">
        <v>130</v>
      </c>
      <c r="G48" s="116" t="s">
        <v>130</v>
      </c>
      <c r="H48" s="117" t="s">
        <v>130</v>
      </c>
    </row>
    <row r="49" spans="1:8" ht="20.100000000000001" customHeight="1" x14ac:dyDescent="0.35">
      <c r="A49" s="106" t="s">
        <v>180</v>
      </c>
      <c r="B49" s="107" t="s">
        <v>191</v>
      </c>
      <c r="C49" s="110" t="s">
        <v>129</v>
      </c>
      <c r="D49" s="112" t="s">
        <v>130</v>
      </c>
      <c r="E49" s="113" t="s">
        <v>130</v>
      </c>
      <c r="F49" s="113" t="s">
        <v>130</v>
      </c>
      <c r="G49" s="113" t="s">
        <v>130</v>
      </c>
      <c r="H49" s="114" t="s">
        <v>130</v>
      </c>
    </row>
    <row r="50" spans="1:8" ht="20.100000000000001" customHeight="1" x14ac:dyDescent="0.35">
      <c r="A50" s="108" t="s">
        <v>180</v>
      </c>
      <c r="B50" s="109" t="s">
        <v>192</v>
      </c>
      <c r="C50" s="111" t="s">
        <v>130</v>
      </c>
      <c r="D50" s="115" t="s">
        <v>427</v>
      </c>
      <c r="E50" s="116" t="s">
        <v>427</v>
      </c>
      <c r="F50" s="116" t="s">
        <v>427</v>
      </c>
      <c r="G50" s="116" t="s">
        <v>427</v>
      </c>
      <c r="H50" s="117" t="s">
        <v>427</v>
      </c>
    </row>
    <row r="51" spans="1:8" ht="20.100000000000001" customHeight="1" x14ac:dyDescent="0.35">
      <c r="A51" s="106" t="s">
        <v>180</v>
      </c>
      <c r="B51" s="107" t="s">
        <v>193</v>
      </c>
      <c r="C51" s="110" t="s">
        <v>130</v>
      </c>
      <c r="D51" s="112" t="s">
        <v>427</v>
      </c>
      <c r="E51" s="113" t="s">
        <v>427</v>
      </c>
      <c r="F51" s="113" t="s">
        <v>427</v>
      </c>
      <c r="G51" s="113" t="s">
        <v>427</v>
      </c>
      <c r="H51" s="114" t="s">
        <v>427</v>
      </c>
    </row>
    <row r="52" spans="1:8" ht="20.100000000000001" customHeight="1" x14ac:dyDescent="0.35">
      <c r="A52" s="108" t="s">
        <v>180</v>
      </c>
      <c r="B52" s="109" t="s">
        <v>194</v>
      </c>
      <c r="C52" s="111" t="s">
        <v>130</v>
      </c>
      <c r="D52" s="115" t="s">
        <v>427</v>
      </c>
      <c r="E52" s="116" t="s">
        <v>427</v>
      </c>
      <c r="F52" s="116" t="s">
        <v>427</v>
      </c>
      <c r="G52" s="116" t="s">
        <v>427</v>
      </c>
      <c r="H52" s="117" t="s">
        <v>427</v>
      </c>
    </row>
    <row r="53" spans="1:8" ht="20.100000000000001" customHeight="1" x14ac:dyDescent="0.35">
      <c r="A53" s="106" t="s">
        <v>180</v>
      </c>
      <c r="B53" s="107" t="s">
        <v>195</v>
      </c>
      <c r="C53" s="110" t="s">
        <v>129</v>
      </c>
      <c r="D53" s="112" t="s">
        <v>129</v>
      </c>
      <c r="E53" s="113" t="s">
        <v>130</v>
      </c>
      <c r="F53" s="113" t="s">
        <v>130</v>
      </c>
      <c r="G53" s="113" t="s">
        <v>130</v>
      </c>
      <c r="H53" s="114" t="s">
        <v>130</v>
      </c>
    </row>
    <row r="54" spans="1:8" ht="20.100000000000001" customHeight="1" x14ac:dyDescent="0.35">
      <c r="A54" s="108" t="s">
        <v>180</v>
      </c>
      <c r="B54" s="109" t="s">
        <v>196</v>
      </c>
      <c r="C54" s="111" t="s">
        <v>130</v>
      </c>
      <c r="D54" s="115" t="s">
        <v>427</v>
      </c>
      <c r="E54" s="116" t="s">
        <v>427</v>
      </c>
      <c r="F54" s="116" t="s">
        <v>427</v>
      </c>
      <c r="G54" s="116" t="s">
        <v>427</v>
      </c>
      <c r="H54" s="117" t="s">
        <v>427</v>
      </c>
    </row>
    <row r="55" spans="1:8" ht="20.100000000000001" customHeight="1" x14ac:dyDescent="0.35">
      <c r="A55" s="106" t="s">
        <v>180</v>
      </c>
      <c r="B55" s="107" t="s">
        <v>197</v>
      </c>
      <c r="C55" s="110" t="s">
        <v>130</v>
      </c>
      <c r="D55" s="112" t="s">
        <v>427</v>
      </c>
      <c r="E55" s="113" t="s">
        <v>427</v>
      </c>
      <c r="F55" s="113" t="s">
        <v>427</v>
      </c>
      <c r="G55" s="113" t="s">
        <v>427</v>
      </c>
      <c r="H55" s="114" t="s">
        <v>427</v>
      </c>
    </row>
    <row r="56" spans="1:8" ht="20.100000000000001" customHeight="1" x14ac:dyDescent="0.35">
      <c r="A56" s="108" t="s">
        <v>180</v>
      </c>
      <c r="B56" s="109" t="s">
        <v>198</v>
      </c>
      <c r="C56" s="111" t="s">
        <v>130</v>
      </c>
      <c r="D56" s="115" t="s">
        <v>427</v>
      </c>
      <c r="E56" s="116" t="s">
        <v>427</v>
      </c>
      <c r="F56" s="116" t="s">
        <v>427</v>
      </c>
      <c r="G56" s="116" t="s">
        <v>427</v>
      </c>
      <c r="H56" s="117" t="s">
        <v>427</v>
      </c>
    </row>
    <row r="57" spans="1:8" ht="20.100000000000001" customHeight="1" x14ac:dyDescent="0.35">
      <c r="A57" s="106" t="s">
        <v>180</v>
      </c>
      <c r="B57" s="107" t="s">
        <v>199</v>
      </c>
      <c r="C57" s="110" t="s">
        <v>130</v>
      </c>
      <c r="D57" s="112" t="s">
        <v>427</v>
      </c>
      <c r="E57" s="113" t="s">
        <v>427</v>
      </c>
      <c r="F57" s="113" t="s">
        <v>427</v>
      </c>
      <c r="G57" s="113" t="s">
        <v>427</v>
      </c>
      <c r="H57" s="114" t="s">
        <v>427</v>
      </c>
    </row>
    <row r="58" spans="1:8" ht="20.100000000000001" customHeight="1" x14ac:dyDescent="0.35">
      <c r="A58" s="108" t="s">
        <v>180</v>
      </c>
      <c r="B58" s="109" t="s">
        <v>200</v>
      </c>
      <c r="C58" s="111" t="s">
        <v>129</v>
      </c>
      <c r="D58" s="115" t="s">
        <v>129</v>
      </c>
      <c r="E58" s="116" t="s">
        <v>130</v>
      </c>
      <c r="F58" s="116" t="s">
        <v>130</v>
      </c>
      <c r="G58" s="116" t="s">
        <v>130</v>
      </c>
      <c r="H58" s="117" t="s">
        <v>130</v>
      </c>
    </row>
    <row r="59" spans="1:8" ht="20.100000000000001" customHeight="1" x14ac:dyDescent="0.35">
      <c r="A59" s="106" t="s">
        <v>180</v>
      </c>
      <c r="B59" s="107" t="s">
        <v>201</v>
      </c>
      <c r="C59" s="110" t="s">
        <v>130</v>
      </c>
      <c r="D59" s="112" t="s">
        <v>427</v>
      </c>
      <c r="E59" s="113" t="s">
        <v>427</v>
      </c>
      <c r="F59" s="113" t="s">
        <v>427</v>
      </c>
      <c r="G59" s="113" t="s">
        <v>427</v>
      </c>
      <c r="H59" s="114" t="s">
        <v>427</v>
      </c>
    </row>
    <row r="60" spans="1:8" ht="20.100000000000001" customHeight="1" x14ac:dyDescent="0.35">
      <c r="A60" s="108" t="s">
        <v>180</v>
      </c>
      <c r="B60" s="109" t="s">
        <v>202</v>
      </c>
      <c r="C60" s="111" t="s">
        <v>129</v>
      </c>
      <c r="D60" s="115" t="s">
        <v>129</v>
      </c>
      <c r="E60" s="116" t="s">
        <v>130</v>
      </c>
      <c r="F60" s="116" t="s">
        <v>130</v>
      </c>
      <c r="G60" s="116" t="s">
        <v>130</v>
      </c>
      <c r="H60" s="117" t="s">
        <v>130</v>
      </c>
    </row>
    <row r="61" spans="1:8" ht="20.100000000000001" customHeight="1" x14ac:dyDescent="0.35">
      <c r="A61" s="106" t="s">
        <v>180</v>
      </c>
      <c r="B61" s="107" t="s">
        <v>203</v>
      </c>
      <c r="C61" s="110" t="s">
        <v>130</v>
      </c>
      <c r="D61" s="112" t="s">
        <v>427</v>
      </c>
      <c r="E61" s="113" t="s">
        <v>427</v>
      </c>
      <c r="F61" s="113" t="s">
        <v>427</v>
      </c>
      <c r="G61" s="113" t="s">
        <v>427</v>
      </c>
      <c r="H61" s="114" t="s">
        <v>427</v>
      </c>
    </row>
    <row r="62" spans="1:8" ht="20.100000000000001" customHeight="1" x14ac:dyDescent="0.35">
      <c r="A62" s="108" t="s">
        <v>180</v>
      </c>
      <c r="B62" s="109" t="s">
        <v>204</v>
      </c>
      <c r="C62" s="111" t="s">
        <v>129</v>
      </c>
      <c r="D62" s="115" t="s">
        <v>129</v>
      </c>
      <c r="E62" s="116" t="s">
        <v>129</v>
      </c>
      <c r="F62" s="116" t="s">
        <v>129</v>
      </c>
      <c r="G62" s="116" t="s">
        <v>130</v>
      </c>
      <c r="H62" s="117" t="s">
        <v>130</v>
      </c>
    </row>
    <row r="63" spans="1:8" ht="20.100000000000001" customHeight="1" x14ac:dyDescent="0.35">
      <c r="A63" s="106" t="s">
        <v>205</v>
      </c>
      <c r="B63" s="107" t="s">
        <v>206</v>
      </c>
      <c r="C63" s="110" t="s">
        <v>130</v>
      </c>
      <c r="D63" s="112" t="s">
        <v>427</v>
      </c>
      <c r="E63" s="113" t="s">
        <v>427</v>
      </c>
      <c r="F63" s="113" t="s">
        <v>427</v>
      </c>
      <c r="G63" s="113" t="s">
        <v>427</v>
      </c>
      <c r="H63" s="114" t="s">
        <v>427</v>
      </c>
    </row>
    <row r="64" spans="1:8" ht="20.100000000000001" customHeight="1" x14ac:dyDescent="0.35">
      <c r="A64" s="108" t="s">
        <v>205</v>
      </c>
      <c r="B64" s="109" t="s">
        <v>207</v>
      </c>
      <c r="C64" s="111" t="s">
        <v>130</v>
      </c>
      <c r="D64" s="115" t="s">
        <v>427</v>
      </c>
      <c r="E64" s="116" t="s">
        <v>427</v>
      </c>
      <c r="F64" s="116" t="s">
        <v>427</v>
      </c>
      <c r="G64" s="116" t="s">
        <v>427</v>
      </c>
      <c r="H64" s="117" t="s">
        <v>427</v>
      </c>
    </row>
    <row r="65" spans="1:8" ht="20.100000000000001" customHeight="1" x14ac:dyDescent="0.35">
      <c r="A65" s="106" t="s">
        <v>205</v>
      </c>
      <c r="B65" s="107" t="s">
        <v>208</v>
      </c>
      <c r="C65" s="110" t="s">
        <v>130</v>
      </c>
      <c r="D65" s="112" t="s">
        <v>427</v>
      </c>
      <c r="E65" s="113" t="s">
        <v>427</v>
      </c>
      <c r="F65" s="113" t="s">
        <v>427</v>
      </c>
      <c r="G65" s="113" t="s">
        <v>427</v>
      </c>
      <c r="H65" s="114" t="s">
        <v>427</v>
      </c>
    </row>
    <row r="66" spans="1:8" ht="20.100000000000001" customHeight="1" x14ac:dyDescent="0.35">
      <c r="A66" s="108" t="s">
        <v>205</v>
      </c>
      <c r="B66" s="109" t="s">
        <v>209</v>
      </c>
      <c r="C66" s="111" t="s">
        <v>130</v>
      </c>
      <c r="D66" s="115" t="s">
        <v>427</v>
      </c>
      <c r="E66" s="116" t="s">
        <v>427</v>
      </c>
      <c r="F66" s="116" t="s">
        <v>427</v>
      </c>
      <c r="G66" s="116" t="s">
        <v>427</v>
      </c>
      <c r="H66" s="117" t="s">
        <v>427</v>
      </c>
    </row>
    <row r="67" spans="1:8" ht="20.100000000000001" customHeight="1" x14ac:dyDescent="0.35">
      <c r="A67" s="106" t="s">
        <v>205</v>
      </c>
      <c r="B67" s="107" t="s">
        <v>210</v>
      </c>
      <c r="C67" s="110" t="s">
        <v>130</v>
      </c>
      <c r="D67" s="112" t="s">
        <v>427</v>
      </c>
      <c r="E67" s="113" t="s">
        <v>427</v>
      </c>
      <c r="F67" s="113" t="s">
        <v>427</v>
      </c>
      <c r="G67" s="113" t="s">
        <v>427</v>
      </c>
      <c r="H67" s="114" t="s">
        <v>427</v>
      </c>
    </row>
    <row r="68" spans="1:8" ht="20.100000000000001" customHeight="1" x14ac:dyDescent="0.35">
      <c r="A68" s="108" t="s">
        <v>205</v>
      </c>
      <c r="B68" s="109" t="s">
        <v>211</v>
      </c>
      <c r="C68" s="111" t="s">
        <v>130</v>
      </c>
      <c r="D68" s="115" t="s">
        <v>427</v>
      </c>
      <c r="E68" s="116" t="s">
        <v>427</v>
      </c>
      <c r="F68" s="116" t="s">
        <v>427</v>
      </c>
      <c r="G68" s="116" t="s">
        <v>427</v>
      </c>
      <c r="H68" s="117" t="s">
        <v>427</v>
      </c>
    </row>
    <row r="69" spans="1:8" ht="20.100000000000001" customHeight="1" x14ac:dyDescent="0.35">
      <c r="A69" s="106" t="s">
        <v>205</v>
      </c>
      <c r="B69" s="107" t="s">
        <v>212</v>
      </c>
      <c r="C69" s="110" t="s">
        <v>130</v>
      </c>
      <c r="D69" s="112" t="s">
        <v>427</v>
      </c>
      <c r="E69" s="113" t="s">
        <v>427</v>
      </c>
      <c r="F69" s="113" t="s">
        <v>427</v>
      </c>
      <c r="G69" s="113" t="s">
        <v>427</v>
      </c>
      <c r="H69" s="114" t="s">
        <v>427</v>
      </c>
    </row>
    <row r="70" spans="1:8" ht="20.100000000000001" customHeight="1" x14ac:dyDescent="0.35">
      <c r="A70" s="108" t="s">
        <v>205</v>
      </c>
      <c r="B70" s="109" t="s">
        <v>213</v>
      </c>
      <c r="C70" s="111" t="s">
        <v>130</v>
      </c>
      <c r="D70" s="115" t="s">
        <v>427</v>
      </c>
      <c r="E70" s="116" t="s">
        <v>427</v>
      </c>
      <c r="F70" s="116" t="s">
        <v>427</v>
      </c>
      <c r="G70" s="116" t="s">
        <v>427</v>
      </c>
      <c r="H70" s="117" t="s">
        <v>427</v>
      </c>
    </row>
    <row r="71" spans="1:8" ht="20.100000000000001" customHeight="1" x14ac:dyDescent="0.35">
      <c r="A71" s="106" t="s">
        <v>205</v>
      </c>
      <c r="B71" s="107" t="s">
        <v>214</v>
      </c>
      <c r="C71" s="110" t="s">
        <v>129</v>
      </c>
      <c r="D71" s="112" t="s">
        <v>129</v>
      </c>
      <c r="E71" s="113" t="s">
        <v>130</v>
      </c>
      <c r="F71" s="113" t="s">
        <v>130</v>
      </c>
      <c r="G71" s="113" t="s">
        <v>130</v>
      </c>
      <c r="H71" s="114" t="s">
        <v>130</v>
      </c>
    </row>
    <row r="72" spans="1:8" ht="20.100000000000001" customHeight="1" x14ac:dyDescent="0.35">
      <c r="A72" s="108" t="s">
        <v>205</v>
      </c>
      <c r="B72" s="109" t="s">
        <v>215</v>
      </c>
      <c r="C72" s="111" t="s">
        <v>129</v>
      </c>
      <c r="D72" s="115" t="s">
        <v>129</v>
      </c>
      <c r="E72" s="116" t="s">
        <v>130</v>
      </c>
      <c r="F72" s="116" t="s">
        <v>129</v>
      </c>
      <c r="G72" s="116" t="s">
        <v>130</v>
      </c>
      <c r="H72" s="117" t="s">
        <v>130</v>
      </c>
    </row>
    <row r="73" spans="1:8" ht="20.100000000000001" customHeight="1" x14ac:dyDescent="0.35">
      <c r="A73" s="106" t="s">
        <v>205</v>
      </c>
      <c r="B73" s="107" t="s">
        <v>216</v>
      </c>
      <c r="C73" s="110" t="s">
        <v>130</v>
      </c>
      <c r="D73" s="112" t="s">
        <v>427</v>
      </c>
      <c r="E73" s="113" t="s">
        <v>427</v>
      </c>
      <c r="F73" s="113" t="s">
        <v>427</v>
      </c>
      <c r="G73" s="113" t="s">
        <v>427</v>
      </c>
      <c r="H73" s="114" t="s">
        <v>427</v>
      </c>
    </row>
    <row r="74" spans="1:8" ht="20.100000000000001" customHeight="1" x14ac:dyDescent="0.35">
      <c r="A74" s="108" t="s">
        <v>205</v>
      </c>
      <c r="B74" s="109" t="s">
        <v>217</v>
      </c>
      <c r="C74" s="111" t="s">
        <v>130</v>
      </c>
      <c r="D74" s="115" t="s">
        <v>427</v>
      </c>
      <c r="E74" s="116" t="s">
        <v>427</v>
      </c>
      <c r="F74" s="116" t="s">
        <v>427</v>
      </c>
      <c r="G74" s="116" t="s">
        <v>427</v>
      </c>
      <c r="H74" s="117" t="s">
        <v>427</v>
      </c>
    </row>
    <row r="75" spans="1:8" ht="20.100000000000001" customHeight="1" x14ac:dyDescent="0.35">
      <c r="A75" s="106" t="s">
        <v>218</v>
      </c>
      <c r="B75" s="107" t="s">
        <v>219</v>
      </c>
      <c r="C75" s="110" t="s">
        <v>129</v>
      </c>
      <c r="D75" s="112" t="s">
        <v>129</v>
      </c>
      <c r="E75" s="113" t="s">
        <v>130</v>
      </c>
      <c r="F75" s="113" t="s">
        <v>129</v>
      </c>
      <c r="G75" s="113" t="s">
        <v>129</v>
      </c>
      <c r="H75" s="114" t="s">
        <v>130</v>
      </c>
    </row>
    <row r="76" spans="1:8" ht="20.100000000000001" customHeight="1" x14ac:dyDescent="0.35">
      <c r="A76" s="108" t="s">
        <v>220</v>
      </c>
      <c r="B76" s="109" t="s">
        <v>221</v>
      </c>
      <c r="C76" s="111" t="s">
        <v>130</v>
      </c>
      <c r="D76" s="115" t="s">
        <v>427</v>
      </c>
      <c r="E76" s="116" t="s">
        <v>427</v>
      </c>
      <c r="F76" s="116" t="s">
        <v>427</v>
      </c>
      <c r="G76" s="116" t="s">
        <v>427</v>
      </c>
      <c r="H76" s="117" t="s">
        <v>427</v>
      </c>
    </row>
    <row r="77" spans="1:8" ht="20.100000000000001" customHeight="1" x14ac:dyDescent="0.35">
      <c r="A77" s="106" t="s">
        <v>220</v>
      </c>
      <c r="B77" s="107" t="s">
        <v>222</v>
      </c>
      <c r="C77" s="110" t="s">
        <v>129</v>
      </c>
      <c r="D77" s="112" t="s">
        <v>130</v>
      </c>
      <c r="E77" s="113" t="s">
        <v>129</v>
      </c>
      <c r="F77" s="113" t="s">
        <v>129</v>
      </c>
      <c r="G77" s="113" t="s">
        <v>130</v>
      </c>
      <c r="H77" s="114" t="s">
        <v>130</v>
      </c>
    </row>
    <row r="78" spans="1:8" ht="20.100000000000001" customHeight="1" x14ac:dyDescent="0.35">
      <c r="A78" s="108" t="s">
        <v>223</v>
      </c>
      <c r="B78" s="109" t="s">
        <v>224</v>
      </c>
      <c r="C78" s="111" t="s">
        <v>129</v>
      </c>
      <c r="D78" s="115" t="s">
        <v>130</v>
      </c>
      <c r="E78" s="116" t="s">
        <v>129</v>
      </c>
      <c r="F78" s="116" t="s">
        <v>129</v>
      </c>
      <c r="G78" s="116" t="s">
        <v>130</v>
      </c>
      <c r="H78" s="117" t="s">
        <v>130</v>
      </c>
    </row>
    <row r="79" spans="1:8" ht="20.100000000000001" customHeight="1" x14ac:dyDescent="0.35">
      <c r="A79" s="106" t="s">
        <v>223</v>
      </c>
      <c r="B79" s="107" t="s">
        <v>225</v>
      </c>
      <c r="C79" s="110" t="s">
        <v>130</v>
      </c>
      <c r="D79" s="112" t="s">
        <v>427</v>
      </c>
      <c r="E79" s="113" t="s">
        <v>427</v>
      </c>
      <c r="F79" s="113" t="s">
        <v>427</v>
      </c>
      <c r="G79" s="113" t="s">
        <v>427</v>
      </c>
      <c r="H79" s="114" t="s">
        <v>427</v>
      </c>
    </row>
    <row r="80" spans="1:8" ht="20.100000000000001" customHeight="1" x14ac:dyDescent="0.35">
      <c r="A80" s="108" t="s">
        <v>223</v>
      </c>
      <c r="B80" s="109" t="s">
        <v>226</v>
      </c>
      <c r="C80" s="111" t="s">
        <v>130</v>
      </c>
      <c r="D80" s="115" t="s">
        <v>427</v>
      </c>
      <c r="E80" s="116" t="s">
        <v>427</v>
      </c>
      <c r="F80" s="116" t="s">
        <v>427</v>
      </c>
      <c r="G80" s="116" t="s">
        <v>427</v>
      </c>
      <c r="H80" s="117" t="s">
        <v>427</v>
      </c>
    </row>
    <row r="81" spans="1:8" ht="20.100000000000001" customHeight="1" x14ac:dyDescent="0.35">
      <c r="A81" s="106" t="s">
        <v>223</v>
      </c>
      <c r="B81" s="107" t="s">
        <v>227</v>
      </c>
      <c r="C81" s="110" t="s">
        <v>130</v>
      </c>
      <c r="D81" s="112" t="s">
        <v>427</v>
      </c>
      <c r="E81" s="113" t="s">
        <v>427</v>
      </c>
      <c r="F81" s="113" t="s">
        <v>427</v>
      </c>
      <c r="G81" s="113" t="s">
        <v>427</v>
      </c>
      <c r="H81" s="114" t="s">
        <v>427</v>
      </c>
    </row>
    <row r="82" spans="1:8" ht="20.100000000000001" customHeight="1" x14ac:dyDescent="0.35">
      <c r="A82" s="108" t="s">
        <v>223</v>
      </c>
      <c r="B82" s="109" t="s">
        <v>228</v>
      </c>
      <c r="C82" s="111" t="s">
        <v>130</v>
      </c>
      <c r="D82" s="115" t="s">
        <v>427</v>
      </c>
      <c r="E82" s="116" t="s">
        <v>427</v>
      </c>
      <c r="F82" s="116" t="s">
        <v>427</v>
      </c>
      <c r="G82" s="116" t="s">
        <v>427</v>
      </c>
      <c r="H82" s="117" t="s">
        <v>427</v>
      </c>
    </row>
    <row r="83" spans="1:8" ht="20.100000000000001" customHeight="1" x14ac:dyDescent="0.35">
      <c r="A83" s="106" t="s">
        <v>229</v>
      </c>
      <c r="B83" s="107" t="s">
        <v>230</v>
      </c>
      <c r="C83" s="110" t="s">
        <v>129</v>
      </c>
      <c r="D83" s="112" t="s">
        <v>129</v>
      </c>
      <c r="E83" s="113" t="s">
        <v>130</v>
      </c>
      <c r="F83" s="113" t="s">
        <v>130</v>
      </c>
      <c r="G83" s="113" t="s">
        <v>130</v>
      </c>
      <c r="H83" s="114" t="s">
        <v>130</v>
      </c>
    </row>
    <row r="84" spans="1:8" ht="20.100000000000001" customHeight="1" x14ac:dyDescent="0.35">
      <c r="A84" s="108" t="s">
        <v>229</v>
      </c>
      <c r="B84" s="109" t="s">
        <v>231</v>
      </c>
      <c r="C84" s="111" t="s">
        <v>129</v>
      </c>
      <c r="D84" s="115" t="s">
        <v>129</v>
      </c>
      <c r="E84" s="116" t="s">
        <v>130</v>
      </c>
      <c r="F84" s="116" t="s">
        <v>130</v>
      </c>
      <c r="G84" s="116" t="s">
        <v>130</v>
      </c>
      <c r="H84" s="117" t="s">
        <v>130</v>
      </c>
    </row>
    <row r="85" spans="1:8" ht="20.100000000000001" customHeight="1" x14ac:dyDescent="0.35">
      <c r="A85" s="106" t="s">
        <v>229</v>
      </c>
      <c r="B85" s="107" t="s">
        <v>232</v>
      </c>
      <c r="C85" s="110" t="s">
        <v>130</v>
      </c>
      <c r="D85" s="112" t="s">
        <v>427</v>
      </c>
      <c r="E85" s="113" t="s">
        <v>427</v>
      </c>
      <c r="F85" s="113" t="s">
        <v>427</v>
      </c>
      <c r="G85" s="113" t="s">
        <v>427</v>
      </c>
      <c r="H85" s="114" t="s">
        <v>427</v>
      </c>
    </row>
    <row r="86" spans="1:8" ht="20.100000000000001" customHeight="1" x14ac:dyDescent="0.35">
      <c r="A86" s="108" t="s">
        <v>229</v>
      </c>
      <c r="B86" s="109" t="s">
        <v>233</v>
      </c>
      <c r="C86" s="111" t="s">
        <v>130</v>
      </c>
      <c r="D86" s="115" t="s">
        <v>427</v>
      </c>
      <c r="E86" s="116" t="s">
        <v>427</v>
      </c>
      <c r="F86" s="116" t="s">
        <v>427</v>
      </c>
      <c r="G86" s="116" t="s">
        <v>427</v>
      </c>
      <c r="H86" s="117" t="s">
        <v>427</v>
      </c>
    </row>
    <row r="87" spans="1:8" ht="20.100000000000001" customHeight="1" x14ac:dyDescent="0.35">
      <c r="A87" s="106" t="s">
        <v>229</v>
      </c>
      <c r="B87" s="107" t="s">
        <v>234</v>
      </c>
      <c r="C87" s="110" t="s">
        <v>130</v>
      </c>
      <c r="D87" s="112" t="s">
        <v>427</v>
      </c>
      <c r="E87" s="113" t="s">
        <v>427</v>
      </c>
      <c r="F87" s="113" t="s">
        <v>427</v>
      </c>
      <c r="G87" s="113" t="s">
        <v>427</v>
      </c>
      <c r="H87" s="114" t="s">
        <v>427</v>
      </c>
    </row>
    <row r="88" spans="1:8" ht="20.100000000000001" customHeight="1" x14ac:dyDescent="0.35">
      <c r="A88" s="108" t="s">
        <v>229</v>
      </c>
      <c r="B88" s="109" t="s">
        <v>235</v>
      </c>
      <c r="C88" s="111" t="s">
        <v>130</v>
      </c>
      <c r="D88" s="115" t="s">
        <v>427</v>
      </c>
      <c r="E88" s="116" t="s">
        <v>427</v>
      </c>
      <c r="F88" s="116" t="s">
        <v>427</v>
      </c>
      <c r="G88" s="116" t="s">
        <v>427</v>
      </c>
      <c r="H88" s="117" t="s">
        <v>427</v>
      </c>
    </row>
    <row r="89" spans="1:8" ht="20.100000000000001" customHeight="1" x14ac:dyDescent="0.35">
      <c r="A89" s="106" t="s">
        <v>229</v>
      </c>
      <c r="B89" s="107" t="s">
        <v>236</v>
      </c>
      <c r="C89" s="110" t="s">
        <v>130</v>
      </c>
      <c r="D89" s="112" t="s">
        <v>427</v>
      </c>
      <c r="E89" s="113" t="s">
        <v>427</v>
      </c>
      <c r="F89" s="113" t="s">
        <v>427</v>
      </c>
      <c r="G89" s="113" t="s">
        <v>427</v>
      </c>
      <c r="H89" s="114" t="s">
        <v>427</v>
      </c>
    </row>
    <row r="90" spans="1:8" ht="20.100000000000001" customHeight="1" x14ac:dyDescent="0.35">
      <c r="A90" s="108" t="s">
        <v>229</v>
      </c>
      <c r="B90" s="109" t="s">
        <v>237</v>
      </c>
      <c r="C90" s="111" t="s">
        <v>130</v>
      </c>
      <c r="D90" s="115" t="s">
        <v>427</v>
      </c>
      <c r="E90" s="116" t="s">
        <v>427</v>
      </c>
      <c r="F90" s="116" t="s">
        <v>427</v>
      </c>
      <c r="G90" s="116" t="s">
        <v>427</v>
      </c>
      <c r="H90" s="117" t="s">
        <v>427</v>
      </c>
    </row>
    <row r="91" spans="1:8" ht="20.100000000000001" customHeight="1" x14ac:dyDescent="0.35">
      <c r="A91" s="106" t="s">
        <v>229</v>
      </c>
      <c r="B91" s="107" t="s">
        <v>238</v>
      </c>
      <c r="C91" s="110" t="s">
        <v>129</v>
      </c>
      <c r="D91" s="112" t="s">
        <v>129</v>
      </c>
      <c r="E91" s="113" t="s">
        <v>129</v>
      </c>
      <c r="F91" s="113" t="s">
        <v>129</v>
      </c>
      <c r="G91" s="113" t="s">
        <v>130</v>
      </c>
      <c r="H91" s="114" t="s">
        <v>130</v>
      </c>
    </row>
    <row r="92" spans="1:8" ht="20.100000000000001" customHeight="1" x14ac:dyDescent="0.35">
      <c r="A92" s="108" t="s">
        <v>229</v>
      </c>
      <c r="B92" s="109" t="s">
        <v>239</v>
      </c>
      <c r="C92" s="111" t="s">
        <v>129</v>
      </c>
      <c r="D92" s="115" t="s">
        <v>129</v>
      </c>
      <c r="E92" s="116" t="s">
        <v>130</v>
      </c>
      <c r="F92" s="116" t="s">
        <v>130</v>
      </c>
      <c r="G92" s="116" t="s">
        <v>130</v>
      </c>
      <c r="H92" s="117" t="s">
        <v>130</v>
      </c>
    </row>
    <row r="93" spans="1:8" ht="20.100000000000001" customHeight="1" x14ac:dyDescent="0.35">
      <c r="A93" s="106" t="s">
        <v>240</v>
      </c>
      <c r="B93" s="107" t="s">
        <v>241</v>
      </c>
      <c r="C93" s="110" t="s">
        <v>130</v>
      </c>
      <c r="D93" s="112" t="s">
        <v>427</v>
      </c>
      <c r="E93" s="113" t="s">
        <v>427</v>
      </c>
      <c r="F93" s="113" t="s">
        <v>427</v>
      </c>
      <c r="G93" s="113" t="s">
        <v>427</v>
      </c>
      <c r="H93" s="114" t="s">
        <v>427</v>
      </c>
    </row>
    <row r="94" spans="1:8" ht="20.100000000000001" customHeight="1" x14ac:dyDescent="0.35">
      <c r="A94" s="108" t="s">
        <v>240</v>
      </c>
      <c r="B94" s="109" t="s">
        <v>242</v>
      </c>
      <c r="C94" s="111" t="s">
        <v>130</v>
      </c>
      <c r="D94" s="115" t="s">
        <v>427</v>
      </c>
      <c r="E94" s="116" t="s">
        <v>427</v>
      </c>
      <c r="F94" s="116" t="s">
        <v>427</v>
      </c>
      <c r="G94" s="116" t="s">
        <v>427</v>
      </c>
      <c r="H94" s="117" t="s">
        <v>427</v>
      </c>
    </row>
    <row r="95" spans="1:8" ht="20.100000000000001" customHeight="1" x14ac:dyDescent="0.35">
      <c r="A95" s="106" t="s">
        <v>240</v>
      </c>
      <c r="B95" s="107" t="s">
        <v>243</v>
      </c>
      <c r="C95" s="110" t="s">
        <v>130</v>
      </c>
      <c r="D95" s="112" t="s">
        <v>427</v>
      </c>
      <c r="E95" s="113" t="s">
        <v>427</v>
      </c>
      <c r="F95" s="113" t="s">
        <v>427</v>
      </c>
      <c r="G95" s="113" t="s">
        <v>427</v>
      </c>
      <c r="H95" s="114" t="s">
        <v>427</v>
      </c>
    </row>
    <row r="96" spans="1:8" ht="20.100000000000001" customHeight="1" x14ac:dyDescent="0.35">
      <c r="A96" s="108" t="s">
        <v>240</v>
      </c>
      <c r="B96" s="109" t="s">
        <v>244</v>
      </c>
      <c r="C96" s="111" t="s">
        <v>130</v>
      </c>
      <c r="D96" s="115" t="s">
        <v>427</v>
      </c>
      <c r="E96" s="116" t="s">
        <v>427</v>
      </c>
      <c r="F96" s="116" t="s">
        <v>427</v>
      </c>
      <c r="G96" s="116" t="s">
        <v>427</v>
      </c>
      <c r="H96" s="117" t="s">
        <v>427</v>
      </c>
    </row>
    <row r="97" spans="1:8" ht="20.100000000000001" customHeight="1" x14ac:dyDescent="0.35">
      <c r="A97" s="106" t="s">
        <v>240</v>
      </c>
      <c r="B97" s="107" t="s">
        <v>245</v>
      </c>
      <c r="C97" s="110" t="s">
        <v>130</v>
      </c>
      <c r="D97" s="112" t="s">
        <v>427</v>
      </c>
      <c r="E97" s="113" t="s">
        <v>427</v>
      </c>
      <c r="F97" s="113" t="s">
        <v>427</v>
      </c>
      <c r="G97" s="113" t="s">
        <v>427</v>
      </c>
      <c r="H97" s="114" t="s">
        <v>427</v>
      </c>
    </row>
    <row r="98" spans="1:8" ht="20.100000000000001" customHeight="1" x14ac:dyDescent="0.35">
      <c r="A98" s="108" t="s">
        <v>240</v>
      </c>
      <c r="B98" s="109" t="s">
        <v>246</v>
      </c>
      <c r="C98" s="111" t="s">
        <v>129</v>
      </c>
      <c r="D98" s="115" t="s">
        <v>129</v>
      </c>
      <c r="E98" s="116" t="s">
        <v>129</v>
      </c>
      <c r="F98" s="116" t="s">
        <v>129</v>
      </c>
      <c r="G98" s="116" t="s">
        <v>130</v>
      </c>
      <c r="H98" s="117" t="s">
        <v>130</v>
      </c>
    </row>
    <row r="99" spans="1:8" ht="20.100000000000001" customHeight="1" x14ac:dyDescent="0.35">
      <c r="A99" s="106" t="s">
        <v>240</v>
      </c>
      <c r="B99" s="107" t="s">
        <v>247</v>
      </c>
      <c r="C99" s="110" t="s">
        <v>130</v>
      </c>
      <c r="D99" s="112" t="s">
        <v>427</v>
      </c>
      <c r="E99" s="113" t="s">
        <v>427</v>
      </c>
      <c r="F99" s="113" t="s">
        <v>427</v>
      </c>
      <c r="G99" s="113" t="s">
        <v>427</v>
      </c>
      <c r="H99" s="114" t="s">
        <v>427</v>
      </c>
    </row>
    <row r="100" spans="1:8" ht="20.100000000000001" customHeight="1" x14ac:dyDescent="0.35">
      <c r="A100" s="108" t="s">
        <v>240</v>
      </c>
      <c r="B100" s="109" t="s">
        <v>248</v>
      </c>
      <c r="C100" s="111" t="s">
        <v>129</v>
      </c>
      <c r="D100" s="115" t="s">
        <v>129</v>
      </c>
      <c r="E100" s="116" t="s">
        <v>130</v>
      </c>
      <c r="F100" s="116" t="s">
        <v>130</v>
      </c>
      <c r="G100" s="116" t="s">
        <v>130</v>
      </c>
      <c r="H100" s="117" t="s">
        <v>130</v>
      </c>
    </row>
    <row r="101" spans="1:8" ht="20.100000000000001" customHeight="1" x14ac:dyDescent="0.35">
      <c r="A101" s="106" t="s">
        <v>240</v>
      </c>
      <c r="B101" s="107" t="s">
        <v>249</v>
      </c>
      <c r="C101" s="110" t="s">
        <v>129</v>
      </c>
      <c r="D101" s="112" t="s">
        <v>129</v>
      </c>
      <c r="E101" s="113" t="s">
        <v>130</v>
      </c>
      <c r="F101" s="113" t="s">
        <v>130</v>
      </c>
      <c r="G101" s="113" t="s">
        <v>130</v>
      </c>
      <c r="H101" s="114" t="s">
        <v>130</v>
      </c>
    </row>
    <row r="102" spans="1:8" ht="20.100000000000001" customHeight="1" x14ac:dyDescent="0.35">
      <c r="A102" s="108" t="s">
        <v>250</v>
      </c>
      <c r="B102" s="109" t="s">
        <v>251</v>
      </c>
      <c r="C102" s="111" t="s">
        <v>129</v>
      </c>
      <c r="D102" s="115" t="s">
        <v>129</v>
      </c>
      <c r="E102" s="116" t="s">
        <v>129</v>
      </c>
      <c r="F102" s="116" t="s">
        <v>129</v>
      </c>
      <c r="G102" s="116" t="s">
        <v>130</v>
      </c>
      <c r="H102" s="117" t="s">
        <v>130</v>
      </c>
    </row>
    <row r="103" spans="1:8" ht="20.100000000000001" customHeight="1" x14ac:dyDescent="0.35">
      <c r="A103" s="106" t="s">
        <v>250</v>
      </c>
      <c r="B103" s="107" t="s">
        <v>252</v>
      </c>
      <c r="C103" s="110" t="s">
        <v>130</v>
      </c>
      <c r="D103" s="112" t="s">
        <v>427</v>
      </c>
      <c r="E103" s="113" t="s">
        <v>427</v>
      </c>
      <c r="F103" s="113" t="s">
        <v>427</v>
      </c>
      <c r="G103" s="113" t="s">
        <v>427</v>
      </c>
      <c r="H103" s="114" t="s">
        <v>427</v>
      </c>
    </row>
    <row r="104" spans="1:8" ht="20.100000000000001" customHeight="1" x14ac:dyDescent="0.35">
      <c r="A104" s="108" t="s">
        <v>250</v>
      </c>
      <c r="B104" s="109" t="s">
        <v>253</v>
      </c>
      <c r="C104" s="111" t="s">
        <v>129</v>
      </c>
      <c r="D104" s="115" t="s">
        <v>129</v>
      </c>
      <c r="E104" s="116" t="s">
        <v>130</v>
      </c>
      <c r="F104" s="116" t="s">
        <v>130</v>
      </c>
      <c r="G104" s="116" t="s">
        <v>130</v>
      </c>
      <c r="H104" s="117" t="s">
        <v>130</v>
      </c>
    </row>
    <row r="105" spans="1:8" ht="20.100000000000001" customHeight="1" x14ac:dyDescent="0.35">
      <c r="A105" s="106" t="s">
        <v>250</v>
      </c>
      <c r="B105" s="107" t="s">
        <v>254</v>
      </c>
      <c r="C105" s="110" t="s">
        <v>129</v>
      </c>
      <c r="D105" s="112" t="s">
        <v>129</v>
      </c>
      <c r="E105" s="113" t="s">
        <v>129</v>
      </c>
      <c r="F105" s="113" t="s">
        <v>129</v>
      </c>
      <c r="G105" s="113" t="s">
        <v>130</v>
      </c>
      <c r="H105" s="114" t="s">
        <v>130</v>
      </c>
    </row>
    <row r="106" spans="1:8" ht="20.100000000000001" customHeight="1" x14ac:dyDescent="0.35">
      <c r="A106" s="108" t="s">
        <v>255</v>
      </c>
      <c r="B106" s="109" t="s">
        <v>256</v>
      </c>
      <c r="C106" s="111" t="s">
        <v>130</v>
      </c>
      <c r="D106" s="115" t="s">
        <v>427</v>
      </c>
      <c r="E106" s="116" t="s">
        <v>427</v>
      </c>
      <c r="F106" s="116" t="s">
        <v>427</v>
      </c>
      <c r="G106" s="116" t="s">
        <v>427</v>
      </c>
      <c r="H106" s="117" t="s">
        <v>427</v>
      </c>
    </row>
    <row r="107" spans="1:8" ht="20.100000000000001" customHeight="1" x14ac:dyDescent="0.35">
      <c r="A107" s="106" t="s">
        <v>257</v>
      </c>
      <c r="B107" s="107" t="s">
        <v>258</v>
      </c>
      <c r="C107" s="110" t="s">
        <v>129</v>
      </c>
      <c r="D107" s="112" t="s">
        <v>129</v>
      </c>
      <c r="E107" s="113" t="s">
        <v>129</v>
      </c>
      <c r="F107" s="113" t="s">
        <v>130</v>
      </c>
      <c r="G107" s="113" t="s">
        <v>130</v>
      </c>
      <c r="H107" s="114" t="s">
        <v>129</v>
      </c>
    </row>
    <row r="108" spans="1:8" ht="20.100000000000001" customHeight="1" x14ac:dyDescent="0.35">
      <c r="A108" s="108" t="s">
        <v>259</v>
      </c>
      <c r="B108" s="109" t="s">
        <v>260</v>
      </c>
      <c r="C108" s="111" t="s">
        <v>130</v>
      </c>
      <c r="D108" s="115" t="s">
        <v>427</v>
      </c>
      <c r="E108" s="116" t="s">
        <v>427</v>
      </c>
      <c r="F108" s="116" t="s">
        <v>427</v>
      </c>
      <c r="G108" s="116" t="s">
        <v>427</v>
      </c>
      <c r="H108" s="117" t="s">
        <v>427</v>
      </c>
    </row>
    <row r="109" spans="1:8" ht="20.100000000000001" customHeight="1" x14ac:dyDescent="0.35">
      <c r="A109" s="106" t="s">
        <v>261</v>
      </c>
      <c r="B109" s="107" t="s">
        <v>262</v>
      </c>
      <c r="C109" s="110" t="s">
        <v>130</v>
      </c>
      <c r="D109" s="112" t="s">
        <v>427</v>
      </c>
      <c r="E109" s="113" t="s">
        <v>427</v>
      </c>
      <c r="F109" s="113" t="s">
        <v>427</v>
      </c>
      <c r="G109" s="113" t="s">
        <v>427</v>
      </c>
      <c r="H109" s="114" t="s">
        <v>427</v>
      </c>
    </row>
    <row r="110" spans="1:8" ht="20.100000000000001" customHeight="1" x14ac:dyDescent="0.35">
      <c r="A110" s="108" t="s">
        <v>261</v>
      </c>
      <c r="B110" s="109" t="s">
        <v>263</v>
      </c>
      <c r="C110" s="111" t="s">
        <v>130</v>
      </c>
      <c r="D110" s="115" t="s">
        <v>427</v>
      </c>
      <c r="E110" s="116" t="s">
        <v>427</v>
      </c>
      <c r="F110" s="116" t="s">
        <v>427</v>
      </c>
      <c r="G110" s="116" t="s">
        <v>427</v>
      </c>
      <c r="H110" s="117" t="s">
        <v>427</v>
      </c>
    </row>
    <row r="111" spans="1:8" ht="20.100000000000001" customHeight="1" x14ac:dyDescent="0.35">
      <c r="A111" s="106" t="s">
        <v>261</v>
      </c>
      <c r="B111" s="107" t="s">
        <v>264</v>
      </c>
      <c r="C111" s="110" t="s">
        <v>130</v>
      </c>
      <c r="D111" s="112" t="s">
        <v>427</v>
      </c>
      <c r="E111" s="113" t="s">
        <v>427</v>
      </c>
      <c r="F111" s="113" t="s">
        <v>427</v>
      </c>
      <c r="G111" s="113" t="s">
        <v>427</v>
      </c>
      <c r="H111" s="114" t="s">
        <v>427</v>
      </c>
    </row>
    <row r="112" spans="1:8" ht="20.100000000000001" customHeight="1" x14ac:dyDescent="0.35">
      <c r="A112" s="108" t="s">
        <v>261</v>
      </c>
      <c r="B112" s="109" t="s">
        <v>265</v>
      </c>
      <c r="C112" s="111" t="s">
        <v>130</v>
      </c>
      <c r="D112" s="115" t="s">
        <v>427</v>
      </c>
      <c r="E112" s="116" t="s">
        <v>427</v>
      </c>
      <c r="F112" s="116" t="s">
        <v>427</v>
      </c>
      <c r="G112" s="116" t="s">
        <v>427</v>
      </c>
      <c r="H112" s="117" t="s">
        <v>427</v>
      </c>
    </row>
    <row r="113" spans="1:8" ht="20.100000000000001" customHeight="1" x14ac:dyDescent="0.35">
      <c r="A113" s="106" t="s">
        <v>261</v>
      </c>
      <c r="B113" s="107" t="s">
        <v>266</v>
      </c>
      <c r="C113" s="110" t="s">
        <v>130</v>
      </c>
      <c r="D113" s="112" t="s">
        <v>427</v>
      </c>
      <c r="E113" s="113" t="s">
        <v>427</v>
      </c>
      <c r="F113" s="113" t="s">
        <v>427</v>
      </c>
      <c r="G113" s="113" t="s">
        <v>427</v>
      </c>
      <c r="H113" s="114" t="s">
        <v>427</v>
      </c>
    </row>
    <row r="114" spans="1:8" ht="20.100000000000001" customHeight="1" x14ac:dyDescent="0.35">
      <c r="A114" s="108" t="s">
        <v>261</v>
      </c>
      <c r="B114" s="109" t="s">
        <v>267</v>
      </c>
      <c r="C114" s="111" t="s">
        <v>130</v>
      </c>
      <c r="D114" s="115" t="s">
        <v>427</v>
      </c>
      <c r="E114" s="116" t="s">
        <v>427</v>
      </c>
      <c r="F114" s="116" t="s">
        <v>427</v>
      </c>
      <c r="G114" s="116" t="s">
        <v>427</v>
      </c>
      <c r="H114" s="117" t="s">
        <v>427</v>
      </c>
    </row>
    <row r="115" spans="1:8" ht="20.100000000000001" customHeight="1" x14ac:dyDescent="0.35">
      <c r="A115" s="106" t="s">
        <v>261</v>
      </c>
      <c r="B115" s="107" t="s">
        <v>268</v>
      </c>
      <c r="C115" s="110" t="s">
        <v>130</v>
      </c>
      <c r="D115" s="112" t="s">
        <v>427</v>
      </c>
      <c r="E115" s="113" t="s">
        <v>427</v>
      </c>
      <c r="F115" s="113" t="s">
        <v>427</v>
      </c>
      <c r="G115" s="113" t="s">
        <v>427</v>
      </c>
      <c r="H115" s="114" t="s">
        <v>427</v>
      </c>
    </row>
    <row r="116" spans="1:8" ht="20.100000000000001" customHeight="1" x14ac:dyDescent="0.35">
      <c r="A116" s="108" t="s">
        <v>261</v>
      </c>
      <c r="B116" s="109" t="s">
        <v>269</v>
      </c>
      <c r="C116" s="111" t="s">
        <v>130</v>
      </c>
      <c r="D116" s="115" t="s">
        <v>427</v>
      </c>
      <c r="E116" s="116" t="s">
        <v>427</v>
      </c>
      <c r="F116" s="116" t="s">
        <v>427</v>
      </c>
      <c r="G116" s="116" t="s">
        <v>427</v>
      </c>
      <c r="H116" s="117" t="s">
        <v>427</v>
      </c>
    </row>
    <row r="117" spans="1:8" ht="20.100000000000001" customHeight="1" x14ac:dyDescent="0.35">
      <c r="A117" s="106" t="s">
        <v>270</v>
      </c>
      <c r="B117" s="107" t="s">
        <v>271</v>
      </c>
      <c r="C117" s="110" t="s">
        <v>130</v>
      </c>
      <c r="D117" s="112" t="s">
        <v>427</v>
      </c>
      <c r="E117" s="113" t="s">
        <v>427</v>
      </c>
      <c r="F117" s="113" t="s">
        <v>427</v>
      </c>
      <c r="G117" s="113" t="s">
        <v>427</v>
      </c>
      <c r="H117" s="114" t="s">
        <v>427</v>
      </c>
    </row>
    <row r="118" spans="1:8" ht="20.100000000000001" customHeight="1" x14ac:dyDescent="0.35">
      <c r="A118" s="108" t="s">
        <v>270</v>
      </c>
      <c r="B118" s="109" t="s">
        <v>272</v>
      </c>
      <c r="C118" s="111" t="s">
        <v>130</v>
      </c>
      <c r="D118" s="115" t="s">
        <v>427</v>
      </c>
      <c r="E118" s="116" t="s">
        <v>427</v>
      </c>
      <c r="F118" s="116" t="s">
        <v>427</v>
      </c>
      <c r="G118" s="116" t="s">
        <v>427</v>
      </c>
      <c r="H118" s="117" t="s">
        <v>427</v>
      </c>
    </row>
    <row r="119" spans="1:8" ht="20.100000000000001" customHeight="1" x14ac:dyDescent="0.35">
      <c r="A119" s="106" t="s">
        <v>270</v>
      </c>
      <c r="B119" s="107" t="s">
        <v>273</v>
      </c>
      <c r="C119" s="110" t="s">
        <v>130</v>
      </c>
      <c r="D119" s="112" t="s">
        <v>427</v>
      </c>
      <c r="E119" s="113" t="s">
        <v>427</v>
      </c>
      <c r="F119" s="113" t="s">
        <v>427</v>
      </c>
      <c r="G119" s="113" t="s">
        <v>427</v>
      </c>
      <c r="H119" s="114" t="s">
        <v>427</v>
      </c>
    </row>
    <row r="120" spans="1:8" ht="20.100000000000001" customHeight="1" x14ac:dyDescent="0.35">
      <c r="A120" s="108" t="s">
        <v>270</v>
      </c>
      <c r="B120" s="109" t="s">
        <v>274</v>
      </c>
      <c r="C120" s="111" t="s">
        <v>129</v>
      </c>
      <c r="D120" s="115" t="s">
        <v>129</v>
      </c>
      <c r="E120" s="116" t="s">
        <v>129</v>
      </c>
      <c r="F120" s="116" t="s">
        <v>129</v>
      </c>
      <c r="G120" s="116" t="s">
        <v>130</v>
      </c>
      <c r="H120" s="117" t="s">
        <v>130</v>
      </c>
    </row>
    <row r="121" spans="1:8" ht="20.100000000000001" customHeight="1" x14ac:dyDescent="0.35">
      <c r="A121" s="106" t="s">
        <v>270</v>
      </c>
      <c r="B121" s="107" t="s">
        <v>275</v>
      </c>
      <c r="C121" s="110" t="s">
        <v>129</v>
      </c>
      <c r="D121" s="112" t="s">
        <v>129</v>
      </c>
      <c r="E121" s="113" t="s">
        <v>129</v>
      </c>
      <c r="F121" s="113" t="s">
        <v>130</v>
      </c>
      <c r="G121" s="113" t="s">
        <v>130</v>
      </c>
      <c r="H121" s="114" t="s">
        <v>130</v>
      </c>
    </row>
    <row r="122" spans="1:8" ht="20.100000000000001" customHeight="1" x14ac:dyDescent="0.35">
      <c r="A122" s="108" t="s">
        <v>270</v>
      </c>
      <c r="B122" s="109" t="s">
        <v>276</v>
      </c>
      <c r="C122" s="111" t="s">
        <v>129</v>
      </c>
      <c r="D122" s="115" t="s">
        <v>129</v>
      </c>
      <c r="E122" s="116" t="s">
        <v>130</v>
      </c>
      <c r="F122" s="116" t="s">
        <v>129</v>
      </c>
      <c r="G122" s="116" t="s">
        <v>130</v>
      </c>
      <c r="H122" s="117" t="s">
        <v>129</v>
      </c>
    </row>
    <row r="123" spans="1:8" ht="20.100000000000001" customHeight="1" x14ac:dyDescent="0.35">
      <c r="A123" s="106" t="s">
        <v>270</v>
      </c>
      <c r="B123" s="107" t="s">
        <v>277</v>
      </c>
      <c r="C123" s="110" t="s">
        <v>129</v>
      </c>
      <c r="D123" s="112" t="s">
        <v>129</v>
      </c>
      <c r="E123" s="113" t="s">
        <v>129</v>
      </c>
      <c r="F123" s="113" t="s">
        <v>130</v>
      </c>
      <c r="G123" s="113" t="s">
        <v>130</v>
      </c>
      <c r="H123" s="114" t="s">
        <v>130</v>
      </c>
    </row>
    <row r="124" spans="1:8" ht="20.100000000000001" customHeight="1" x14ac:dyDescent="0.35">
      <c r="A124" s="108" t="s">
        <v>270</v>
      </c>
      <c r="B124" s="109" t="s">
        <v>278</v>
      </c>
      <c r="C124" s="111" t="s">
        <v>129</v>
      </c>
      <c r="D124" s="115" t="s">
        <v>129</v>
      </c>
      <c r="E124" s="116" t="s">
        <v>130</v>
      </c>
      <c r="F124" s="116" t="s">
        <v>130</v>
      </c>
      <c r="G124" s="116" t="s">
        <v>130</v>
      </c>
      <c r="H124" s="117" t="s">
        <v>130</v>
      </c>
    </row>
    <row r="125" spans="1:8" ht="20.100000000000001" customHeight="1" x14ac:dyDescent="0.35">
      <c r="A125" s="106" t="s">
        <v>279</v>
      </c>
      <c r="B125" s="107" t="s">
        <v>280</v>
      </c>
      <c r="C125" s="110" t="s">
        <v>129</v>
      </c>
      <c r="D125" s="112" t="s">
        <v>130</v>
      </c>
      <c r="E125" s="113" t="s">
        <v>130</v>
      </c>
      <c r="F125" s="113" t="s">
        <v>130</v>
      </c>
      <c r="G125" s="113" t="s">
        <v>130</v>
      </c>
      <c r="H125" s="114" t="s">
        <v>129</v>
      </c>
    </row>
    <row r="126" spans="1:8" ht="20.100000000000001" customHeight="1" x14ac:dyDescent="0.35">
      <c r="A126" s="108" t="s">
        <v>279</v>
      </c>
      <c r="B126" s="109" t="s">
        <v>281</v>
      </c>
      <c r="C126" s="111" t="s">
        <v>129</v>
      </c>
      <c r="D126" s="115" t="s">
        <v>129</v>
      </c>
      <c r="E126" s="116" t="s">
        <v>130</v>
      </c>
      <c r="F126" s="116" t="s">
        <v>130</v>
      </c>
      <c r="G126" s="116" t="s">
        <v>130</v>
      </c>
      <c r="H126" s="117" t="s">
        <v>129</v>
      </c>
    </row>
    <row r="127" spans="1:8" ht="20.100000000000001" customHeight="1" x14ac:dyDescent="0.35">
      <c r="A127" s="106" t="s">
        <v>279</v>
      </c>
      <c r="B127" s="107" t="s">
        <v>282</v>
      </c>
      <c r="C127" s="110" t="s">
        <v>130</v>
      </c>
      <c r="D127" s="112" t="s">
        <v>427</v>
      </c>
      <c r="E127" s="113" t="s">
        <v>427</v>
      </c>
      <c r="F127" s="113" t="s">
        <v>427</v>
      </c>
      <c r="G127" s="113" t="s">
        <v>427</v>
      </c>
      <c r="H127" s="114" t="s">
        <v>427</v>
      </c>
    </row>
    <row r="128" spans="1:8" ht="20.100000000000001" customHeight="1" x14ac:dyDescent="0.35">
      <c r="A128" s="108" t="s">
        <v>279</v>
      </c>
      <c r="B128" s="109" t="s">
        <v>283</v>
      </c>
      <c r="C128" s="111" t="s">
        <v>130</v>
      </c>
      <c r="D128" s="115" t="s">
        <v>427</v>
      </c>
      <c r="E128" s="116" t="s">
        <v>427</v>
      </c>
      <c r="F128" s="116" t="s">
        <v>427</v>
      </c>
      <c r="G128" s="116" t="s">
        <v>427</v>
      </c>
      <c r="H128" s="117" t="s">
        <v>427</v>
      </c>
    </row>
    <row r="129" spans="1:8" ht="20.100000000000001" customHeight="1" x14ac:dyDescent="0.35">
      <c r="A129" s="106" t="s">
        <v>279</v>
      </c>
      <c r="B129" s="107" t="s">
        <v>284</v>
      </c>
      <c r="C129" s="110" t="s">
        <v>129</v>
      </c>
      <c r="D129" s="112" t="s">
        <v>129</v>
      </c>
      <c r="E129" s="113" t="s">
        <v>130</v>
      </c>
      <c r="F129" s="113" t="s">
        <v>130</v>
      </c>
      <c r="G129" s="113" t="s">
        <v>130</v>
      </c>
      <c r="H129" s="114" t="s">
        <v>129</v>
      </c>
    </row>
    <row r="130" spans="1:8" ht="20.100000000000001" customHeight="1" x14ac:dyDescent="0.35">
      <c r="A130" s="108" t="s">
        <v>279</v>
      </c>
      <c r="B130" s="109" t="s">
        <v>285</v>
      </c>
      <c r="C130" s="111" t="s">
        <v>129</v>
      </c>
      <c r="D130" s="115" t="s">
        <v>129</v>
      </c>
      <c r="E130" s="116" t="s">
        <v>130</v>
      </c>
      <c r="F130" s="116" t="s">
        <v>130</v>
      </c>
      <c r="G130" s="116" t="s">
        <v>130</v>
      </c>
      <c r="H130" s="117" t="s">
        <v>130</v>
      </c>
    </row>
    <row r="131" spans="1:8" ht="20.100000000000001" customHeight="1" x14ac:dyDescent="0.35">
      <c r="A131" s="106" t="s">
        <v>279</v>
      </c>
      <c r="B131" s="107" t="s">
        <v>286</v>
      </c>
      <c r="C131" s="110" t="s">
        <v>129</v>
      </c>
      <c r="D131" s="112" t="s">
        <v>129</v>
      </c>
      <c r="E131" s="113" t="s">
        <v>129</v>
      </c>
      <c r="F131" s="113" t="s">
        <v>130</v>
      </c>
      <c r="G131" s="113" t="s">
        <v>130</v>
      </c>
      <c r="H131" s="114" t="s">
        <v>130</v>
      </c>
    </row>
    <row r="132" spans="1:8" ht="20.100000000000001" customHeight="1" x14ac:dyDescent="0.35">
      <c r="A132" s="108" t="s">
        <v>279</v>
      </c>
      <c r="B132" s="109" t="s">
        <v>287</v>
      </c>
      <c r="C132" s="111" t="s">
        <v>130</v>
      </c>
      <c r="D132" s="115" t="s">
        <v>427</v>
      </c>
      <c r="E132" s="116" t="s">
        <v>427</v>
      </c>
      <c r="F132" s="116" t="s">
        <v>427</v>
      </c>
      <c r="G132" s="116" t="s">
        <v>427</v>
      </c>
      <c r="H132" s="117" t="s">
        <v>427</v>
      </c>
    </row>
    <row r="133" spans="1:8" ht="20.100000000000001" customHeight="1" x14ac:dyDescent="0.35">
      <c r="A133" s="106" t="s">
        <v>279</v>
      </c>
      <c r="B133" s="107" t="s">
        <v>288</v>
      </c>
      <c r="C133" s="110" t="s">
        <v>129</v>
      </c>
      <c r="D133" s="112" t="s">
        <v>129</v>
      </c>
      <c r="E133" s="113" t="s">
        <v>130</v>
      </c>
      <c r="F133" s="113" t="s">
        <v>130</v>
      </c>
      <c r="G133" s="113" t="s">
        <v>130</v>
      </c>
      <c r="H133" s="114" t="s">
        <v>130</v>
      </c>
    </row>
    <row r="134" spans="1:8" ht="20.100000000000001" customHeight="1" x14ac:dyDescent="0.35">
      <c r="A134" s="108" t="s">
        <v>279</v>
      </c>
      <c r="B134" s="109" t="s">
        <v>289</v>
      </c>
      <c r="C134" s="111" t="s">
        <v>129</v>
      </c>
      <c r="D134" s="115" t="s">
        <v>129</v>
      </c>
      <c r="E134" s="116" t="s">
        <v>129</v>
      </c>
      <c r="F134" s="116" t="s">
        <v>129</v>
      </c>
      <c r="G134" s="116" t="s">
        <v>130</v>
      </c>
      <c r="H134" s="117" t="s">
        <v>130</v>
      </c>
    </row>
    <row r="135" spans="1:8" ht="20.100000000000001" customHeight="1" x14ac:dyDescent="0.35">
      <c r="A135" s="106" t="s">
        <v>279</v>
      </c>
      <c r="B135" s="107" t="s">
        <v>290</v>
      </c>
      <c r="C135" s="110" t="s">
        <v>129</v>
      </c>
      <c r="D135" s="112" t="s">
        <v>129</v>
      </c>
      <c r="E135" s="113" t="s">
        <v>130</v>
      </c>
      <c r="F135" s="113" t="s">
        <v>130</v>
      </c>
      <c r="G135" s="113" t="s">
        <v>130</v>
      </c>
      <c r="H135" s="114" t="s">
        <v>130</v>
      </c>
    </row>
    <row r="136" spans="1:8" ht="20.100000000000001" customHeight="1" x14ac:dyDescent="0.35">
      <c r="A136" s="108" t="s">
        <v>279</v>
      </c>
      <c r="B136" s="109" t="s">
        <v>291</v>
      </c>
      <c r="C136" s="111" t="s">
        <v>129</v>
      </c>
      <c r="D136" s="115" t="s">
        <v>129</v>
      </c>
      <c r="E136" s="116" t="s">
        <v>129</v>
      </c>
      <c r="F136" s="116" t="s">
        <v>130</v>
      </c>
      <c r="G136" s="116" t="s">
        <v>130</v>
      </c>
      <c r="H136" s="117" t="s">
        <v>130</v>
      </c>
    </row>
    <row r="137" spans="1:8" ht="20.100000000000001" customHeight="1" x14ac:dyDescent="0.35">
      <c r="A137" s="106" t="s">
        <v>279</v>
      </c>
      <c r="B137" s="107" t="s">
        <v>292</v>
      </c>
      <c r="C137" s="110" t="s">
        <v>129</v>
      </c>
      <c r="D137" s="112" t="s">
        <v>129</v>
      </c>
      <c r="E137" s="113" t="s">
        <v>129</v>
      </c>
      <c r="F137" s="113" t="s">
        <v>129</v>
      </c>
      <c r="G137" s="113" t="s">
        <v>130</v>
      </c>
      <c r="H137" s="114" t="s">
        <v>130</v>
      </c>
    </row>
    <row r="138" spans="1:8" ht="20.100000000000001" customHeight="1" x14ac:dyDescent="0.35">
      <c r="A138" s="108" t="s">
        <v>293</v>
      </c>
      <c r="B138" s="109" t="s">
        <v>294</v>
      </c>
      <c r="C138" s="111" t="s">
        <v>130</v>
      </c>
      <c r="D138" s="115" t="s">
        <v>427</v>
      </c>
      <c r="E138" s="116" t="s">
        <v>427</v>
      </c>
      <c r="F138" s="116" t="s">
        <v>427</v>
      </c>
      <c r="G138" s="116" t="s">
        <v>427</v>
      </c>
      <c r="H138" s="117" t="s">
        <v>427</v>
      </c>
    </row>
    <row r="139" spans="1:8" ht="20.100000000000001" customHeight="1" x14ac:dyDescent="0.35">
      <c r="A139" s="106" t="s">
        <v>293</v>
      </c>
      <c r="B139" s="107" t="s">
        <v>295</v>
      </c>
      <c r="C139" s="110" t="s">
        <v>130</v>
      </c>
      <c r="D139" s="112" t="s">
        <v>427</v>
      </c>
      <c r="E139" s="113" t="s">
        <v>427</v>
      </c>
      <c r="F139" s="113" t="s">
        <v>427</v>
      </c>
      <c r="G139" s="113" t="s">
        <v>427</v>
      </c>
      <c r="H139" s="114" t="s">
        <v>427</v>
      </c>
    </row>
    <row r="140" spans="1:8" ht="20.100000000000001" customHeight="1" x14ac:dyDescent="0.35">
      <c r="A140" s="108" t="s">
        <v>293</v>
      </c>
      <c r="B140" s="109" t="s">
        <v>296</v>
      </c>
      <c r="C140" s="111" t="s">
        <v>130</v>
      </c>
      <c r="D140" s="115" t="s">
        <v>427</v>
      </c>
      <c r="E140" s="116" t="s">
        <v>427</v>
      </c>
      <c r="F140" s="116" t="s">
        <v>427</v>
      </c>
      <c r="G140" s="116" t="s">
        <v>427</v>
      </c>
      <c r="H140" s="117" t="s">
        <v>427</v>
      </c>
    </row>
    <row r="141" spans="1:8" ht="20.100000000000001" customHeight="1" x14ac:dyDescent="0.35">
      <c r="A141" s="106" t="s">
        <v>297</v>
      </c>
      <c r="B141" s="107" t="s">
        <v>298</v>
      </c>
      <c r="C141" s="110" t="s">
        <v>129</v>
      </c>
      <c r="D141" s="112" t="s">
        <v>130</v>
      </c>
      <c r="E141" s="113" t="s">
        <v>130</v>
      </c>
      <c r="F141" s="113" t="s">
        <v>130</v>
      </c>
      <c r="G141" s="113" t="s">
        <v>130</v>
      </c>
      <c r="H141" s="114" t="s">
        <v>129</v>
      </c>
    </row>
    <row r="142" spans="1:8" ht="20.100000000000001" customHeight="1" x14ac:dyDescent="0.35">
      <c r="A142" s="108" t="s">
        <v>297</v>
      </c>
      <c r="B142" s="109" t="s">
        <v>299</v>
      </c>
      <c r="C142" s="111" t="s">
        <v>130</v>
      </c>
      <c r="D142" s="115" t="s">
        <v>427</v>
      </c>
      <c r="E142" s="116" t="s">
        <v>427</v>
      </c>
      <c r="F142" s="116" t="s">
        <v>427</v>
      </c>
      <c r="G142" s="116" t="s">
        <v>427</v>
      </c>
      <c r="H142" s="117" t="s">
        <v>427</v>
      </c>
    </row>
    <row r="143" spans="1:8" ht="20.100000000000001" customHeight="1" x14ac:dyDescent="0.35">
      <c r="A143" s="106" t="s">
        <v>297</v>
      </c>
      <c r="B143" s="107" t="s">
        <v>300</v>
      </c>
      <c r="C143" s="110" t="s">
        <v>130</v>
      </c>
      <c r="D143" s="112" t="s">
        <v>427</v>
      </c>
      <c r="E143" s="113" t="s">
        <v>427</v>
      </c>
      <c r="F143" s="113" t="s">
        <v>427</v>
      </c>
      <c r="G143" s="113" t="s">
        <v>427</v>
      </c>
      <c r="H143" s="114" t="s">
        <v>427</v>
      </c>
    </row>
    <row r="144" spans="1:8" ht="20.100000000000001" customHeight="1" x14ac:dyDescent="0.35">
      <c r="A144" s="108" t="s">
        <v>297</v>
      </c>
      <c r="B144" s="109" t="s">
        <v>301</v>
      </c>
      <c r="C144" s="111" t="s">
        <v>130</v>
      </c>
      <c r="D144" s="115" t="s">
        <v>427</v>
      </c>
      <c r="E144" s="116" t="s">
        <v>427</v>
      </c>
      <c r="F144" s="116" t="s">
        <v>427</v>
      </c>
      <c r="G144" s="116" t="s">
        <v>427</v>
      </c>
      <c r="H144" s="117" t="s">
        <v>427</v>
      </c>
    </row>
    <row r="145" spans="1:8" ht="20.100000000000001" customHeight="1" x14ac:dyDescent="0.35">
      <c r="A145" s="106" t="s">
        <v>302</v>
      </c>
      <c r="B145" s="107" t="s">
        <v>303</v>
      </c>
      <c r="C145" s="110" t="s">
        <v>130</v>
      </c>
      <c r="D145" s="112" t="s">
        <v>427</v>
      </c>
      <c r="E145" s="113" t="s">
        <v>427</v>
      </c>
      <c r="F145" s="113" t="s">
        <v>427</v>
      </c>
      <c r="G145" s="113" t="s">
        <v>427</v>
      </c>
      <c r="H145" s="114" t="s">
        <v>427</v>
      </c>
    </row>
    <row r="146" spans="1:8" ht="20.100000000000001" customHeight="1" x14ac:dyDescent="0.35">
      <c r="A146" s="108" t="s">
        <v>302</v>
      </c>
      <c r="B146" s="109" t="s">
        <v>304</v>
      </c>
      <c r="C146" s="111" t="s">
        <v>129</v>
      </c>
      <c r="D146" s="115" t="s">
        <v>130</v>
      </c>
      <c r="E146" s="116" t="s">
        <v>129</v>
      </c>
      <c r="F146" s="116" t="s">
        <v>129</v>
      </c>
      <c r="G146" s="116" t="s">
        <v>129</v>
      </c>
      <c r="H146" s="117" t="s">
        <v>130</v>
      </c>
    </row>
    <row r="147" spans="1:8" ht="20.100000000000001" customHeight="1" x14ac:dyDescent="0.35">
      <c r="A147" s="106" t="s">
        <v>305</v>
      </c>
      <c r="B147" s="107" t="s">
        <v>306</v>
      </c>
      <c r="C147" s="110" t="s">
        <v>130</v>
      </c>
      <c r="D147" s="112" t="s">
        <v>427</v>
      </c>
      <c r="E147" s="113" t="s">
        <v>427</v>
      </c>
      <c r="F147" s="113" t="s">
        <v>427</v>
      </c>
      <c r="G147" s="113" t="s">
        <v>427</v>
      </c>
      <c r="H147" s="114" t="s">
        <v>427</v>
      </c>
    </row>
    <row r="148" spans="1:8" ht="20.100000000000001" customHeight="1" x14ac:dyDescent="0.35">
      <c r="A148" s="108" t="s">
        <v>305</v>
      </c>
      <c r="B148" s="109" t="s">
        <v>307</v>
      </c>
      <c r="C148" s="111" t="s">
        <v>130</v>
      </c>
      <c r="D148" s="115" t="s">
        <v>427</v>
      </c>
      <c r="E148" s="116" t="s">
        <v>427</v>
      </c>
      <c r="F148" s="116" t="s">
        <v>427</v>
      </c>
      <c r="G148" s="116" t="s">
        <v>427</v>
      </c>
      <c r="H148" s="117" t="s">
        <v>427</v>
      </c>
    </row>
    <row r="149" spans="1:8" ht="20.100000000000001" customHeight="1" x14ac:dyDescent="0.35">
      <c r="A149" s="106" t="s">
        <v>305</v>
      </c>
      <c r="B149" s="107" t="s">
        <v>308</v>
      </c>
      <c r="C149" s="110" t="s">
        <v>130</v>
      </c>
      <c r="D149" s="112" t="s">
        <v>427</v>
      </c>
      <c r="E149" s="113" t="s">
        <v>427</v>
      </c>
      <c r="F149" s="113" t="s">
        <v>427</v>
      </c>
      <c r="G149" s="113" t="s">
        <v>427</v>
      </c>
      <c r="H149" s="114" t="s">
        <v>427</v>
      </c>
    </row>
    <row r="150" spans="1:8" ht="20.100000000000001" customHeight="1" x14ac:dyDescent="0.35">
      <c r="A150" s="108" t="s">
        <v>305</v>
      </c>
      <c r="B150" s="109" t="s">
        <v>309</v>
      </c>
      <c r="C150" s="111" t="s">
        <v>130</v>
      </c>
      <c r="D150" s="115" t="s">
        <v>427</v>
      </c>
      <c r="E150" s="116" t="s">
        <v>427</v>
      </c>
      <c r="F150" s="116" t="s">
        <v>427</v>
      </c>
      <c r="G150" s="116" t="s">
        <v>427</v>
      </c>
      <c r="H150" s="117" t="s">
        <v>427</v>
      </c>
    </row>
    <row r="151" spans="1:8" ht="20.100000000000001" customHeight="1" x14ac:dyDescent="0.35">
      <c r="A151" s="106" t="s">
        <v>310</v>
      </c>
      <c r="B151" s="107" t="s">
        <v>311</v>
      </c>
      <c r="C151" s="110" t="s">
        <v>130</v>
      </c>
      <c r="D151" s="112" t="s">
        <v>427</v>
      </c>
      <c r="E151" s="113" t="s">
        <v>427</v>
      </c>
      <c r="F151" s="113" t="s">
        <v>427</v>
      </c>
      <c r="G151" s="113" t="s">
        <v>427</v>
      </c>
      <c r="H151" s="114" t="s">
        <v>427</v>
      </c>
    </row>
    <row r="152" spans="1:8" ht="20.100000000000001" customHeight="1" x14ac:dyDescent="0.35">
      <c r="A152" s="108" t="s">
        <v>310</v>
      </c>
      <c r="B152" s="109" t="s">
        <v>312</v>
      </c>
      <c r="C152" s="111" t="s">
        <v>129</v>
      </c>
      <c r="D152" s="115" t="s">
        <v>129</v>
      </c>
      <c r="E152" s="116" t="s">
        <v>129</v>
      </c>
      <c r="F152" s="116" t="s">
        <v>129</v>
      </c>
      <c r="G152" s="116" t="s">
        <v>130</v>
      </c>
      <c r="H152" s="117" t="s">
        <v>130</v>
      </c>
    </row>
    <row r="153" spans="1:8" ht="20.100000000000001" customHeight="1" x14ac:dyDescent="0.35">
      <c r="A153" s="106" t="s">
        <v>313</v>
      </c>
      <c r="B153" s="107" t="s">
        <v>314</v>
      </c>
      <c r="C153" s="110" t="s">
        <v>129</v>
      </c>
      <c r="D153" s="112" t="s">
        <v>130</v>
      </c>
      <c r="E153" s="113" t="s">
        <v>130</v>
      </c>
      <c r="F153" s="113" t="s">
        <v>129</v>
      </c>
      <c r="G153" s="113" t="s">
        <v>130</v>
      </c>
      <c r="H153" s="114" t="s">
        <v>130</v>
      </c>
    </row>
    <row r="154" spans="1:8" ht="20.100000000000001" customHeight="1" x14ac:dyDescent="0.35">
      <c r="A154" s="108" t="s">
        <v>315</v>
      </c>
      <c r="B154" s="109" t="s">
        <v>316</v>
      </c>
      <c r="C154" s="111" t="s">
        <v>130</v>
      </c>
      <c r="D154" s="115" t="s">
        <v>427</v>
      </c>
      <c r="E154" s="116" t="s">
        <v>427</v>
      </c>
      <c r="F154" s="116" t="s">
        <v>427</v>
      </c>
      <c r="G154" s="116" t="s">
        <v>427</v>
      </c>
      <c r="H154" s="117" t="s">
        <v>427</v>
      </c>
    </row>
    <row r="155" spans="1:8" ht="20.100000000000001" customHeight="1" x14ac:dyDescent="0.35">
      <c r="A155" s="106" t="s">
        <v>315</v>
      </c>
      <c r="B155" s="107" t="s">
        <v>317</v>
      </c>
      <c r="C155" s="110" t="s">
        <v>130</v>
      </c>
      <c r="D155" s="112" t="s">
        <v>427</v>
      </c>
      <c r="E155" s="113" t="s">
        <v>427</v>
      </c>
      <c r="F155" s="113" t="s">
        <v>427</v>
      </c>
      <c r="G155" s="113" t="s">
        <v>427</v>
      </c>
      <c r="H155" s="114" t="s">
        <v>427</v>
      </c>
    </row>
    <row r="156" spans="1:8" ht="20.100000000000001" customHeight="1" x14ac:dyDescent="0.35">
      <c r="A156" s="108" t="s">
        <v>315</v>
      </c>
      <c r="B156" s="109" t="s">
        <v>318</v>
      </c>
      <c r="C156" s="111" t="s">
        <v>130</v>
      </c>
      <c r="D156" s="115" t="s">
        <v>427</v>
      </c>
      <c r="E156" s="116" t="s">
        <v>427</v>
      </c>
      <c r="F156" s="116" t="s">
        <v>427</v>
      </c>
      <c r="G156" s="116" t="s">
        <v>427</v>
      </c>
      <c r="H156" s="117" t="s">
        <v>427</v>
      </c>
    </row>
    <row r="157" spans="1:8" ht="20.100000000000001" customHeight="1" x14ac:dyDescent="0.35">
      <c r="A157" s="106" t="s">
        <v>315</v>
      </c>
      <c r="B157" s="107" t="s">
        <v>319</v>
      </c>
      <c r="C157" s="110" t="s">
        <v>130</v>
      </c>
      <c r="D157" s="112" t="s">
        <v>427</v>
      </c>
      <c r="E157" s="113" t="s">
        <v>427</v>
      </c>
      <c r="F157" s="113" t="s">
        <v>427</v>
      </c>
      <c r="G157" s="113" t="s">
        <v>427</v>
      </c>
      <c r="H157" s="114" t="s">
        <v>427</v>
      </c>
    </row>
    <row r="158" spans="1:8" ht="20.100000000000001" customHeight="1" x14ac:dyDescent="0.35">
      <c r="A158" s="108" t="s">
        <v>320</v>
      </c>
      <c r="B158" s="109" t="s">
        <v>321</v>
      </c>
      <c r="C158" s="111" t="s">
        <v>129</v>
      </c>
      <c r="D158" s="115" t="s">
        <v>129</v>
      </c>
      <c r="E158" s="116" t="s">
        <v>129</v>
      </c>
      <c r="F158" s="116" t="s">
        <v>130</v>
      </c>
      <c r="G158" s="116" t="s">
        <v>130</v>
      </c>
      <c r="H158" s="117" t="s">
        <v>129</v>
      </c>
    </row>
    <row r="159" spans="1:8" ht="20.100000000000001" customHeight="1" x14ac:dyDescent="0.35">
      <c r="A159" s="106" t="s">
        <v>320</v>
      </c>
      <c r="B159" s="107" t="s">
        <v>322</v>
      </c>
      <c r="C159" s="110" t="s">
        <v>130</v>
      </c>
      <c r="D159" s="112" t="s">
        <v>427</v>
      </c>
      <c r="E159" s="113" t="s">
        <v>427</v>
      </c>
      <c r="F159" s="113" t="s">
        <v>427</v>
      </c>
      <c r="G159" s="113" t="s">
        <v>427</v>
      </c>
      <c r="H159" s="114" t="s">
        <v>427</v>
      </c>
    </row>
    <row r="160" spans="1:8" ht="20.100000000000001" customHeight="1" x14ac:dyDescent="0.35">
      <c r="A160" s="108" t="s">
        <v>320</v>
      </c>
      <c r="B160" s="109" t="s">
        <v>323</v>
      </c>
      <c r="C160" s="111" t="s">
        <v>130</v>
      </c>
      <c r="D160" s="115" t="s">
        <v>427</v>
      </c>
      <c r="E160" s="116" t="s">
        <v>427</v>
      </c>
      <c r="F160" s="116" t="s">
        <v>427</v>
      </c>
      <c r="G160" s="116" t="s">
        <v>427</v>
      </c>
      <c r="H160" s="117" t="s">
        <v>427</v>
      </c>
    </row>
    <row r="161" spans="1:8" ht="20.100000000000001" customHeight="1" x14ac:dyDescent="0.35">
      <c r="A161" s="106" t="s">
        <v>320</v>
      </c>
      <c r="B161" s="107" t="s">
        <v>324</v>
      </c>
      <c r="C161" s="110" t="s">
        <v>129</v>
      </c>
      <c r="D161" s="112" t="s">
        <v>129</v>
      </c>
      <c r="E161" s="113" t="s">
        <v>129</v>
      </c>
      <c r="F161" s="113" t="s">
        <v>130</v>
      </c>
      <c r="G161" s="113" t="s">
        <v>130</v>
      </c>
      <c r="H161" s="114" t="s">
        <v>130</v>
      </c>
    </row>
    <row r="162" spans="1:8" ht="20.100000000000001" customHeight="1" x14ac:dyDescent="0.35">
      <c r="A162" s="108" t="s">
        <v>320</v>
      </c>
      <c r="B162" s="109" t="s">
        <v>325</v>
      </c>
      <c r="C162" s="111" t="s">
        <v>129</v>
      </c>
      <c r="D162" s="115" t="s">
        <v>130</v>
      </c>
      <c r="E162" s="116" t="s">
        <v>130</v>
      </c>
      <c r="F162" s="116" t="s">
        <v>130</v>
      </c>
      <c r="G162" s="116" t="s">
        <v>130</v>
      </c>
      <c r="H162" s="117" t="s">
        <v>129</v>
      </c>
    </row>
    <row r="163" spans="1:8" ht="20.100000000000001" customHeight="1" x14ac:dyDescent="0.35">
      <c r="A163" s="106" t="s">
        <v>326</v>
      </c>
      <c r="B163" s="107" t="s">
        <v>327</v>
      </c>
      <c r="C163" s="110" t="s">
        <v>130</v>
      </c>
      <c r="D163" s="112" t="s">
        <v>427</v>
      </c>
      <c r="E163" s="113" t="s">
        <v>427</v>
      </c>
      <c r="F163" s="113" t="s">
        <v>427</v>
      </c>
      <c r="G163" s="113" t="s">
        <v>427</v>
      </c>
      <c r="H163" s="114" t="s">
        <v>427</v>
      </c>
    </row>
    <row r="164" spans="1:8" ht="20.100000000000001" customHeight="1" x14ac:dyDescent="0.35">
      <c r="A164" s="108" t="s">
        <v>328</v>
      </c>
      <c r="B164" s="109" t="s">
        <v>329</v>
      </c>
      <c r="C164" s="111" t="s">
        <v>130</v>
      </c>
      <c r="D164" s="115" t="s">
        <v>427</v>
      </c>
      <c r="E164" s="116" t="s">
        <v>427</v>
      </c>
      <c r="F164" s="116" t="s">
        <v>427</v>
      </c>
      <c r="G164" s="116" t="s">
        <v>427</v>
      </c>
      <c r="H164" s="117" t="s">
        <v>427</v>
      </c>
    </row>
    <row r="165" spans="1:8" ht="20.100000000000001" customHeight="1" x14ac:dyDescent="0.35">
      <c r="A165" s="106" t="s">
        <v>328</v>
      </c>
      <c r="B165" s="107" t="s">
        <v>330</v>
      </c>
      <c r="C165" s="110" t="s">
        <v>130</v>
      </c>
      <c r="D165" s="112" t="s">
        <v>427</v>
      </c>
      <c r="E165" s="113" t="s">
        <v>427</v>
      </c>
      <c r="F165" s="113" t="s">
        <v>427</v>
      </c>
      <c r="G165" s="113" t="s">
        <v>427</v>
      </c>
      <c r="H165" s="114" t="s">
        <v>427</v>
      </c>
    </row>
    <row r="166" spans="1:8" ht="20.100000000000001" customHeight="1" x14ac:dyDescent="0.35">
      <c r="A166" s="108" t="s">
        <v>328</v>
      </c>
      <c r="B166" s="109" t="s">
        <v>331</v>
      </c>
      <c r="C166" s="111" t="s">
        <v>130</v>
      </c>
      <c r="D166" s="115" t="s">
        <v>427</v>
      </c>
      <c r="E166" s="116" t="s">
        <v>427</v>
      </c>
      <c r="F166" s="116" t="s">
        <v>427</v>
      </c>
      <c r="G166" s="116" t="s">
        <v>427</v>
      </c>
      <c r="H166" s="117" t="s">
        <v>427</v>
      </c>
    </row>
    <row r="167" spans="1:8" ht="20.100000000000001" customHeight="1" x14ac:dyDescent="0.35">
      <c r="A167" s="106" t="s">
        <v>328</v>
      </c>
      <c r="B167" s="107" t="s">
        <v>332</v>
      </c>
      <c r="C167" s="110" t="s">
        <v>129</v>
      </c>
      <c r="D167" s="112" t="s">
        <v>129</v>
      </c>
      <c r="E167" s="113" t="s">
        <v>130</v>
      </c>
      <c r="F167" s="113" t="s">
        <v>130</v>
      </c>
      <c r="G167" s="113" t="s">
        <v>130</v>
      </c>
      <c r="H167" s="114" t="s">
        <v>130</v>
      </c>
    </row>
    <row r="168" spans="1:8" ht="20.100000000000001" customHeight="1" x14ac:dyDescent="0.35">
      <c r="A168" s="108" t="s">
        <v>328</v>
      </c>
      <c r="B168" s="109" t="s">
        <v>333</v>
      </c>
      <c r="C168" s="111" t="s">
        <v>129</v>
      </c>
      <c r="D168" s="115" t="s">
        <v>129</v>
      </c>
      <c r="E168" s="116" t="s">
        <v>129</v>
      </c>
      <c r="F168" s="116" t="s">
        <v>129</v>
      </c>
      <c r="G168" s="116" t="s">
        <v>130</v>
      </c>
      <c r="H168" s="117" t="s">
        <v>130</v>
      </c>
    </row>
    <row r="169" spans="1:8" ht="20.100000000000001" customHeight="1" x14ac:dyDescent="0.35">
      <c r="A169" s="106" t="s">
        <v>328</v>
      </c>
      <c r="B169" s="107" t="s">
        <v>334</v>
      </c>
      <c r="C169" s="110" t="s">
        <v>130</v>
      </c>
      <c r="D169" s="112" t="s">
        <v>427</v>
      </c>
      <c r="E169" s="113" t="s">
        <v>427</v>
      </c>
      <c r="F169" s="113" t="s">
        <v>427</v>
      </c>
      <c r="G169" s="113" t="s">
        <v>427</v>
      </c>
      <c r="H169" s="114" t="s">
        <v>427</v>
      </c>
    </row>
    <row r="170" spans="1:8" ht="20.100000000000001" customHeight="1" x14ac:dyDescent="0.35">
      <c r="A170" s="108" t="s">
        <v>328</v>
      </c>
      <c r="B170" s="109" t="s">
        <v>335</v>
      </c>
      <c r="C170" s="111" t="s">
        <v>130</v>
      </c>
      <c r="D170" s="115" t="s">
        <v>427</v>
      </c>
      <c r="E170" s="116" t="s">
        <v>427</v>
      </c>
      <c r="F170" s="116" t="s">
        <v>427</v>
      </c>
      <c r="G170" s="116" t="s">
        <v>427</v>
      </c>
      <c r="H170" s="117" t="s">
        <v>427</v>
      </c>
    </row>
    <row r="171" spans="1:8" ht="20.100000000000001" customHeight="1" x14ac:dyDescent="0.35">
      <c r="A171" s="106" t="s">
        <v>328</v>
      </c>
      <c r="B171" s="107" t="s">
        <v>336</v>
      </c>
      <c r="C171" s="110" t="s">
        <v>130</v>
      </c>
      <c r="D171" s="112" t="s">
        <v>427</v>
      </c>
      <c r="E171" s="113" t="s">
        <v>427</v>
      </c>
      <c r="F171" s="113" t="s">
        <v>427</v>
      </c>
      <c r="G171" s="113" t="s">
        <v>427</v>
      </c>
      <c r="H171" s="114" t="s">
        <v>427</v>
      </c>
    </row>
    <row r="172" spans="1:8" ht="20.100000000000001" customHeight="1" x14ac:dyDescent="0.35">
      <c r="A172" s="108" t="s">
        <v>328</v>
      </c>
      <c r="B172" s="109" t="s">
        <v>337</v>
      </c>
      <c r="C172" s="111" t="s">
        <v>130</v>
      </c>
      <c r="D172" s="115" t="s">
        <v>427</v>
      </c>
      <c r="E172" s="116" t="s">
        <v>427</v>
      </c>
      <c r="F172" s="116" t="s">
        <v>427</v>
      </c>
      <c r="G172" s="116" t="s">
        <v>427</v>
      </c>
      <c r="H172" s="117" t="s">
        <v>427</v>
      </c>
    </row>
    <row r="173" spans="1:8" ht="20.100000000000001" customHeight="1" x14ac:dyDescent="0.35">
      <c r="A173" s="106" t="s">
        <v>328</v>
      </c>
      <c r="B173" s="107" t="s">
        <v>338</v>
      </c>
      <c r="C173" s="110" t="s">
        <v>130</v>
      </c>
      <c r="D173" s="112" t="s">
        <v>427</v>
      </c>
      <c r="E173" s="113" t="s">
        <v>427</v>
      </c>
      <c r="F173" s="113" t="s">
        <v>427</v>
      </c>
      <c r="G173" s="113" t="s">
        <v>427</v>
      </c>
      <c r="H173" s="114" t="s">
        <v>427</v>
      </c>
    </row>
    <row r="174" spans="1:8" ht="20.100000000000001" customHeight="1" x14ac:dyDescent="0.35">
      <c r="A174" s="108" t="s">
        <v>328</v>
      </c>
      <c r="B174" s="109" t="s">
        <v>339</v>
      </c>
      <c r="C174" s="111" t="s">
        <v>129</v>
      </c>
      <c r="D174" s="115" t="s">
        <v>129</v>
      </c>
      <c r="E174" s="116" t="s">
        <v>130</v>
      </c>
      <c r="F174" s="116" t="s">
        <v>129</v>
      </c>
      <c r="G174" s="116" t="s">
        <v>130</v>
      </c>
      <c r="H174" s="117" t="s">
        <v>130</v>
      </c>
    </row>
    <row r="175" spans="1:8" ht="20.100000000000001" customHeight="1" x14ac:dyDescent="0.35">
      <c r="A175" s="106" t="s">
        <v>328</v>
      </c>
      <c r="B175" s="107" t="s">
        <v>340</v>
      </c>
      <c r="C175" s="110" t="s">
        <v>130</v>
      </c>
      <c r="D175" s="112" t="s">
        <v>427</v>
      </c>
      <c r="E175" s="113" t="s">
        <v>427</v>
      </c>
      <c r="F175" s="113" t="s">
        <v>427</v>
      </c>
      <c r="G175" s="113" t="s">
        <v>427</v>
      </c>
      <c r="H175" s="114" t="s">
        <v>427</v>
      </c>
    </row>
    <row r="176" spans="1:8" ht="20.100000000000001" customHeight="1" x14ac:dyDescent="0.35">
      <c r="A176" s="108" t="s">
        <v>328</v>
      </c>
      <c r="B176" s="109" t="s">
        <v>341</v>
      </c>
      <c r="C176" s="111" t="s">
        <v>130</v>
      </c>
      <c r="D176" s="115" t="s">
        <v>427</v>
      </c>
      <c r="E176" s="116" t="s">
        <v>427</v>
      </c>
      <c r="F176" s="116" t="s">
        <v>427</v>
      </c>
      <c r="G176" s="116" t="s">
        <v>427</v>
      </c>
      <c r="H176" s="117" t="s">
        <v>427</v>
      </c>
    </row>
    <row r="177" spans="1:8" ht="20.100000000000001" customHeight="1" x14ac:dyDescent="0.35">
      <c r="A177" s="106" t="s">
        <v>328</v>
      </c>
      <c r="B177" s="107" t="s">
        <v>342</v>
      </c>
      <c r="C177" s="110" t="s">
        <v>130</v>
      </c>
      <c r="D177" s="112" t="s">
        <v>427</v>
      </c>
      <c r="E177" s="113" t="s">
        <v>427</v>
      </c>
      <c r="F177" s="113" t="s">
        <v>427</v>
      </c>
      <c r="G177" s="113" t="s">
        <v>427</v>
      </c>
      <c r="H177" s="114" t="s">
        <v>427</v>
      </c>
    </row>
    <row r="178" spans="1:8" ht="20.100000000000001" customHeight="1" x14ac:dyDescent="0.35">
      <c r="A178" s="108" t="s">
        <v>328</v>
      </c>
      <c r="B178" s="109" t="s">
        <v>343</v>
      </c>
      <c r="C178" s="111" t="s">
        <v>130</v>
      </c>
      <c r="D178" s="115" t="s">
        <v>427</v>
      </c>
      <c r="E178" s="116" t="s">
        <v>427</v>
      </c>
      <c r="F178" s="116" t="s">
        <v>427</v>
      </c>
      <c r="G178" s="116" t="s">
        <v>427</v>
      </c>
      <c r="H178" s="117" t="s">
        <v>427</v>
      </c>
    </row>
    <row r="179" spans="1:8" ht="20.100000000000001" customHeight="1" x14ac:dyDescent="0.35">
      <c r="A179" s="106" t="s">
        <v>328</v>
      </c>
      <c r="B179" s="107" t="s">
        <v>344</v>
      </c>
      <c r="C179" s="110" t="s">
        <v>129</v>
      </c>
      <c r="D179" s="112" t="s">
        <v>129</v>
      </c>
      <c r="E179" s="113" t="s">
        <v>130</v>
      </c>
      <c r="F179" s="113" t="s">
        <v>129</v>
      </c>
      <c r="G179" s="113" t="s">
        <v>130</v>
      </c>
      <c r="H179" s="114" t="s">
        <v>130</v>
      </c>
    </row>
    <row r="180" spans="1:8" ht="20.100000000000001" customHeight="1" x14ac:dyDescent="0.35">
      <c r="A180" s="108" t="s">
        <v>328</v>
      </c>
      <c r="B180" s="109" t="s">
        <v>345</v>
      </c>
      <c r="C180" s="111" t="s">
        <v>130</v>
      </c>
      <c r="D180" s="115" t="s">
        <v>427</v>
      </c>
      <c r="E180" s="116" t="s">
        <v>427</v>
      </c>
      <c r="F180" s="116" t="s">
        <v>427</v>
      </c>
      <c r="G180" s="116" t="s">
        <v>427</v>
      </c>
      <c r="H180" s="117" t="s">
        <v>427</v>
      </c>
    </row>
    <row r="181" spans="1:8" ht="20.100000000000001" customHeight="1" x14ac:dyDescent="0.35">
      <c r="A181" s="106" t="s">
        <v>328</v>
      </c>
      <c r="B181" s="107" t="s">
        <v>346</v>
      </c>
      <c r="C181" s="110" t="s">
        <v>129</v>
      </c>
      <c r="D181" s="112" t="s">
        <v>129</v>
      </c>
      <c r="E181" s="113" t="s">
        <v>129</v>
      </c>
      <c r="F181" s="113" t="s">
        <v>130</v>
      </c>
      <c r="G181" s="113" t="s">
        <v>130</v>
      </c>
      <c r="H181" s="114" t="s">
        <v>130</v>
      </c>
    </row>
    <row r="182" spans="1:8" ht="20.100000000000001" customHeight="1" x14ac:dyDescent="0.35">
      <c r="A182" s="108" t="s">
        <v>347</v>
      </c>
      <c r="B182" s="109" t="s">
        <v>348</v>
      </c>
      <c r="C182" s="111" t="s">
        <v>130</v>
      </c>
      <c r="D182" s="115" t="s">
        <v>427</v>
      </c>
      <c r="E182" s="116" t="s">
        <v>427</v>
      </c>
      <c r="F182" s="116" t="s">
        <v>427</v>
      </c>
      <c r="G182" s="116" t="s">
        <v>427</v>
      </c>
      <c r="H182" s="117" t="s">
        <v>427</v>
      </c>
    </row>
    <row r="183" spans="1:8" ht="20.100000000000001" customHeight="1" x14ac:dyDescent="0.35">
      <c r="A183" s="106" t="s">
        <v>349</v>
      </c>
      <c r="B183" s="107" t="s">
        <v>350</v>
      </c>
      <c r="C183" s="110" t="s">
        <v>129</v>
      </c>
      <c r="D183" s="112" t="s">
        <v>130</v>
      </c>
      <c r="E183" s="113" t="s">
        <v>129</v>
      </c>
      <c r="F183" s="113" t="s">
        <v>130</v>
      </c>
      <c r="G183" s="113" t="s">
        <v>130</v>
      </c>
      <c r="H183" s="114" t="s">
        <v>130</v>
      </c>
    </row>
    <row r="184" spans="1:8" ht="20.100000000000001" customHeight="1" x14ac:dyDescent="0.35">
      <c r="A184" s="108" t="s">
        <v>349</v>
      </c>
      <c r="B184" s="109" t="s">
        <v>351</v>
      </c>
      <c r="C184" s="111" t="s">
        <v>129</v>
      </c>
      <c r="D184" s="115" t="s">
        <v>129</v>
      </c>
      <c r="E184" s="116" t="s">
        <v>129</v>
      </c>
      <c r="F184" s="116" t="s">
        <v>129</v>
      </c>
      <c r="G184" s="116" t="s">
        <v>130</v>
      </c>
      <c r="H184" s="117" t="s">
        <v>130</v>
      </c>
    </row>
    <row r="185" spans="1:8" ht="20.100000000000001" customHeight="1" x14ac:dyDescent="0.35">
      <c r="A185" s="106" t="s">
        <v>352</v>
      </c>
      <c r="B185" s="107" t="s">
        <v>353</v>
      </c>
      <c r="C185" s="110" t="s">
        <v>129</v>
      </c>
      <c r="D185" s="112" t="s">
        <v>129</v>
      </c>
      <c r="E185" s="113" t="s">
        <v>129</v>
      </c>
      <c r="F185" s="113" t="s">
        <v>129</v>
      </c>
      <c r="G185" s="113" t="s">
        <v>130</v>
      </c>
      <c r="H185" s="114" t="s">
        <v>130</v>
      </c>
    </row>
    <row r="186" spans="1:8" ht="20.100000000000001" customHeight="1" x14ac:dyDescent="0.35">
      <c r="A186" s="108" t="s">
        <v>352</v>
      </c>
      <c r="B186" s="109" t="s">
        <v>354</v>
      </c>
      <c r="C186" s="111" t="s">
        <v>130</v>
      </c>
      <c r="D186" s="115" t="s">
        <v>427</v>
      </c>
      <c r="E186" s="116" t="s">
        <v>427</v>
      </c>
      <c r="F186" s="116" t="s">
        <v>427</v>
      </c>
      <c r="G186" s="116" t="s">
        <v>427</v>
      </c>
      <c r="H186" s="117" t="s">
        <v>427</v>
      </c>
    </row>
    <row r="187" spans="1:8" ht="20.100000000000001" customHeight="1" x14ac:dyDescent="0.35">
      <c r="A187" s="106" t="s">
        <v>352</v>
      </c>
      <c r="B187" s="107" t="s">
        <v>355</v>
      </c>
      <c r="C187" s="110" t="s">
        <v>130</v>
      </c>
      <c r="D187" s="112" t="s">
        <v>427</v>
      </c>
      <c r="E187" s="113" t="s">
        <v>427</v>
      </c>
      <c r="F187" s="113" t="s">
        <v>427</v>
      </c>
      <c r="G187" s="113" t="s">
        <v>427</v>
      </c>
      <c r="H187" s="114" t="s">
        <v>427</v>
      </c>
    </row>
    <row r="188" spans="1:8" ht="20.100000000000001" customHeight="1" x14ac:dyDescent="0.35">
      <c r="A188" s="108" t="s">
        <v>352</v>
      </c>
      <c r="B188" s="109" t="s">
        <v>356</v>
      </c>
      <c r="C188" s="111" t="s">
        <v>129</v>
      </c>
      <c r="D188" s="115" t="s">
        <v>129</v>
      </c>
      <c r="E188" s="116" t="s">
        <v>130</v>
      </c>
      <c r="F188" s="116" t="s">
        <v>130</v>
      </c>
      <c r="G188" s="116" t="s">
        <v>130</v>
      </c>
      <c r="H188" s="117" t="s">
        <v>129</v>
      </c>
    </row>
    <row r="189" spans="1:8" ht="20.100000000000001" customHeight="1" x14ac:dyDescent="0.35">
      <c r="A189" s="106" t="s">
        <v>352</v>
      </c>
      <c r="B189" s="107" t="s">
        <v>357</v>
      </c>
      <c r="C189" s="110" t="s">
        <v>130</v>
      </c>
      <c r="D189" s="112" t="s">
        <v>427</v>
      </c>
      <c r="E189" s="113" t="s">
        <v>427</v>
      </c>
      <c r="F189" s="113" t="s">
        <v>427</v>
      </c>
      <c r="G189" s="113" t="s">
        <v>427</v>
      </c>
      <c r="H189" s="114" t="s">
        <v>427</v>
      </c>
    </row>
    <row r="190" spans="1:8" ht="20.100000000000001" customHeight="1" x14ac:dyDescent="0.35">
      <c r="A190" s="108" t="s">
        <v>358</v>
      </c>
      <c r="B190" s="109" t="s">
        <v>359</v>
      </c>
      <c r="C190" s="111" t="s">
        <v>129</v>
      </c>
      <c r="D190" s="115" t="s">
        <v>129</v>
      </c>
      <c r="E190" s="116" t="s">
        <v>129</v>
      </c>
      <c r="F190" s="116" t="s">
        <v>130</v>
      </c>
      <c r="G190" s="116" t="s">
        <v>130</v>
      </c>
      <c r="H190" s="117" t="s">
        <v>129</v>
      </c>
    </row>
    <row r="191" spans="1:8" ht="20.100000000000001" customHeight="1" x14ac:dyDescent="0.35">
      <c r="A191" s="106" t="s">
        <v>358</v>
      </c>
      <c r="B191" s="107" t="s">
        <v>138</v>
      </c>
      <c r="C191" s="110" t="s">
        <v>130</v>
      </c>
      <c r="D191" s="112" t="s">
        <v>427</v>
      </c>
      <c r="E191" s="113" t="s">
        <v>427</v>
      </c>
      <c r="F191" s="113" t="s">
        <v>427</v>
      </c>
      <c r="G191" s="113" t="s">
        <v>427</v>
      </c>
      <c r="H191" s="114" t="s">
        <v>427</v>
      </c>
    </row>
    <row r="192" spans="1:8" ht="20.100000000000001" customHeight="1" x14ac:dyDescent="0.35">
      <c r="A192" s="108" t="s">
        <v>358</v>
      </c>
      <c r="B192" s="109" t="s">
        <v>360</v>
      </c>
      <c r="C192" s="111" t="s">
        <v>129</v>
      </c>
      <c r="D192" s="115" t="s">
        <v>129</v>
      </c>
      <c r="E192" s="116" t="s">
        <v>130</v>
      </c>
      <c r="F192" s="116" t="s">
        <v>129</v>
      </c>
      <c r="G192" s="116" t="s">
        <v>130</v>
      </c>
      <c r="H192" s="117" t="s">
        <v>129</v>
      </c>
    </row>
    <row r="193" spans="1:8" ht="20.100000000000001" customHeight="1" x14ac:dyDescent="0.35">
      <c r="A193" s="106" t="s">
        <v>358</v>
      </c>
      <c r="B193" s="107" t="s">
        <v>361</v>
      </c>
      <c r="C193" s="110" t="s">
        <v>130</v>
      </c>
      <c r="D193" s="112" t="s">
        <v>427</v>
      </c>
      <c r="E193" s="113" t="s">
        <v>427</v>
      </c>
      <c r="F193" s="113" t="s">
        <v>427</v>
      </c>
      <c r="G193" s="113" t="s">
        <v>427</v>
      </c>
      <c r="H193" s="114" t="s">
        <v>427</v>
      </c>
    </row>
    <row r="194" spans="1:8" ht="20.100000000000001" customHeight="1" x14ac:dyDescent="0.35">
      <c r="A194" s="108" t="s">
        <v>358</v>
      </c>
      <c r="B194" s="109" t="s">
        <v>362</v>
      </c>
      <c r="C194" s="111" t="s">
        <v>130</v>
      </c>
      <c r="D194" s="115" t="s">
        <v>427</v>
      </c>
      <c r="E194" s="116" t="s">
        <v>427</v>
      </c>
      <c r="F194" s="116" t="s">
        <v>427</v>
      </c>
      <c r="G194" s="116" t="s">
        <v>427</v>
      </c>
      <c r="H194" s="117" t="s">
        <v>427</v>
      </c>
    </row>
    <row r="195" spans="1:8" ht="20.100000000000001" customHeight="1" x14ac:dyDescent="0.35">
      <c r="A195" s="106" t="s">
        <v>358</v>
      </c>
      <c r="B195" s="107" t="s">
        <v>363</v>
      </c>
      <c r="C195" s="110" t="s">
        <v>130</v>
      </c>
      <c r="D195" s="112" t="s">
        <v>427</v>
      </c>
      <c r="E195" s="113" t="s">
        <v>427</v>
      </c>
      <c r="F195" s="113" t="s">
        <v>427</v>
      </c>
      <c r="G195" s="113" t="s">
        <v>427</v>
      </c>
      <c r="H195" s="114" t="s">
        <v>427</v>
      </c>
    </row>
    <row r="196" spans="1:8" ht="20.100000000000001" customHeight="1" x14ac:dyDescent="0.35">
      <c r="A196" s="108" t="s">
        <v>364</v>
      </c>
      <c r="B196" s="109" t="s">
        <v>365</v>
      </c>
      <c r="C196" s="111" t="s">
        <v>130</v>
      </c>
      <c r="D196" s="115" t="s">
        <v>427</v>
      </c>
      <c r="E196" s="116" t="s">
        <v>427</v>
      </c>
      <c r="F196" s="116" t="s">
        <v>427</v>
      </c>
      <c r="G196" s="116" t="s">
        <v>427</v>
      </c>
      <c r="H196" s="117" t="s">
        <v>427</v>
      </c>
    </row>
    <row r="197" spans="1:8" ht="20.100000000000001" customHeight="1" x14ac:dyDescent="0.35">
      <c r="A197" s="106" t="s">
        <v>364</v>
      </c>
      <c r="B197" s="107" t="s">
        <v>366</v>
      </c>
      <c r="C197" s="110" t="s">
        <v>130</v>
      </c>
      <c r="D197" s="112" t="s">
        <v>427</v>
      </c>
      <c r="E197" s="113" t="s">
        <v>427</v>
      </c>
      <c r="F197" s="113" t="s">
        <v>427</v>
      </c>
      <c r="G197" s="113" t="s">
        <v>427</v>
      </c>
      <c r="H197" s="114" t="s">
        <v>427</v>
      </c>
    </row>
    <row r="198" spans="1:8" ht="20.100000000000001" customHeight="1" x14ac:dyDescent="0.35">
      <c r="A198" s="108" t="s">
        <v>364</v>
      </c>
      <c r="B198" s="109" t="s">
        <v>367</v>
      </c>
      <c r="C198" s="111" t="s">
        <v>129</v>
      </c>
      <c r="D198" s="115" t="s">
        <v>129</v>
      </c>
      <c r="E198" s="116" t="s">
        <v>130</v>
      </c>
      <c r="F198" s="116" t="s">
        <v>130</v>
      </c>
      <c r="G198" s="116" t="s">
        <v>130</v>
      </c>
      <c r="H198" s="117" t="s">
        <v>129</v>
      </c>
    </row>
    <row r="199" spans="1:8" ht="20.100000000000001" customHeight="1" x14ac:dyDescent="0.35">
      <c r="A199" s="106" t="s">
        <v>364</v>
      </c>
      <c r="B199" s="107" t="s">
        <v>368</v>
      </c>
      <c r="C199" s="110" t="s">
        <v>129</v>
      </c>
      <c r="D199" s="112" t="s">
        <v>129</v>
      </c>
      <c r="E199" s="113" t="s">
        <v>130</v>
      </c>
      <c r="F199" s="113" t="s">
        <v>130</v>
      </c>
      <c r="G199" s="113" t="s">
        <v>130</v>
      </c>
      <c r="H199" s="114" t="s">
        <v>130</v>
      </c>
    </row>
    <row r="200" spans="1:8" ht="20.100000000000001" customHeight="1" x14ac:dyDescent="0.35">
      <c r="A200" s="108" t="s">
        <v>369</v>
      </c>
      <c r="B200" s="109" t="s">
        <v>370</v>
      </c>
      <c r="C200" s="111" t="s">
        <v>130</v>
      </c>
      <c r="D200" s="115" t="s">
        <v>427</v>
      </c>
      <c r="E200" s="116" t="s">
        <v>427</v>
      </c>
      <c r="F200" s="116" t="s">
        <v>427</v>
      </c>
      <c r="G200" s="116" t="s">
        <v>427</v>
      </c>
      <c r="H200" s="117" t="s">
        <v>427</v>
      </c>
    </row>
    <row r="201" spans="1:8" ht="20.100000000000001" customHeight="1" x14ac:dyDescent="0.35">
      <c r="A201" s="106" t="s">
        <v>371</v>
      </c>
      <c r="B201" s="107" t="s">
        <v>372</v>
      </c>
      <c r="C201" s="110" t="s">
        <v>129</v>
      </c>
      <c r="D201" s="112" t="s">
        <v>129</v>
      </c>
      <c r="E201" s="113" t="s">
        <v>130</v>
      </c>
      <c r="F201" s="113" t="s">
        <v>130</v>
      </c>
      <c r="G201" s="113" t="s">
        <v>130</v>
      </c>
      <c r="H201" s="114" t="s">
        <v>130</v>
      </c>
    </row>
    <row r="202" spans="1:8" ht="20.100000000000001" customHeight="1" x14ac:dyDescent="0.35">
      <c r="A202" s="108" t="s">
        <v>373</v>
      </c>
      <c r="B202" s="109" t="s">
        <v>374</v>
      </c>
      <c r="C202" s="111" t="s">
        <v>130</v>
      </c>
      <c r="D202" s="115" t="s">
        <v>427</v>
      </c>
      <c r="E202" s="116" t="s">
        <v>427</v>
      </c>
      <c r="F202" s="116" t="s">
        <v>427</v>
      </c>
      <c r="G202" s="116" t="s">
        <v>427</v>
      </c>
      <c r="H202" s="117" t="s">
        <v>427</v>
      </c>
    </row>
    <row r="203" spans="1:8" ht="20.100000000000001" customHeight="1" x14ac:dyDescent="0.35">
      <c r="A203" s="106" t="s">
        <v>373</v>
      </c>
      <c r="B203" s="107" t="s">
        <v>375</v>
      </c>
      <c r="C203" s="110" t="s">
        <v>130</v>
      </c>
      <c r="D203" s="112" t="s">
        <v>427</v>
      </c>
      <c r="E203" s="113" t="s">
        <v>427</v>
      </c>
      <c r="F203" s="113" t="s">
        <v>427</v>
      </c>
      <c r="G203" s="113" t="s">
        <v>427</v>
      </c>
      <c r="H203" s="114" t="s">
        <v>427</v>
      </c>
    </row>
    <row r="204" spans="1:8" ht="20.100000000000001" customHeight="1" x14ac:dyDescent="0.35">
      <c r="A204" s="108" t="s">
        <v>373</v>
      </c>
      <c r="B204" s="109" t="s">
        <v>376</v>
      </c>
      <c r="C204" s="111" t="s">
        <v>130</v>
      </c>
      <c r="D204" s="115" t="s">
        <v>427</v>
      </c>
      <c r="E204" s="116" t="s">
        <v>427</v>
      </c>
      <c r="F204" s="116" t="s">
        <v>427</v>
      </c>
      <c r="G204" s="116" t="s">
        <v>427</v>
      </c>
      <c r="H204" s="117" t="s">
        <v>427</v>
      </c>
    </row>
    <row r="205" spans="1:8" ht="20.100000000000001" customHeight="1" x14ac:dyDescent="0.35">
      <c r="A205" s="106" t="s">
        <v>373</v>
      </c>
      <c r="B205" s="107" t="s">
        <v>377</v>
      </c>
      <c r="C205" s="110" t="s">
        <v>130</v>
      </c>
      <c r="D205" s="112" t="s">
        <v>427</v>
      </c>
      <c r="E205" s="113" t="s">
        <v>427</v>
      </c>
      <c r="F205" s="113" t="s">
        <v>427</v>
      </c>
      <c r="G205" s="113" t="s">
        <v>427</v>
      </c>
      <c r="H205" s="114" t="s">
        <v>427</v>
      </c>
    </row>
    <row r="206" spans="1:8" ht="20.100000000000001" customHeight="1" x14ac:dyDescent="0.35">
      <c r="A206" s="108" t="s">
        <v>373</v>
      </c>
      <c r="B206" s="109" t="s">
        <v>378</v>
      </c>
      <c r="C206" s="111" t="s">
        <v>130</v>
      </c>
      <c r="D206" s="115" t="s">
        <v>427</v>
      </c>
      <c r="E206" s="116" t="s">
        <v>427</v>
      </c>
      <c r="F206" s="116" t="s">
        <v>427</v>
      </c>
      <c r="G206" s="116" t="s">
        <v>427</v>
      </c>
      <c r="H206" s="117" t="s">
        <v>427</v>
      </c>
    </row>
    <row r="207" spans="1:8" ht="20.100000000000001" customHeight="1" x14ac:dyDescent="0.35">
      <c r="A207" s="106" t="s">
        <v>373</v>
      </c>
      <c r="B207" s="107" t="s">
        <v>379</v>
      </c>
      <c r="C207" s="110" t="s">
        <v>129</v>
      </c>
      <c r="D207" s="112" t="s">
        <v>129</v>
      </c>
      <c r="E207" s="113" t="s">
        <v>130</v>
      </c>
      <c r="F207" s="113" t="s">
        <v>129</v>
      </c>
      <c r="G207" s="113" t="s">
        <v>130</v>
      </c>
      <c r="H207" s="114" t="s">
        <v>130</v>
      </c>
    </row>
    <row r="208" spans="1:8" ht="20.100000000000001" customHeight="1" x14ac:dyDescent="0.35">
      <c r="A208" s="108" t="s">
        <v>373</v>
      </c>
      <c r="B208" s="109" t="s">
        <v>380</v>
      </c>
      <c r="C208" s="111" t="s">
        <v>130</v>
      </c>
      <c r="D208" s="115" t="s">
        <v>427</v>
      </c>
      <c r="E208" s="116" t="s">
        <v>427</v>
      </c>
      <c r="F208" s="116" t="s">
        <v>427</v>
      </c>
      <c r="G208" s="116" t="s">
        <v>427</v>
      </c>
      <c r="H208" s="117" t="s">
        <v>427</v>
      </c>
    </row>
    <row r="209" spans="1:8" ht="20.100000000000001" customHeight="1" x14ac:dyDescent="0.35">
      <c r="A209" s="106" t="s">
        <v>373</v>
      </c>
      <c r="B209" s="107" t="s">
        <v>381</v>
      </c>
      <c r="C209" s="110" t="s">
        <v>130</v>
      </c>
      <c r="D209" s="112" t="s">
        <v>427</v>
      </c>
      <c r="E209" s="113" t="s">
        <v>427</v>
      </c>
      <c r="F209" s="113" t="s">
        <v>427</v>
      </c>
      <c r="G209" s="113" t="s">
        <v>427</v>
      </c>
      <c r="H209" s="114" t="s">
        <v>427</v>
      </c>
    </row>
    <row r="210" spans="1:8" ht="20.100000000000001" customHeight="1" x14ac:dyDescent="0.35">
      <c r="A210" s="108" t="s">
        <v>373</v>
      </c>
      <c r="B210" s="109" t="s">
        <v>382</v>
      </c>
      <c r="C210" s="111" t="s">
        <v>130</v>
      </c>
      <c r="D210" s="115" t="s">
        <v>427</v>
      </c>
      <c r="E210" s="116" t="s">
        <v>427</v>
      </c>
      <c r="F210" s="116" t="s">
        <v>427</v>
      </c>
      <c r="G210" s="116" t="s">
        <v>427</v>
      </c>
      <c r="H210" s="117" t="s">
        <v>427</v>
      </c>
    </row>
    <row r="211" spans="1:8" ht="20.100000000000001" customHeight="1" x14ac:dyDescent="0.35">
      <c r="A211" s="106" t="s">
        <v>383</v>
      </c>
      <c r="B211" s="107" t="s">
        <v>384</v>
      </c>
      <c r="C211" s="110" t="s">
        <v>129</v>
      </c>
      <c r="D211" s="112" t="s">
        <v>129</v>
      </c>
      <c r="E211" s="113" t="s">
        <v>130</v>
      </c>
      <c r="F211" s="113" t="s">
        <v>130</v>
      </c>
      <c r="G211" s="113" t="s">
        <v>130</v>
      </c>
      <c r="H211" s="114" t="s">
        <v>129</v>
      </c>
    </row>
    <row r="212" spans="1:8" ht="20.100000000000001" customHeight="1" x14ac:dyDescent="0.35">
      <c r="A212" s="108" t="s">
        <v>385</v>
      </c>
      <c r="B212" s="109" t="s">
        <v>386</v>
      </c>
      <c r="C212" s="111" t="s">
        <v>129</v>
      </c>
      <c r="D212" s="115" t="s">
        <v>129</v>
      </c>
      <c r="E212" s="116" t="s">
        <v>129</v>
      </c>
      <c r="F212" s="116" t="s">
        <v>129</v>
      </c>
      <c r="G212" s="116" t="s">
        <v>130</v>
      </c>
      <c r="H212" s="117" t="s">
        <v>130</v>
      </c>
    </row>
    <row r="213" spans="1:8" ht="20.100000000000001" customHeight="1" x14ac:dyDescent="0.35">
      <c r="A213" s="106" t="s">
        <v>385</v>
      </c>
      <c r="B213" s="107" t="s">
        <v>387</v>
      </c>
      <c r="C213" s="110" t="s">
        <v>130</v>
      </c>
      <c r="D213" s="112" t="s">
        <v>427</v>
      </c>
      <c r="E213" s="113" t="s">
        <v>427</v>
      </c>
      <c r="F213" s="113" t="s">
        <v>427</v>
      </c>
      <c r="G213" s="113" t="s">
        <v>427</v>
      </c>
      <c r="H213" s="114" t="s">
        <v>427</v>
      </c>
    </row>
    <row r="214" spans="1:8" ht="20.100000000000001" customHeight="1" x14ac:dyDescent="0.35">
      <c r="A214" s="108" t="s">
        <v>385</v>
      </c>
      <c r="B214" s="109" t="s">
        <v>388</v>
      </c>
      <c r="C214" s="111" t="s">
        <v>130</v>
      </c>
      <c r="D214" s="115" t="s">
        <v>427</v>
      </c>
      <c r="E214" s="116" t="s">
        <v>427</v>
      </c>
      <c r="F214" s="116" t="s">
        <v>427</v>
      </c>
      <c r="G214" s="116" t="s">
        <v>427</v>
      </c>
      <c r="H214" s="117" t="s">
        <v>427</v>
      </c>
    </row>
    <row r="215" spans="1:8" ht="20.100000000000001" customHeight="1" x14ac:dyDescent="0.35">
      <c r="A215" s="106" t="s">
        <v>385</v>
      </c>
      <c r="B215" s="107" t="s">
        <v>389</v>
      </c>
      <c r="C215" s="110" t="s">
        <v>130</v>
      </c>
      <c r="D215" s="112" t="s">
        <v>427</v>
      </c>
      <c r="E215" s="113" t="s">
        <v>427</v>
      </c>
      <c r="F215" s="113" t="s">
        <v>427</v>
      </c>
      <c r="G215" s="113" t="s">
        <v>427</v>
      </c>
      <c r="H215" s="114" t="s">
        <v>427</v>
      </c>
    </row>
    <row r="216" spans="1:8" ht="20.100000000000001" customHeight="1" x14ac:dyDescent="0.35">
      <c r="A216" s="108" t="s">
        <v>385</v>
      </c>
      <c r="B216" s="109" t="s">
        <v>390</v>
      </c>
      <c r="C216" s="111" t="s">
        <v>130</v>
      </c>
      <c r="D216" s="115" t="s">
        <v>427</v>
      </c>
      <c r="E216" s="116" t="s">
        <v>427</v>
      </c>
      <c r="F216" s="116" t="s">
        <v>427</v>
      </c>
      <c r="G216" s="116" t="s">
        <v>427</v>
      </c>
      <c r="H216" s="117" t="s">
        <v>427</v>
      </c>
    </row>
    <row r="217" spans="1:8" ht="20.100000000000001" customHeight="1" x14ac:dyDescent="0.35">
      <c r="A217" s="106" t="s">
        <v>385</v>
      </c>
      <c r="B217" s="107" t="s">
        <v>391</v>
      </c>
      <c r="C217" s="110" t="s">
        <v>130</v>
      </c>
      <c r="D217" s="112" t="s">
        <v>427</v>
      </c>
      <c r="E217" s="113" t="s">
        <v>427</v>
      </c>
      <c r="F217" s="113" t="s">
        <v>427</v>
      </c>
      <c r="G217" s="113" t="s">
        <v>427</v>
      </c>
      <c r="H217" s="114" t="s">
        <v>427</v>
      </c>
    </row>
    <row r="218" spans="1:8" ht="20.100000000000001" customHeight="1" x14ac:dyDescent="0.35">
      <c r="A218" s="108" t="s">
        <v>392</v>
      </c>
      <c r="B218" s="109" t="s">
        <v>393</v>
      </c>
      <c r="C218" s="111" t="s">
        <v>130</v>
      </c>
      <c r="D218" s="115" t="s">
        <v>427</v>
      </c>
      <c r="E218" s="116" t="s">
        <v>427</v>
      </c>
      <c r="F218" s="116" t="s">
        <v>427</v>
      </c>
      <c r="G218" s="116" t="s">
        <v>427</v>
      </c>
      <c r="H218" s="117" t="s">
        <v>427</v>
      </c>
    </row>
    <row r="219" spans="1:8" ht="20.100000000000001" customHeight="1" x14ac:dyDescent="0.35">
      <c r="A219" s="106" t="s">
        <v>392</v>
      </c>
      <c r="B219" s="107" t="s">
        <v>394</v>
      </c>
      <c r="C219" s="110" t="s">
        <v>129</v>
      </c>
      <c r="D219" s="112" t="s">
        <v>129</v>
      </c>
      <c r="E219" s="113" t="s">
        <v>129</v>
      </c>
      <c r="F219" s="113" t="s">
        <v>129</v>
      </c>
      <c r="G219" s="113" t="s">
        <v>130</v>
      </c>
      <c r="H219" s="114" t="s">
        <v>130</v>
      </c>
    </row>
    <row r="220" spans="1:8" ht="20.100000000000001" customHeight="1" x14ac:dyDescent="0.35">
      <c r="A220" s="108" t="s">
        <v>392</v>
      </c>
      <c r="B220" s="109" t="s">
        <v>395</v>
      </c>
      <c r="C220" s="111" t="s">
        <v>130</v>
      </c>
      <c r="D220" s="115" t="s">
        <v>427</v>
      </c>
      <c r="E220" s="116" t="s">
        <v>427</v>
      </c>
      <c r="F220" s="116" t="s">
        <v>427</v>
      </c>
      <c r="G220" s="116" t="s">
        <v>427</v>
      </c>
      <c r="H220" s="117" t="s">
        <v>427</v>
      </c>
    </row>
    <row r="221" spans="1:8" ht="20.100000000000001" customHeight="1" x14ac:dyDescent="0.35">
      <c r="A221" s="106" t="s">
        <v>392</v>
      </c>
      <c r="B221" s="107" t="s">
        <v>396</v>
      </c>
      <c r="C221" s="110" t="s">
        <v>129</v>
      </c>
      <c r="D221" s="112" t="s">
        <v>129</v>
      </c>
      <c r="E221" s="113" t="s">
        <v>130</v>
      </c>
      <c r="F221" s="113" t="s">
        <v>130</v>
      </c>
      <c r="G221" s="113" t="s">
        <v>130</v>
      </c>
      <c r="H221" s="114" t="s">
        <v>130</v>
      </c>
    </row>
    <row r="222" spans="1:8" ht="20.100000000000001" customHeight="1" x14ac:dyDescent="0.35">
      <c r="A222" s="108" t="s">
        <v>392</v>
      </c>
      <c r="B222" s="109" t="s">
        <v>397</v>
      </c>
      <c r="C222" s="111" t="s">
        <v>130</v>
      </c>
      <c r="D222" s="115" t="s">
        <v>427</v>
      </c>
      <c r="E222" s="116" t="s">
        <v>427</v>
      </c>
      <c r="F222" s="116" t="s">
        <v>427</v>
      </c>
      <c r="G222" s="116" t="s">
        <v>427</v>
      </c>
      <c r="H222" s="117" t="s">
        <v>427</v>
      </c>
    </row>
    <row r="223" spans="1:8" ht="20.100000000000001" customHeight="1" x14ac:dyDescent="0.35">
      <c r="A223" s="106" t="s">
        <v>392</v>
      </c>
      <c r="B223" s="107" t="s">
        <v>398</v>
      </c>
      <c r="C223" s="110" t="s">
        <v>130</v>
      </c>
      <c r="D223" s="112" t="s">
        <v>427</v>
      </c>
      <c r="E223" s="113" t="s">
        <v>427</v>
      </c>
      <c r="F223" s="113" t="s">
        <v>427</v>
      </c>
      <c r="G223" s="113" t="s">
        <v>427</v>
      </c>
      <c r="H223" s="114" t="s">
        <v>427</v>
      </c>
    </row>
    <row r="224" spans="1:8" ht="20.100000000000001" customHeight="1" x14ac:dyDescent="0.35">
      <c r="A224" s="108" t="s">
        <v>392</v>
      </c>
      <c r="B224" s="109" t="s">
        <v>399</v>
      </c>
      <c r="C224" s="111" t="s">
        <v>130</v>
      </c>
      <c r="D224" s="115" t="s">
        <v>427</v>
      </c>
      <c r="E224" s="116" t="s">
        <v>427</v>
      </c>
      <c r="F224" s="116" t="s">
        <v>427</v>
      </c>
      <c r="G224" s="116" t="s">
        <v>427</v>
      </c>
      <c r="H224" s="117" t="s">
        <v>427</v>
      </c>
    </row>
    <row r="225" spans="1:8" ht="20.100000000000001" customHeight="1" x14ac:dyDescent="0.35">
      <c r="A225" s="106" t="s">
        <v>392</v>
      </c>
      <c r="B225" s="107" t="s">
        <v>400</v>
      </c>
      <c r="C225" s="110" t="s">
        <v>130</v>
      </c>
      <c r="D225" s="112" t="s">
        <v>427</v>
      </c>
      <c r="E225" s="113" t="s">
        <v>427</v>
      </c>
      <c r="F225" s="113" t="s">
        <v>427</v>
      </c>
      <c r="G225" s="113" t="s">
        <v>427</v>
      </c>
      <c r="H225" s="114" t="s">
        <v>427</v>
      </c>
    </row>
    <row r="226" spans="1:8" ht="20.100000000000001" customHeight="1" x14ac:dyDescent="0.35">
      <c r="A226" s="108" t="s">
        <v>401</v>
      </c>
      <c r="B226" s="109" t="s">
        <v>402</v>
      </c>
      <c r="C226" s="111" t="s">
        <v>130</v>
      </c>
      <c r="D226" s="115" t="s">
        <v>427</v>
      </c>
      <c r="E226" s="116" t="s">
        <v>427</v>
      </c>
      <c r="F226" s="116" t="s">
        <v>427</v>
      </c>
      <c r="G226" s="116" t="s">
        <v>427</v>
      </c>
      <c r="H226" s="117" t="s">
        <v>427</v>
      </c>
    </row>
    <row r="227" spans="1:8" ht="20.100000000000001" customHeight="1" x14ac:dyDescent="0.35">
      <c r="A227" s="106" t="s">
        <v>403</v>
      </c>
      <c r="B227" s="107" t="s">
        <v>404</v>
      </c>
      <c r="C227" s="110" t="s">
        <v>130</v>
      </c>
      <c r="D227" s="112" t="s">
        <v>427</v>
      </c>
      <c r="E227" s="113" t="s">
        <v>427</v>
      </c>
      <c r="F227" s="113" t="s">
        <v>427</v>
      </c>
      <c r="G227" s="113" t="s">
        <v>427</v>
      </c>
      <c r="H227" s="114" t="s">
        <v>427</v>
      </c>
    </row>
    <row r="228" spans="1:8" ht="20.100000000000001" customHeight="1" x14ac:dyDescent="0.35">
      <c r="A228" s="108" t="s">
        <v>403</v>
      </c>
      <c r="B228" s="109" t="s">
        <v>405</v>
      </c>
      <c r="C228" s="111" t="s">
        <v>130</v>
      </c>
      <c r="D228" s="115" t="s">
        <v>427</v>
      </c>
      <c r="E228" s="116" t="s">
        <v>427</v>
      </c>
      <c r="F228" s="116" t="s">
        <v>427</v>
      </c>
      <c r="G228" s="116" t="s">
        <v>427</v>
      </c>
      <c r="H228" s="117" t="s">
        <v>427</v>
      </c>
    </row>
    <row r="229" spans="1:8" ht="20.100000000000001" customHeight="1" x14ac:dyDescent="0.35">
      <c r="A229" s="106" t="s">
        <v>403</v>
      </c>
      <c r="B229" s="107" t="s">
        <v>406</v>
      </c>
      <c r="C229" s="110" t="s">
        <v>130</v>
      </c>
      <c r="D229" s="112" t="s">
        <v>427</v>
      </c>
      <c r="E229" s="113" t="s">
        <v>427</v>
      </c>
      <c r="F229" s="113" t="s">
        <v>427</v>
      </c>
      <c r="G229" s="113" t="s">
        <v>427</v>
      </c>
      <c r="H229" s="114" t="s">
        <v>427</v>
      </c>
    </row>
    <row r="230" spans="1:8" ht="20.100000000000001" customHeight="1" x14ac:dyDescent="0.35">
      <c r="A230" s="108" t="s">
        <v>403</v>
      </c>
      <c r="B230" s="109" t="s">
        <v>407</v>
      </c>
      <c r="C230" s="111" t="s">
        <v>130</v>
      </c>
      <c r="D230" s="115" t="s">
        <v>427</v>
      </c>
      <c r="E230" s="116" t="s">
        <v>427</v>
      </c>
      <c r="F230" s="116" t="s">
        <v>427</v>
      </c>
      <c r="G230" s="116" t="s">
        <v>427</v>
      </c>
      <c r="H230" s="117" t="s">
        <v>427</v>
      </c>
    </row>
    <row r="231" spans="1:8" ht="20.100000000000001" customHeight="1" x14ac:dyDescent="0.35">
      <c r="A231" s="106" t="s">
        <v>403</v>
      </c>
      <c r="B231" s="107" t="s">
        <v>408</v>
      </c>
      <c r="C231" s="110" t="s">
        <v>130</v>
      </c>
      <c r="D231" s="112" t="s">
        <v>427</v>
      </c>
      <c r="E231" s="113" t="s">
        <v>427</v>
      </c>
      <c r="F231" s="113" t="s">
        <v>427</v>
      </c>
      <c r="G231" s="113" t="s">
        <v>427</v>
      </c>
      <c r="H231" s="114" t="s">
        <v>427</v>
      </c>
    </row>
    <row r="232" spans="1:8" ht="20.100000000000001" customHeight="1" x14ac:dyDescent="0.35">
      <c r="A232" s="108" t="s">
        <v>409</v>
      </c>
      <c r="B232" s="109" t="s">
        <v>410</v>
      </c>
      <c r="C232" s="111" t="s">
        <v>130</v>
      </c>
      <c r="D232" s="115" t="s">
        <v>427</v>
      </c>
      <c r="E232" s="116" t="s">
        <v>427</v>
      </c>
      <c r="F232" s="116" t="s">
        <v>427</v>
      </c>
      <c r="G232" s="116" t="s">
        <v>427</v>
      </c>
      <c r="H232" s="117" t="s">
        <v>427</v>
      </c>
    </row>
    <row r="233" spans="1:8" ht="20.100000000000001" customHeight="1" x14ac:dyDescent="0.35">
      <c r="A233" s="106" t="s">
        <v>409</v>
      </c>
      <c r="B233" s="107" t="s">
        <v>411</v>
      </c>
      <c r="C233" s="110" t="s">
        <v>130</v>
      </c>
      <c r="D233" s="112" t="s">
        <v>427</v>
      </c>
      <c r="E233" s="113" t="s">
        <v>427</v>
      </c>
      <c r="F233" s="113" t="s">
        <v>427</v>
      </c>
      <c r="G233" s="113" t="s">
        <v>427</v>
      </c>
      <c r="H233" s="114" t="s">
        <v>427</v>
      </c>
    </row>
    <row r="234" spans="1:8" ht="20.100000000000001" customHeight="1" x14ac:dyDescent="0.35">
      <c r="A234" s="108" t="s">
        <v>409</v>
      </c>
      <c r="B234" s="109" t="s">
        <v>412</v>
      </c>
      <c r="C234" s="111" t="s">
        <v>130</v>
      </c>
      <c r="D234" s="115" t="s">
        <v>427</v>
      </c>
      <c r="E234" s="116" t="s">
        <v>427</v>
      </c>
      <c r="F234" s="116" t="s">
        <v>427</v>
      </c>
      <c r="G234" s="116" t="s">
        <v>427</v>
      </c>
      <c r="H234" s="117" t="s">
        <v>427</v>
      </c>
    </row>
    <row r="235" spans="1:8" ht="20.100000000000001" customHeight="1" x14ac:dyDescent="0.35">
      <c r="A235" s="106" t="s">
        <v>409</v>
      </c>
      <c r="B235" s="107" t="s">
        <v>413</v>
      </c>
      <c r="C235" s="110" t="s">
        <v>130</v>
      </c>
      <c r="D235" s="112" t="s">
        <v>427</v>
      </c>
      <c r="E235" s="113" t="s">
        <v>427</v>
      </c>
      <c r="F235" s="113" t="s">
        <v>427</v>
      </c>
      <c r="G235" s="113" t="s">
        <v>427</v>
      </c>
      <c r="H235" s="114" t="s">
        <v>427</v>
      </c>
    </row>
    <row r="236" spans="1:8" ht="20.100000000000001" customHeight="1" x14ac:dyDescent="0.35">
      <c r="A236" s="108" t="s">
        <v>409</v>
      </c>
      <c r="B236" s="109" t="s">
        <v>414</v>
      </c>
      <c r="C236" s="111" t="s">
        <v>130</v>
      </c>
      <c r="D236" s="115" t="s">
        <v>427</v>
      </c>
      <c r="E236" s="116" t="s">
        <v>427</v>
      </c>
      <c r="F236" s="116" t="s">
        <v>427</v>
      </c>
      <c r="G236" s="116" t="s">
        <v>427</v>
      </c>
      <c r="H236" s="117" t="s">
        <v>427</v>
      </c>
    </row>
    <row r="237" spans="1:8" ht="20.100000000000001" customHeight="1" x14ac:dyDescent="0.35">
      <c r="A237" s="106" t="s">
        <v>409</v>
      </c>
      <c r="B237" s="107" t="s">
        <v>415</v>
      </c>
      <c r="C237" s="110" t="s">
        <v>130</v>
      </c>
      <c r="D237" s="112" t="s">
        <v>427</v>
      </c>
      <c r="E237" s="113" t="s">
        <v>427</v>
      </c>
      <c r="F237" s="113" t="s">
        <v>427</v>
      </c>
      <c r="G237" s="113" t="s">
        <v>427</v>
      </c>
      <c r="H237" s="114" t="s">
        <v>427</v>
      </c>
    </row>
    <row r="238" spans="1:8" ht="20.100000000000001" customHeight="1" x14ac:dyDescent="0.35">
      <c r="A238" s="108" t="s">
        <v>409</v>
      </c>
      <c r="B238" s="109" t="s">
        <v>416</v>
      </c>
      <c r="C238" s="111" t="s">
        <v>130</v>
      </c>
      <c r="D238" s="115" t="s">
        <v>427</v>
      </c>
      <c r="E238" s="116" t="s">
        <v>427</v>
      </c>
      <c r="F238" s="116" t="s">
        <v>427</v>
      </c>
      <c r="G238" s="116" t="s">
        <v>427</v>
      </c>
      <c r="H238" s="117" t="s">
        <v>427</v>
      </c>
    </row>
    <row r="239" spans="1:8" ht="20.100000000000001" customHeight="1" x14ac:dyDescent="0.35">
      <c r="A239" s="106" t="s">
        <v>409</v>
      </c>
      <c r="B239" s="107" t="s">
        <v>417</v>
      </c>
      <c r="C239" s="110" t="s">
        <v>130</v>
      </c>
      <c r="D239" s="112" t="s">
        <v>427</v>
      </c>
      <c r="E239" s="113" t="s">
        <v>427</v>
      </c>
      <c r="F239" s="113" t="s">
        <v>427</v>
      </c>
      <c r="G239" s="113" t="s">
        <v>427</v>
      </c>
      <c r="H239" s="114" t="s">
        <v>427</v>
      </c>
    </row>
    <row r="240" spans="1:8" ht="20.100000000000001" customHeight="1" x14ac:dyDescent="0.35">
      <c r="A240" s="108" t="s">
        <v>418</v>
      </c>
      <c r="B240" s="109" t="s">
        <v>419</v>
      </c>
      <c r="C240" s="111" t="s">
        <v>130</v>
      </c>
      <c r="D240" s="115" t="s">
        <v>427</v>
      </c>
      <c r="E240" s="116" t="s">
        <v>427</v>
      </c>
      <c r="F240" s="116" t="s">
        <v>427</v>
      </c>
      <c r="G240" s="116" t="s">
        <v>427</v>
      </c>
      <c r="H240" s="117" t="s">
        <v>427</v>
      </c>
    </row>
    <row r="241" spans="1:8" ht="20.100000000000001" customHeight="1" x14ac:dyDescent="0.35">
      <c r="A241" s="106" t="s">
        <v>420</v>
      </c>
      <c r="B241" s="107" t="s">
        <v>421</v>
      </c>
      <c r="C241" s="110" t="s">
        <v>129</v>
      </c>
      <c r="D241" s="112" t="s">
        <v>129</v>
      </c>
      <c r="E241" s="113" t="s">
        <v>130</v>
      </c>
      <c r="F241" s="113" t="s">
        <v>130</v>
      </c>
      <c r="G241" s="113" t="s">
        <v>130</v>
      </c>
      <c r="H241" s="114" t="s">
        <v>130</v>
      </c>
    </row>
    <row r="242" spans="1:8" ht="20.100000000000001" customHeight="1" x14ac:dyDescent="0.35">
      <c r="A242" s="108" t="s">
        <v>420</v>
      </c>
      <c r="B242" s="109" t="s">
        <v>422</v>
      </c>
      <c r="C242" s="111" t="s">
        <v>129</v>
      </c>
      <c r="D242" s="115" t="s">
        <v>129</v>
      </c>
      <c r="E242" s="116" t="s">
        <v>130</v>
      </c>
      <c r="F242" s="116" t="s">
        <v>130</v>
      </c>
      <c r="G242" s="116" t="s">
        <v>130</v>
      </c>
      <c r="H242" s="117" t="s">
        <v>129</v>
      </c>
    </row>
    <row r="243" spans="1:8" ht="20.100000000000001" customHeight="1" x14ac:dyDescent="0.35">
      <c r="A243" s="106" t="s">
        <v>420</v>
      </c>
      <c r="B243" s="107" t="s">
        <v>423</v>
      </c>
      <c r="C243" s="110" t="s">
        <v>130</v>
      </c>
      <c r="D243" s="112" t="s">
        <v>427</v>
      </c>
      <c r="E243" s="113" t="s">
        <v>427</v>
      </c>
      <c r="F243" s="113" t="s">
        <v>427</v>
      </c>
      <c r="G243" s="113" t="s">
        <v>427</v>
      </c>
      <c r="H243" s="114" t="s">
        <v>427</v>
      </c>
    </row>
    <row r="244" spans="1:8" ht="20.100000000000001" customHeight="1" x14ac:dyDescent="0.35">
      <c r="A244" s="108" t="s">
        <v>420</v>
      </c>
      <c r="B244" s="109" t="s">
        <v>424</v>
      </c>
      <c r="C244" s="111" t="s">
        <v>130</v>
      </c>
      <c r="D244" s="115" t="s">
        <v>427</v>
      </c>
      <c r="E244" s="116" t="s">
        <v>427</v>
      </c>
      <c r="F244" s="116" t="s">
        <v>427</v>
      </c>
      <c r="G244" s="116" t="s">
        <v>427</v>
      </c>
      <c r="H244" s="117" t="s">
        <v>427</v>
      </c>
    </row>
    <row r="245" spans="1:8" ht="20.100000000000001" customHeight="1" x14ac:dyDescent="0.35">
      <c r="A245" s="106" t="s">
        <v>420</v>
      </c>
      <c r="B245" s="107" t="s">
        <v>425</v>
      </c>
      <c r="C245" s="110" t="s">
        <v>130</v>
      </c>
      <c r="D245" s="112" t="s">
        <v>427</v>
      </c>
      <c r="E245" s="113" t="s">
        <v>427</v>
      </c>
      <c r="F245" s="113" t="s">
        <v>427</v>
      </c>
      <c r="G245" s="113" t="s">
        <v>427</v>
      </c>
      <c r="H245" s="114" t="s">
        <v>427</v>
      </c>
    </row>
    <row r="246" spans="1:8" ht="20.100000000000001" customHeight="1" x14ac:dyDescent="0.35">
      <c r="A246" s="108" t="s">
        <v>420</v>
      </c>
      <c r="B246" s="109" t="s">
        <v>426</v>
      </c>
      <c r="C246" s="111" t="s">
        <v>129</v>
      </c>
      <c r="D246" s="115" t="s">
        <v>129</v>
      </c>
      <c r="E246" s="116" t="s">
        <v>130</v>
      </c>
      <c r="F246" s="116" t="s">
        <v>130</v>
      </c>
      <c r="G246" s="116" t="s">
        <v>130</v>
      </c>
      <c r="H246" s="117" t="s">
        <v>130</v>
      </c>
    </row>
    <row r="247" spans="1:8" ht="21" customHeight="1" x14ac:dyDescent="0.35">
      <c r="A247" s="118"/>
      <c r="B247" s="119" t="s">
        <v>428</v>
      </c>
      <c r="C247" s="120">
        <f>COUNTIF(C5:C246,"Yes")</f>
        <v>75</v>
      </c>
      <c r="D247" s="120">
        <f t="shared" ref="D247:H247" si="0">COUNTIF(D5:D246,"Yes")</f>
        <v>62</v>
      </c>
      <c r="E247" s="120">
        <f t="shared" si="0"/>
        <v>29</v>
      </c>
      <c r="F247" s="120">
        <f t="shared" si="0"/>
        <v>28</v>
      </c>
      <c r="G247" s="120">
        <f t="shared" si="0"/>
        <v>2</v>
      </c>
      <c r="H247" s="120">
        <f t="shared" si="0"/>
        <v>16</v>
      </c>
    </row>
    <row r="249" spans="1:8" x14ac:dyDescent="0.35">
      <c r="A249" s="299" t="s">
        <v>534</v>
      </c>
    </row>
    <row r="250" spans="1:8" x14ac:dyDescent="0.35">
      <c r="A250" s="297" t="s">
        <v>763</v>
      </c>
    </row>
  </sheetData>
  <autoFilter ref="A4:H247"/>
  <mergeCells count="3">
    <mergeCell ref="A3:C3"/>
    <mergeCell ref="D3:H3"/>
    <mergeCell ref="A2:B2"/>
  </mergeCells>
  <hyperlinks>
    <hyperlink ref="A2:B2" location="TOC!A1" display="Return to Table of Contents"/>
  </hyperlinks>
  <pageMargins left="0.25" right="0.25" top="0.75" bottom="0.75" header="0.3" footer="0.3"/>
  <pageSetup scale="55" fitToHeight="0" orientation="portrait" horizontalDpi="1200" verticalDpi="1200" r:id="rId1"/>
  <headerFooter>
    <oddHeader>&amp;L&amp;"Arial,Bold"2019-20 &amp;"Arial,Bold Italic"Survey of Allied Dental Education&amp;"Arial,Bold"
Report 2 - Dental Assisting Education Programs</oddHeader>
  </headerFooter>
  <rowBreaks count="4" manualBreakCount="4">
    <brk id="62" max="16383" man="1"/>
    <brk id="116" max="16383" man="1"/>
    <brk id="163" max="16383" man="1"/>
    <brk id="21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0"/>
  <sheetViews>
    <sheetView workbookViewId="0">
      <pane xSplit="2" ySplit="4" topLeftCell="C5" activePane="bottomRight" state="frozen"/>
      <selection pane="topRight" activeCell="C1" sqref="C1"/>
      <selection pane="bottomLeft" activeCell="A5" sqref="A5"/>
      <selection pane="bottomRight"/>
    </sheetView>
  </sheetViews>
  <sheetFormatPr defaultColWidth="9.1328125" defaultRowHeight="12.75" x14ac:dyDescent="0.35"/>
  <cols>
    <col min="1" max="1" width="5.6640625" style="102" customWidth="1"/>
    <col min="2" max="2" width="65.6640625" style="102" customWidth="1"/>
    <col min="3" max="9" width="12.6640625" style="102" customWidth="1"/>
    <col min="10" max="16384" width="9.1328125" style="102"/>
  </cols>
  <sheetData>
    <row r="1" spans="1:9" ht="13.9" x14ac:dyDescent="0.4">
      <c r="A1" s="101" t="s">
        <v>775</v>
      </c>
    </row>
    <row r="2" spans="1:9" ht="23.25" customHeight="1" x14ac:dyDescent="0.35">
      <c r="A2" s="406" t="s">
        <v>1</v>
      </c>
      <c r="B2" s="406"/>
    </row>
    <row r="3" spans="1:9" ht="13.9" x14ac:dyDescent="0.4">
      <c r="A3" s="405"/>
      <c r="B3" s="405"/>
      <c r="C3" s="405"/>
      <c r="D3" s="405" t="s">
        <v>741</v>
      </c>
      <c r="E3" s="405"/>
      <c r="F3" s="405"/>
      <c r="G3" s="405"/>
      <c r="H3" s="405"/>
      <c r="I3" s="405"/>
    </row>
    <row r="4" spans="1:9" ht="62.25" customHeight="1" x14ac:dyDescent="0.4">
      <c r="A4" s="126" t="s">
        <v>136</v>
      </c>
      <c r="B4" s="381" t="s">
        <v>137</v>
      </c>
      <c r="C4" s="103" t="s">
        <v>776</v>
      </c>
      <c r="D4" s="127" t="s">
        <v>736</v>
      </c>
      <c r="E4" s="127" t="s">
        <v>737</v>
      </c>
      <c r="F4" s="127" t="s">
        <v>738</v>
      </c>
      <c r="G4" s="127" t="s">
        <v>739</v>
      </c>
      <c r="H4" s="127" t="s">
        <v>740</v>
      </c>
      <c r="I4" s="127" t="s">
        <v>57</v>
      </c>
    </row>
    <row r="5" spans="1:9" ht="20.100000000000001" customHeight="1" x14ac:dyDescent="0.35">
      <c r="A5" s="106" t="s">
        <v>180</v>
      </c>
      <c r="B5" s="107" t="s">
        <v>190</v>
      </c>
      <c r="C5" s="128">
        <v>7</v>
      </c>
      <c r="D5" s="129">
        <v>0</v>
      </c>
      <c r="E5" s="130">
        <v>0</v>
      </c>
      <c r="F5" s="130">
        <v>0</v>
      </c>
      <c r="G5" s="130">
        <v>0</v>
      </c>
      <c r="H5" s="131">
        <v>7</v>
      </c>
      <c r="I5" s="131">
        <v>0</v>
      </c>
    </row>
    <row r="6" spans="1:9" ht="20.100000000000001" customHeight="1" x14ac:dyDescent="0.35">
      <c r="A6" s="108" t="s">
        <v>180</v>
      </c>
      <c r="B6" s="109" t="s">
        <v>200</v>
      </c>
      <c r="C6" s="132">
        <v>3</v>
      </c>
      <c r="D6" s="133">
        <v>0</v>
      </c>
      <c r="E6" s="134">
        <v>3</v>
      </c>
      <c r="F6" s="134">
        <v>0</v>
      </c>
      <c r="G6" s="134">
        <v>0</v>
      </c>
      <c r="H6" s="135">
        <v>0</v>
      </c>
      <c r="I6" s="135">
        <v>0</v>
      </c>
    </row>
    <row r="7" spans="1:9" ht="20.100000000000001" customHeight="1" x14ac:dyDescent="0.35">
      <c r="A7" s="106" t="s">
        <v>205</v>
      </c>
      <c r="B7" s="107" t="s">
        <v>215</v>
      </c>
      <c r="C7" s="128">
        <v>17</v>
      </c>
      <c r="D7" s="129">
        <v>0</v>
      </c>
      <c r="E7" s="130">
        <v>0</v>
      </c>
      <c r="F7" s="130">
        <v>0</v>
      </c>
      <c r="G7" s="130">
        <v>0</v>
      </c>
      <c r="H7" s="131">
        <v>17</v>
      </c>
      <c r="I7" s="131">
        <v>0</v>
      </c>
    </row>
    <row r="8" spans="1:9" ht="20.100000000000001" customHeight="1" x14ac:dyDescent="0.35">
      <c r="A8" s="108" t="s">
        <v>229</v>
      </c>
      <c r="B8" s="109" t="s">
        <v>230</v>
      </c>
      <c r="C8" s="132">
        <v>7</v>
      </c>
      <c r="D8" s="133">
        <v>0</v>
      </c>
      <c r="E8" s="134">
        <v>0</v>
      </c>
      <c r="F8" s="134">
        <v>0</v>
      </c>
      <c r="G8" s="134">
        <v>0</v>
      </c>
      <c r="H8" s="135">
        <v>7</v>
      </c>
      <c r="I8" s="135">
        <v>0</v>
      </c>
    </row>
    <row r="9" spans="1:9" ht="20.100000000000001" customHeight="1" x14ac:dyDescent="0.35">
      <c r="A9" s="106" t="s">
        <v>250</v>
      </c>
      <c r="B9" s="107" t="s">
        <v>251</v>
      </c>
      <c r="C9" s="128">
        <v>2</v>
      </c>
      <c r="D9" s="129">
        <v>0</v>
      </c>
      <c r="E9" s="130">
        <v>0</v>
      </c>
      <c r="F9" s="130">
        <v>0</v>
      </c>
      <c r="G9" s="130">
        <v>0</v>
      </c>
      <c r="H9" s="131">
        <v>2</v>
      </c>
      <c r="I9" s="131">
        <v>0</v>
      </c>
    </row>
    <row r="10" spans="1:9" ht="20.100000000000001" customHeight="1" x14ac:dyDescent="0.35">
      <c r="A10" s="108" t="s">
        <v>250</v>
      </c>
      <c r="B10" s="109" t="s">
        <v>253</v>
      </c>
      <c r="C10" s="132">
        <v>8</v>
      </c>
      <c r="D10" s="133">
        <v>0</v>
      </c>
      <c r="E10" s="134">
        <v>0</v>
      </c>
      <c r="F10" s="134">
        <v>0</v>
      </c>
      <c r="G10" s="134">
        <v>2</v>
      </c>
      <c r="H10" s="135">
        <v>8</v>
      </c>
      <c r="I10" s="135">
        <v>0</v>
      </c>
    </row>
    <row r="11" spans="1:9" ht="20.100000000000001" customHeight="1" x14ac:dyDescent="0.35">
      <c r="A11" s="106" t="s">
        <v>270</v>
      </c>
      <c r="B11" s="107" t="s">
        <v>274</v>
      </c>
      <c r="C11" s="128">
        <v>1</v>
      </c>
      <c r="D11" s="129">
        <v>0</v>
      </c>
      <c r="E11" s="130">
        <v>1</v>
      </c>
      <c r="F11" s="130">
        <v>0</v>
      </c>
      <c r="G11" s="130">
        <v>0</v>
      </c>
      <c r="H11" s="131">
        <v>0</v>
      </c>
      <c r="I11" s="131">
        <v>0</v>
      </c>
    </row>
    <row r="12" spans="1:9" ht="20.100000000000001" customHeight="1" x14ac:dyDescent="0.35">
      <c r="A12" s="108" t="s">
        <v>270</v>
      </c>
      <c r="B12" s="109" t="s">
        <v>277</v>
      </c>
      <c r="C12" s="132">
        <v>24</v>
      </c>
      <c r="D12" s="133">
        <v>0</v>
      </c>
      <c r="E12" s="134">
        <v>0</v>
      </c>
      <c r="F12" s="134">
        <v>7</v>
      </c>
      <c r="G12" s="134">
        <v>16</v>
      </c>
      <c r="H12" s="135">
        <v>0</v>
      </c>
      <c r="I12" s="135">
        <v>0</v>
      </c>
    </row>
    <row r="13" spans="1:9" ht="20.100000000000001" customHeight="1" x14ac:dyDescent="0.35">
      <c r="A13" s="106" t="s">
        <v>279</v>
      </c>
      <c r="B13" s="107" t="s">
        <v>280</v>
      </c>
      <c r="C13" s="128">
        <v>5</v>
      </c>
      <c r="D13" s="129">
        <v>0</v>
      </c>
      <c r="E13" s="130">
        <v>0</v>
      </c>
      <c r="F13" s="130">
        <v>0</v>
      </c>
      <c r="G13" s="130">
        <v>0</v>
      </c>
      <c r="H13" s="131">
        <v>5</v>
      </c>
      <c r="I13" s="131">
        <v>0</v>
      </c>
    </row>
    <row r="14" spans="1:9" ht="20.100000000000001" customHeight="1" x14ac:dyDescent="0.35">
      <c r="A14" s="108" t="s">
        <v>279</v>
      </c>
      <c r="B14" s="109" t="s">
        <v>281</v>
      </c>
      <c r="C14" s="132">
        <v>12</v>
      </c>
      <c r="D14" s="133">
        <v>0</v>
      </c>
      <c r="E14" s="134">
        <v>12</v>
      </c>
      <c r="F14" s="134">
        <v>0</v>
      </c>
      <c r="G14" s="134">
        <v>0</v>
      </c>
      <c r="H14" s="135">
        <v>0</v>
      </c>
      <c r="I14" s="135">
        <v>0</v>
      </c>
    </row>
    <row r="15" spans="1:9" ht="20.100000000000001" customHeight="1" x14ac:dyDescent="0.35">
      <c r="A15" s="106" t="s">
        <v>279</v>
      </c>
      <c r="B15" s="107" t="s">
        <v>284</v>
      </c>
      <c r="C15" s="128">
        <v>12</v>
      </c>
      <c r="D15" s="129">
        <v>0</v>
      </c>
      <c r="E15" s="130">
        <v>0</v>
      </c>
      <c r="F15" s="130">
        <v>0</v>
      </c>
      <c r="G15" s="130">
        <v>0</v>
      </c>
      <c r="H15" s="131">
        <v>12</v>
      </c>
      <c r="I15" s="131">
        <v>0</v>
      </c>
    </row>
    <row r="16" spans="1:9" ht="20.100000000000001" customHeight="1" x14ac:dyDescent="0.35">
      <c r="A16" s="108" t="s">
        <v>279</v>
      </c>
      <c r="B16" s="109" t="s">
        <v>286</v>
      </c>
      <c r="C16" s="132">
        <v>1</v>
      </c>
      <c r="D16" s="133">
        <v>0</v>
      </c>
      <c r="E16" s="134">
        <v>0</v>
      </c>
      <c r="F16" s="134">
        <v>0</v>
      </c>
      <c r="G16" s="134">
        <v>0</v>
      </c>
      <c r="H16" s="135">
        <v>1</v>
      </c>
      <c r="I16" s="135">
        <v>0</v>
      </c>
    </row>
    <row r="17" spans="1:9" ht="20.100000000000001" customHeight="1" x14ac:dyDescent="0.35">
      <c r="A17" s="106" t="s">
        <v>279</v>
      </c>
      <c r="B17" s="107" t="s">
        <v>289</v>
      </c>
      <c r="C17" s="128">
        <v>11</v>
      </c>
      <c r="D17" s="129">
        <v>0</v>
      </c>
      <c r="E17" s="130">
        <v>0</v>
      </c>
      <c r="F17" s="130">
        <v>0</v>
      </c>
      <c r="G17" s="130">
        <v>1</v>
      </c>
      <c r="H17" s="131">
        <v>0</v>
      </c>
      <c r="I17" s="131">
        <v>0</v>
      </c>
    </row>
    <row r="18" spans="1:9" ht="20.100000000000001" customHeight="1" x14ac:dyDescent="0.35">
      <c r="A18" s="108" t="s">
        <v>279</v>
      </c>
      <c r="B18" s="109" t="s">
        <v>291</v>
      </c>
      <c r="C18" s="132">
        <v>3</v>
      </c>
      <c r="D18" s="133">
        <v>0</v>
      </c>
      <c r="E18" s="134">
        <v>0</v>
      </c>
      <c r="F18" s="134">
        <v>0</v>
      </c>
      <c r="G18" s="134">
        <v>0</v>
      </c>
      <c r="H18" s="135">
        <v>3</v>
      </c>
      <c r="I18" s="135">
        <v>0</v>
      </c>
    </row>
    <row r="19" spans="1:9" ht="20.100000000000001" customHeight="1" x14ac:dyDescent="0.35">
      <c r="A19" s="106" t="s">
        <v>279</v>
      </c>
      <c r="B19" s="107" t="s">
        <v>292</v>
      </c>
      <c r="C19" s="128">
        <v>30</v>
      </c>
      <c r="D19" s="129">
        <v>0</v>
      </c>
      <c r="E19" s="130">
        <v>0</v>
      </c>
      <c r="F19" s="130">
        <v>0</v>
      </c>
      <c r="G19" s="130">
        <v>0</v>
      </c>
      <c r="H19" s="131">
        <v>30</v>
      </c>
      <c r="I19" s="131">
        <v>0</v>
      </c>
    </row>
    <row r="20" spans="1:9" ht="20.100000000000001" customHeight="1" x14ac:dyDescent="0.35">
      <c r="A20" s="108" t="s">
        <v>313</v>
      </c>
      <c r="B20" s="109" t="s">
        <v>314</v>
      </c>
      <c r="C20" s="132">
        <v>1</v>
      </c>
      <c r="D20" s="133">
        <v>0</v>
      </c>
      <c r="E20" s="134">
        <v>0</v>
      </c>
      <c r="F20" s="134">
        <v>0</v>
      </c>
      <c r="G20" s="134">
        <v>0</v>
      </c>
      <c r="H20" s="135">
        <v>1</v>
      </c>
      <c r="I20" s="135">
        <v>0</v>
      </c>
    </row>
    <row r="21" spans="1:9" ht="20.100000000000001" customHeight="1" x14ac:dyDescent="0.35">
      <c r="A21" s="106" t="s">
        <v>328</v>
      </c>
      <c r="B21" s="107" t="s">
        <v>339</v>
      </c>
      <c r="C21" s="128">
        <v>7</v>
      </c>
      <c r="D21" s="129">
        <v>0</v>
      </c>
      <c r="E21" s="130">
        <v>0</v>
      </c>
      <c r="F21" s="130">
        <v>0</v>
      </c>
      <c r="G21" s="130">
        <v>0</v>
      </c>
      <c r="H21" s="131">
        <v>7</v>
      </c>
      <c r="I21" s="131">
        <v>0</v>
      </c>
    </row>
    <row r="22" spans="1:9" ht="20.100000000000001" customHeight="1" x14ac:dyDescent="0.35">
      <c r="A22" s="108" t="s">
        <v>328</v>
      </c>
      <c r="B22" s="109" t="s">
        <v>344</v>
      </c>
      <c r="C22" s="132">
        <v>24</v>
      </c>
      <c r="D22" s="133">
        <v>0</v>
      </c>
      <c r="E22" s="134">
        <v>0</v>
      </c>
      <c r="F22" s="134">
        <v>1</v>
      </c>
      <c r="G22" s="134">
        <v>0</v>
      </c>
      <c r="H22" s="135">
        <v>23</v>
      </c>
      <c r="I22" s="135">
        <v>0</v>
      </c>
    </row>
    <row r="23" spans="1:9" ht="20.100000000000001" customHeight="1" x14ac:dyDescent="0.35">
      <c r="A23" s="106" t="s">
        <v>358</v>
      </c>
      <c r="B23" s="107" t="s">
        <v>359</v>
      </c>
      <c r="C23" s="128">
        <v>1</v>
      </c>
      <c r="D23" s="129">
        <v>0</v>
      </c>
      <c r="E23" s="130">
        <v>0</v>
      </c>
      <c r="F23" s="130">
        <v>0</v>
      </c>
      <c r="G23" s="130">
        <v>0</v>
      </c>
      <c r="H23" s="131">
        <v>1</v>
      </c>
      <c r="I23" s="131">
        <v>0</v>
      </c>
    </row>
    <row r="24" spans="1:9" ht="20.100000000000001" customHeight="1" x14ac:dyDescent="0.35">
      <c r="A24" s="108" t="s">
        <v>364</v>
      </c>
      <c r="B24" s="109" t="s">
        <v>368</v>
      </c>
      <c r="C24" s="132">
        <v>1</v>
      </c>
      <c r="D24" s="133">
        <v>0</v>
      </c>
      <c r="E24" s="134">
        <v>0</v>
      </c>
      <c r="F24" s="134">
        <v>0</v>
      </c>
      <c r="G24" s="134">
        <v>0</v>
      </c>
      <c r="H24" s="135">
        <v>0</v>
      </c>
      <c r="I24" s="135">
        <v>1</v>
      </c>
    </row>
    <row r="25" spans="1:9" ht="20.100000000000001" customHeight="1" x14ac:dyDescent="0.35">
      <c r="A25" s="106" t="s">
        <v>371</v>
      </c>
      <c r="B25" s="107" t="s">
        <v>372</v>
      </c>
      <c r="C25" s="128">
        <v>1</v>
      </c>
      <c r="D25" s="129">
        <v>0</v>
      </c>
      <c r="E25" s="130">
        <v>0</v>
      </c>
      <c r="F25" s="130">
        <v>0</v>
      </c>
      <c r="G25" s="130">
        <v>0</v>
      </c>
      <c r="H25" s="131">
        <v>1</v>
      </c>
      <c r="I25" s="131">
        <v>0</v>
      </c>
    </row>
    <row r="26" spans="1:9" ht="20.100000000000001" customHeight="1" x14ac:dyDescent="0.35">
      <c r="A26" s="108" t="s">
        <v>420</v>
      </c>
      <c r="B26" s="109" t="s">
        <v>422</v>
      </c>
      <c r="C26" s="132">
        <v>14</v>
      </c>
      <c r="D26" s="133">
        <v>0</v>
      </c>
      <c r="E26" s="134">
        <v>6</v>
      </c>
      <c r="F26" s="134">
        <v>0</v>
      </c>
      <c r="G26" s="134">
        <v>0</v>
      </c>
      <c r="H26" s="135">
        <v>8</v>
      </c>
      <c r="I26" s="135">
        <v>0</v>
      </c>
    </row>
    <row r="27" spans="1:9" ht="25.5" customHeight="1" x14ac:dyDescent="0.35">
      <c r="A27" s="118"/>
      <c r="B27" s="119" t="s">
        <v>80</v>
      </c>
      <c r="C27" s="136">
        <f t="shared" ref="C27:I27" si="0">SUM(C5:C26)</f>
        <v>192</v>
      </c>
      <c r="D27" s="136">
        <f t="shared" si="0"/>
        <v>0</v>
      </c>
      <c r="E27" s="136">
        <f t="shared" si="0"/>
        <v>22</v>
      </c>
      <c r="F27" s="136">
        <f t="shared" si="0"/>
        <v>8</v>
      </c>
      <c r="G27" s="136">
        <f t="shared" si="0"/>
        <v>19</v>
      </c>
      <c r="H27" s="136">
        <f t="shared" si="0"/>
        <v>133</v>
      </c>
      <c r="I27" s="136">
        <f t="shared" si="0"/>
        <v>1</v>
      </c>
    </row>
    <row r="29" spans="1:9" x14ac:dyDescent="0.35">
      <c r="A29" s="299" t="s">
        <v>534</v>
      </c>
    </row>
    <row r="30" spans="1:9" x14ac:dyDescent="0.35">
      <c r="A30" s="297" t="s">
        <v>763</v>
      </c>
    </row>
  </sheetData>
  <mergeCells count="3">
    <mergeCell ref="A3:C3"/>
    <mergeCell ref="D3:I3"/>
    <mergeCell ref="A2:B2"/>
  </mergeCells>
  <hyperlinks>
    <hyperlink ref="A2:B2" location="TOC!A1" display="Return to Table of Contents"/>
  </hyperlinks>
  <pageMargins left="0.25" right="0.25" top="0.75" bottom="0.75" header="0.3" footer="0.3"/>
  <pageSetup scale="63" fitToHeight="0" orientation="portrait" horizontalDpi="1200" verticalDpi="1200" r:id="rId1"/>
  <headerFooter>
    <oddHeader>&amp;L&amp;"Arial,Bold"2019-20 &amp;"Arial,Bold Italic"Survey of Allied Dental Education&amp;"Arial,Bold"
Report 2 - Dental Assisting Education Programs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51"/>
  <sheetViews>
    <sheetView zoomScaleNormal="100" workbookViewId="0">
      <pane xSplit="2" ySplit="4" topLeftCell="C5" activePane="bottomRight" state="frozen"/>
      <selection activeCell="A11" sqref="A11"/>
      <selection pane="topRight" activeCell="A11" sqref="A11"/>
      <selection pane="bottomLeft" activeCell="A11" sqref="A11"/>
      <selection pane="bottomRight"/>
    </sheetView>
  </sheetViews>
  <sheetFormatPr defaultColWidth="9.1328125" defaultRowHeight="12.75" x14ac:dyDescent="0.35"/>
  <cols>
    <col min="1" max="1" width="9.46484375" style="102" customWidth="1"/>
    <col min="2" max="2" width="73.86328125" style="102" customWidth="1"/>
    <col min="3" max="3" width="23" style="102" customWidth="1"/>
    <col min="4" max="4" width="15.86328125" style="102" bestFit="1" customWidth="1"/>
    <col min="5" max="5" width="14.33203125" style="102" customWidth="1"/>
    <col min="6" max="6" width="13.53125" style="102" customWidth="1"/>
    <col min="7" max="7" width="13.86328125" style="102" customWidth="1"/>
    <col min="8" max="8" width="12.6640625" style="102" customWidth="1"/>
    <col min="9" max="9" width="33.86328125" style="102" customWidth="1"/>
    <col min="10" max="12" width="15.46484375" style="102" bestFit="1" customWidth="1"/>
    <col min="13" max="16384" width="9.1328125" style="102"/>
  </cols>
  <sheetData>
    <row r="1" spans="1:12" ht="13.9" x14ac:dyDescent="0.4">
      <c r="A1" s="101" t="s">
        <v>543</v>
      </c>
    </row>
    <row r="2" spans="1:12" ht="21" customHeight="1" x14ac:dyDescent="0.35">
      <c r="A2" s="404" t="s">
        <v>1</v>
      </c>
      <c r="B2" s="404"/>
    </row>
    <row r="3" spans="1:12" ht="29.25" customHeight="1" x14ac:dyDescent="0.35">
      <c r="A3" s="137"/>
      <c r="B3" s="137"/>
      <c r="C3" s="138"/>
      <c r="D3" s="138"/>
      <c r="E3" s="138"/>
      <c r="F3" s="138"/>
      <c r="G3" s="138"/>
      <c r="H3" s="138"/>
      <c r="I3" s="138"/>
      <c r="J3" s="407" t="s">
        <v>435</v>
      </c>
      <c r="K3" s="408"/>
      <c r="L3" s="408"/>
    </row>
    <row r="4" spans="1:12" ht="49.5" customHeight="1" x14ac:dyDescent="0.4">
      <c r="A4" s="360" t="s">
        <v>136</v>
      </c>
      <c r="B4" s="105" t="s">
        <v>137</v>
      </c>
      <c r="C4" s="139" t="s">
        <v>742</v>
      </c>
      <c r="D4" s="140" t="s">
        <v>743</v>
      </c>
      <c r="E4" s="140" t="s">
        <v>744</v>
      </c>
      <c r="F4" s="140" t="s">
        <v>745</v>
      </c>
      <c r="G4" s="140" t="s">
        <v>746</v>
      </c>
      <c r="H4" s="140" t="s">
        <v>747</v>
      </c>
      <c r="I4" s="140" t="s">
        <v>748</v>
      </c>
      <c r="J4" s="141" t="s">
        <v>749</v>
      </c>
      <c r="K4" s="141" t="s">
        <v>750</v>
      </c>
      <c r="L4" s="142" t="s">
        <v>751</v>
      </c>
    </row>
    <row r="5" spans="1:12" ht="20.100000000000001" customHeight="1" x14ac:dyDescent="0.35">
      <c r="A5" s="106" t="s">
        <v>139</v>
      </c>
      <c r="B5" s="107" t="s">
        <v>140</v>
      </c>
      <c r="C5" s="143" t="s">
        <v>79</v>
      </c>
      <c r="D5" s="143" t="s">
        <v>429</v>
      </c>
      <c r="E5" s="113">
        <v>15</v>
      </c>
      <c r="F5" s="113">
        <v>2</v>
      </c>
      <c r="G5" s="113">
        <v>1</v>
      </c>
      <c r="H5" s="113">
        <v>0</v>
      </c>
      <c r="I5" s="143" t="s">
        <v>123</v>
      </c>
      <c r="J5" s="144">
        <v>11938</v>
      </c>
      <c r="K5" s="144">
        <v>11938</v>
      </c>
      <c r="L5" s="145">
        <v>20322</v>
      </c>
    </row>
    <row r="6" spans="1:12" ht="20.100000000000001" customHeight="1" x14ac:dyDescent="0.35">
      <c r="A6" s="108" t="s">
        <v>139</v>
      </c>
      <c r="B6" s="109" t="s">
        <v>141</v>
      </c>
      <c r="C6" s="146" t="s">
        <v>79</v>
      </c>
      <c r="D6" s="146" t="s">
        <v>429</v>
      </c>
      <c r="E6" s="116">
        <v>15</v>
      </c>
      <c r="F6" s="116">
        <v>2</v>
      </c>
      <c r="G6" s="116">
        <v>1</v>
      </c>
      <c r="H6" s="116">
        <v>0</v>
      </c>
      <c r="I6" s="146" t="s">
        <v>123</v>
      </c>
      <c r="J6" s="147">
        <v>10895</v>
      </c>
      <c r="K6" s="147">
        <v>18733</v>
      </c>
      <c r="L6" s="148">
        <v>18733</v>
      </c>
    </row>
    <row r="7" spans="1:12" ht="20.100000000000001" customHeight="1" x14ac:dyDescent="0.35">
      <c r="A7" s="106" t="s">
        <v>139</v>
      </c>
      <c r="B7" s="107" t="s">
        <v>142</v>
      </c>
      <c r="C7" s="143" t="s">
        <v>79</v>
      </c>
      <c r="D7" s="143" t="s">
        <v>429</v>
      </c>
      <c r="E7" s="113">
        <v>16</v>
      </c>
      <c r="F7" s="113">
        <v>2</v>
      </c>
      <c r="G7" s="113">
        <v>1</v>
      </c>
      <c r="H7" s="113">
        <v>0</v>
      </c>
      <c r="I7" s="143" t="s">
        <v>123</v>
      </c>
      <c r="J7" s="149">
        <v>10518</v>
      </c>
      <c r="K7" s="149">
        <v>10518</v>
      </c>
      <c r="L7" s="150">
        <v>14098</v>
      </c>
    </row>
    <row r="8" spans="1:12" ht="20.100000000000001" customHeight="1" x14ac:dyDescent="0.35">
      <c r="A8" s="108" t="s">
        <v>139</v>
      </c>
      <c r="B8" s="109" t="s">
        <v>143</v>
      </c>
      <c r="C8" s="146" t="s">
        <v>79</v>
      </c>
      <c r="D8" s="146" t="s">
        <v>431</v>
      </c>
      <c r="E8" s="116">
        <v>15</v>
      </c>
      <c r="F8" s="116">
        <v>2</v>
      </c>
      <c r="G8" s="116">
        <v>1</v>
      </c>
      <c r="H8" s="116">
        <v>0</v>
      </c>
      <c r="I8" s="146" t="s">
        <v>123</v>
      </c>
      <c r="J8" s="147">
        <v>6248</v>
      </c>
      <c r="K8" s="147">
        <v>6248</v>
      </c>
      <c r="L8" s="148">
        <v>12226</v>
      </c>
    </row>
    <row r="9" spans="1:12" ht="20.100000000000001" customHeight="1" x14ac:dyDescent="0.35">
      <c r="A9" s="106" t="s">
        <v>139</v>
      </c>
      <c r="B9" s="107" t="s">
        <v>144</v>
      </c>
      <c r="C9" s="143" t="s">
        <v>79</v>
      </c>
      <c r="D9" s="143" t="s">
        <v>429</v>
      </c>
      <c r="E9" s="113">
        <v>16</v>
      </c>
      <c r="F9" s="113">
        <v>4</v>
      </c>
      <c r="G9" s="113">
        <v>1</v>
      </c>
      <c r="H9" s="113">
        <v>0</v>
      </c>
      <c r="I9" s="143" t="s">
        <v>123</v>
      </c>
      <c r="J9" s="149">
        <v>6460</v>
      </c>
      <c r="K9" s="149">
        <v>6460</v>
      </c>
      <c r="L9" s="150">
        <v>11960</v>
      </c>
    </row>
    <row r="10" spans="1:12" ht="20.100000000000001" customHeight="1" x14ac:dyDescent="0.35">
      <c r="A10" s="108" t="s">
        <v>145</v>
      </c>
      <c r="B10" s="109" t="s">
        <v>146</v>
      </c>
      <c r="C10" s="146" t="s">
        <v>79</v>
      </c>
      <c r="D10" s="146" t="s">
        <v>429</v>
      </c>
      <c r="E10" s="116">
        <v>15</v>
      </c>
      <c r="F10" s="116">
        <v>2</v>
      </c>
      <c r="G10" s="116">
        <v>1</v>
      </c>
      <c r="H10" s="116">
        <v>0</v>
      </c>
      <c r="I10" s="146" t="s">
        <v>123</v>
      </c>
      <c r="J10" s="147">
        <v>12823</v>
      </c>
      <c r="K10" s="147">
        <v>12823</v>
      </c>
      <c r="L10" s="148">
        <v>30935</v>
      </c>
    </row>
    <row r="11" spans="1:12" ht="20.100000000000001" customHeight="1" x14ac:dyDescent="0.35">
      <c r="A11" s="106" t="s">
        <v>147</v>
      </c>
      <c r="B11" s="107" t="s">
        <v>148</v>
      </c>
      <c r="C11" s="143" t="s">
        <v>79</v>
      </c>
      <c r="D11" s="143" t="s">
        <v>429</v>
      </c>
      <c r="E11" s="113">
        <v>17</v>
      </c>
      <c r="F11" s="113">
        <v>2</v>
      </c>
      <c r="G11" s="113">
        <v>1</v>
      </c>
      <c r="H11" s="113">
        <v>0</v>
      </c>
      <c r="I11" s="143" t="s">
        <v>124</v>
      </c>
      <c r="J11" s="149">
        <v>4918</v>
      </c>
      <c r="K11" s="149">
        <v>13608</v>
      </c>
      <c r="L11" s="150">
        <v>13608</v>
      </c>
    </row>
    <row r="12" spans="1:12" ht="20.100000000000001" customHeight="1" x14ac:dyDescent="0.35">
      <c r="A12" s="108" t="s">
        <v>147</v>
      </c>
      <c r="B12" s="109" t="s">
        <v>149</v>
      </c>
      <c r="C12" s="146" t="s">
        <v>79</v>
      </c>
      <c r="D12" s="146" t="s">
        <v>429</v>
      </c>
      <c r="E12" s="116">
        <v>16</v>
      </c>
      <c r="F12" s="116">
        <v>2</v>
      </c>
      <c r="G12" s="116">
        <v>0</v>
      </c>
      <c r="H12" s="116">
        <v>0</v>
      </c>
      <c r="I12" s="146" t="s">
        <v>123</v>
      </c>
      <c r="J12" s="147">
        <v>6051</v>
      </c>
      <c r="K12" s="147">
        <v>12175</v>
      </c>
      <c r="L12" s="148">
        <v>12175</v>
      </c>
    </row>
    <row r="13" spans="1:12" ht="20.100000000000001" customHeight="1" x14ac:dyDescent="0.35">
      <c r="A13" s="106" t="s">
        <v>150</v>
      </c>
      <c r="B13" s="107" t="s">
        <v>151</v>
      </c>
      <c r="C13" s="143" t="s">
        <v>79</v>
      </c>
      <c r="D13" s="143" t="s">
        <v>429</v>
      </c>
      <c r="E13" s="113">
        <v>16</v>
      </c>
      <c r="F13" s="113">
        <v>2</v>
      </c>
      <c r="G13" s="113">
        <v>1</v>
      </c>
      <c r="H13" s="113">
        <v>0</v>
      </c>
      <c r="I13" s="143" t="s">
        <v>123</v>
      </c>
      <c r="J13" s="149">
        <v>4702</v>
      </c>
      <c r="K13" s="149">
        <v>5082</v>
      </c>
      <c r="L13" s="150">
        <v>6982</v>
      </c>
    </row>
    <row r="14" spans="1:12" ht="20.100000000000001" customHeight="1" x14ac:dyDescent="0.35">
      <c r="A14" s="108" t="s">
        <v>150</v>
      </c>
      <c r="B14" s="109" t="s">
        <v>152</v>
      </c>
      <c r="C14" s="146" t="s">
        <v>79</v>
      </c>
      <c r="D14" s="146" t="s">
        <v>429</v>
      </c>
      <c r="E14" s="116">
        <v>16</v>
      </c>
      <c r="F14" s="116">
        <v>2</v>
      </c>
      <c r="G14" s="116">
        <v>0</v>
      </c>
      <c r="H14" s="116">
        <v>0</v>
      </c>
      <c r="I14" s="146" t="s">
        <v>123</v>
      </c>
      <c r="J14" s="147">
        <v>9270</v>
      </c>
      <c r="K14" s="147">
        <v>9270</v>
      </c>
      <c r="L14" s="148">
        <v>11402</v>
      </c>
    </row>
    <row r="15" spans="1:12" ht="20.100000000000001" customHeight="1" x14ac:dyDescent="0.35">
      <c r="A15" s="106" t="s">
        <v>153</v>
      </c>
      <c r="B15" s="107" t="s">
        <v>154</v>
      </c>
      <c r="C15" s="143" t="s">
        <v>79</v>
      </c>
      <c r="D15" s="143" t="s">
        <v>429</v>
      </c>
      <c r="E15" s="113">
        <v>18</v>
      </c>
      <c r="F15" s="113">
        <v>2</v>
      </c>
      <c r="G15" s="113">
        <v>1</v>
      </c>
      <c r="H15" s="113">
        <v>0</v>
      </c>
      <c r="I15" s="143" t="s">
        <v>123</v>
      </c>
      <c r="J15" s="149">
        <v>4789</v>
      </c>
      <c r="K15" s="149">
        <v>4789</v>
      </c>
      <c r="L15" s="150">
        <v>11701</v>
      </c>
    </row>
    <row r="16" spans="1:12" ht="20.100000000000001" customHeight="1" x14ac:dyDescent="0.35">
      <c r="A16" s="108" t="s">
        <v>153</v>
      </c>
      <c r="B16" s="109" t="s">
        <v>155</v>
      </c>
      <c r="C16" s="146" t="s">
        <v>79</v>
      </c>
      <c r="D16" s="146" t="s">
        <v>429</v>
      </c>
      <c r="E16" s="116">
        <v>18</v>
      </c>
      <c r="F16" s="116">
        <v>1</v>
      </c>
      <c r="G16" s="116">
        <v>0</v>
      </c>
      <c r="H16" s="116">
        <v>0</v>
      </c>
      <c r="I16" s="146" t="s">
        <v>123</v>
      </c>
      <c r="J16" s="147">
        <v>2218</v>
      </c>
      <c r="K16" s="147">
        <v>9214</v>
      </c>
      <c r="L16" s="148">
        <v>9214</v>
      </c>
    </row>
    <row r="17" spans="1:12" ht="20.100000000000001" customHeight="1" x14ac:dyDescent="0.35">
      <c r="A17" s="106" t="s">
        <v>153</v>
      </c>
      <c r="B17" s="107" t="s">
        <v>156</v>
      </c>
      <c r="C17" s="143" t="s">
        <v>79</v>
      </c>
      <c r="D17" s="143" t="s">
        <v>432</v>
      </c>
      <c r="E17" s="113">
        <v>8</v>
      </c>
      <c r="F17" s="113">
        <v>4</v>
      </c>
      <c r="G17" s="113">
        <v>0</v>
      </c>
      <c r="H17" s="113">
        <v>1</v>
      </c>
      <c r="I17" s="143" t="s">
        <v>123</v>
      </c>
      <c r="J17" s="149">
        <v>3334</v>
      </c>
      <c r="K17" s="149">
        <v>3334</v>
      </c>
      <c r="L17" s="150">
        <v>10768</v>
      </c>
    </row>
    <row r="18" spans="1:12" ht="20.100000000000001" customHeight="1" x14ac:dyDescent="0.35">
      <c r="A18" s="108" t="s">
        <v>153</v>
      </c>
      <c r="B18" s="109" t="s">
        <v>157</v>
      </c>
      <c r="C18" s="146" t="s">
        <v>79</v>
      </c>
      <c r="D18" s="146" t="s">
        <v>429</v>
      </c>
      <c r="E18" s="116">
        <v>18</v>
      </c>
      <c r="F18" s="116">
        <v>2</v>
      </c>
      <c r="G18" s="116">
        <v>0</v>
      </c>
      <c r="H18" s="116">
        <v>1</v>
      </c>
      <c r="I18" s="146" t="s">
        <v>123</v>
      </c>
      <c r="J18" s="147">
        <v>1555</v>
      </c>
      <c r="K18" s="147">
        <v>3096</v>
      </c>
      <c r="L18" s="148">
        <v>11170</v>
      </c>
    </row>
    <row r="19" spans="1:12" ht="20.100000000000001" customHeight="1" x14ac:dyDescent="0.35">
      <c r="A19" s="106" t="s">
        <v>153</v>
      </c>
      <c r="B19" s="107" t="s">
        <v>158</v>
      </c>
      <c r="C19" s="143" t="s">
        <v>79</v>
      </c>
      <c r="D19" s="143" t="s">
        <v>429</v>
      </c>
      <c r="E19" s="113">
        <v>17</v>
      </c>
      <c r="F19" s="113">
        <v>2</v>
      </c>
      <c r="G19" s="113">
        <v>0</v>
      </c>
      <c r="H19" s="113">
        <v>0</v>
      </c>
      <c r="I19" s="143" t="s">
        <v>123</v>
      </c>
      <c r="J19" s="149">
        <v>6030</v>
      </c>
      <c r="K19" s="149">
        <v>6030</v>
      </c>
      <c r="L19" s="150">
        <v>6030</v>
      </c>
    </row>
    <row r="20" spans="1:12" ht="20.100000000000001" customHeight="1" x14ac:dyDescent="0.35">
      <c r="A20" s="108" t="s">
        <v>153</v>
      </c>
      <c r="B20" s="109" t="s">
        <v>159</v>
      </c>
      <c r="C20" s="146" t="s">
        <v>79</v>
      </c>
      <c r="D20" s="146" t="s">
        <v>429</v>
      </c>
      <c r="E20" s="116">
        <v>17</v>
      </c>
      <c r="F20" s="116">
        <v>2</v>
      </c>
      <c r="G20" s="116">
        <v>1</v>
      </c>
      <c r="H20" s="116">
        <v>1</v>
      </c>
      <c r="I20" s="146" t="s">
        <v>123</v>
      </c>
      <c r="J20" s="147">
        <v>3703</v>
      </c>
      <c r="K20" s="147">
        <v>11835</v>
      </c>
      <c r="L20" s="148">
        <v>11835</v>
      </c>
    </row>
    <row r="21" spans="1:12" ht="20.100000000000001" customHeight="1" x14ac:dyDescent="0.35">
      <c r="A21" s="106" t="s">
        <v>153</v>
      </c>
      <c r="B21" s="107" t="s">
        <v>160</v>
      </c>
      <c r="C21" s="143" t="s">
        <v>79</v>
      </c>
      <c r="D21" s="143" t="s">
        <v>429</v>
      </c>
      <c r="E21" s="113">
        <v>16</v>
      </c>
      <c r="F21" s="113">
        <v>2</v>
      </c>
      <c r="G21" s="113">
        <v>0</v>
      </c>
      <c r="H21" s="113">
        <v>0</v>
      </c>
      <c r="I21" s="143" t="s">
        <v>123</v>
      </c>
      <c r="J21" s="149">
        <v>2883</v>
      </c>
      <c r="K21" s="149">
        <v>2883</v>
      </c>
      <c r="L21" s="150">
        <v>9521</v>
      </c>
    </row>
    <row r="22" spans="1:12" ht="20.100000000000001" customHeight="1" x14ac:dyDescent="0.35">
      <c r="A22" s="108" t="s">
        <v>153</v>
      </c>
      <c r="B22" s="109" t="s">
        <v>161</v>
      </c>
      <c r="C22" s="146" t="s">
        <v>79</v>
      </c>
      <c r="D22" s="146" t="s">
        <v>429</v>
      </c>
      <c r="E22" s="116">
        <v>16</v>
      </c>
      <c r="F22" s="116">
        <v>2</v>
      </c>
      <c r="G22" s="116">
        <v>0</v>
      </c>
      <c r="H22" s="116">
        <v>1</v>
      </c>
      <c r="I22" s="146" t="s">
        <v>123</v>
      </c>
      <c r="J22" s="147">
        <v>3672</v>
      </c>
      <c r="K22" s="147">
        <v>3672</v>
      </c>
      <c r="L22" s="148">
        <v>10488</v>
      </c>
    </row>
    <row r="23" spans="1:12" ht="20.100000000000001" customHeight="1" x14ac:dyDescent="0.35">
      <c r="A23" s="106" t="s">
        <v>153</v>
      </c>
      <c r="B23" s="107" t="s">
        <v>162</v>
      </c>
      <c r="C23" s="143" t="s">
        <v>79</v>
      </c>
      <c r="D23" s="143" t="s">
        <v>429</v>
      </c>
      <c r="E23" s="113">
        <v>16</v>
      </c>
      <c r="F23" s="113">
        <v>2</v>
      </c>
      <c r="G23" s="113">
        <v>0</v>
      </c>
      <c r="H23" s="113">
        <v>0</v>
      </c>
      <c r="I23" s="143" t="s">
        <v>123</v>
      </c>
      <c r="J23" s="149">
        <v>3254</v>
      </c>
      <c r="K23" s="149">
        <v>3254</v>
      </c>
      <c r="L23" s="150">
        <v>8091</v>
      </c>
    </row>
    <row r="24" spans="1:12" ht="20.100000000000001" customHeight="1" x14ac:dyDescent="0.35">
      <c r="A24" s="108" t="s">
        <v>153</v>
      </c>
      <c r="B24" s="109" t="s">
        <v>163</v>
      </c>
      <c r="C24" s="146" t="s">
        <v>79</v>
      </c>
      <c r="D24" s="146" t="s">
        <v>429</v>
      </c>
      <c r="E24" s="116">
        <v>16</v>
      </c>
      <c r="F24" s="116">
        <v>2</v>
      </c>
      <c r="G24" s="116">
        <v>1</v>
      </c>
      <c r="H24" s="116">
        <v>0</v>
      </c>
      <c r="I24" s="146" t="s">
        <v>123</v>
      </c>
      <c r="J24" s="147">
        <v>4427</v>
      </c>
      <c r="K24" s="147">
        <v>4427</v>
      </c>
      <c r="L24" s="148">
        <v>11853</v>
      </c>
    </row>
    <row r="25" spans="1:12" ht="20.100000000000001" customHeight="1" x14ac:dyDescent="0.35">
      <c r="A25" s="106" t="s">
        <v>153</v>
      </c>
      <c r="B25" s="107" t="s">
        <v>164</v>
      </c>
      <c r="C25" s="143" t="s">
        <v>79</v>
      </c>
      <c r="D25" s="143" t="s">
        <v>433</v>
      </c>
      <c r="E25" s="113">
        <v>12</v>
      </c>
      <c r="F25" s="113">
        <v>3</v>
      </c>
      <c r="G25" s="113">
        <v>0</v>
      </c>
      <c r="H25" s="113">
        <v>0</v>
      </c>
      <c r="I25" s="143" t="s">
        <v>123</v>
      </c>
      <c r="J25" s="149">
        <v>3405</v>
      </c>
      <c r="K25" s="149">
        <v>3405</v>
      </c>
      <c r="L25" s="150">
        <v>16700</v>
      </c>
    </row>
    <row r="26" spans="1:12" ht="20.100000000000001" customHeight="1" x14ac:dyDescent="0.35">
      <c r="A26" s="108" t="s">
        <v>153</v>
      </c>
      <c r="B26" s="109" t="s">
        <v>165</v>
      </c>
      <c r="C26" s="146" t="s">
        <v>79</v>
      </c>
      <c r="D26" s="146" t="s">
        <v>429</v>
      </c>
      <c r="E26" s="116">
        <v>19</v>
      </c>
      <c r="F26" s="116">
        <v>2</v>
      </c>
      <c r="G26" s="116">
        <v>0</v>
      </c>
      <c r="H26" s="116">
        <v>0</v>
      </c>
      <c r="I26" s="146" t="s">
        <v>123</v>
      </c>
      <c r="J26" s="147">
        <v>5866</v>
      </c>
      <c r="K26" s="147">
        <v>5866</v>
      </c>
      <c r="L26" s="148">
        <v>5866</v>
      </c>
    </row>
    <row r="27" spans="1:12" ht="20.100000000000001" customHeight="1" x14ac:dyDescent="0.35">
      <c r="A27" s="106" t="s">
        <v>153</v>
      </c>
      <c r="B27" s="107" t="s">
        <v>166</v>
      </c>
      <c r="C27" s="143" t="s">
        <v>79</v>
      </c>
      <c r="D27" s="143" t="s">
        <v>429</v>
      </c>
      <c r="E27" s="113">
        <v>16</v>
      </c>
      <c r="F27" s="113">
        <v>2</v>
      </c>
      <c r="G27" s="113">
        <v>0</v>
      </c>
      <c r="H27" s="113">
        <v>1</v>
      </c>
      <c r="I27" s="143" t="s">
        <v>123</v>
      </c>
      <c r="J27" s="149">
        <v>2325</v>
      </c>
      <c r="K27" s="149">
        <v>2325</v>
      </c>
      <c r="L27" s="150">
        <v>9931</v>
      </c>
    </row>
    <row r="28" spans="1:12" ht="20.100000000000001" customHeight="1" x14ac:dyDescent="0.35">
      <c r="A28" s="108" t="s">
        <v>153</v>
      </c>
      <c r="B28" s="109" t="s">
        <v>167</v>
      </c>
      <c r="C28" s="146" t="s">
        <v>79</v>
      </c>
      <c r="D28" s="146" t="s">
        <v>429</v>
      </c>
      <c r="E28" s="116">
        <v>16</v>
      </c>
      <c r="F28" s="116">
        <v>2</v>
      </c>
      <c r="G28" s="116">
        <v>0</v>
      </c>
      <c r="H28" s="116">
        <v>1</v>
      </c>
      <c r="I28" s="146" t="s">
        <v>123</v>
      </c>
      <c r="J28" s="147">
        <v>4856</v>
      </c>
      <c r="K28" s="147">
        <v>4856</v>
      </c>
      <c r="L28" s="148">
        <v>13962</v>
      </c>
    </row>
    <row r="29" spans="1:12" ht="20.100000000000001" customHeight="1" x14ac:dyDescent="0.35">
      <c r="A29" s="106" t="s">
        <v>153</v>
      </c>
      <c r="B29" s="107" t="s">
        <v>168</v>
      </c>
      <c r="C29" s="143" t="s">
        <v>79</v>
      </c>
      <c r="D29" s="143" t="s">
        <v>429</v>
      </c>
      <c r="E29" s="113">
        <v>16</v>
      </c>
      <c r="F29" s="113">
        <v>2</v>
      </c>
      <c r="G29" s="113">
        <v>0</v>
      </c>
      <c r="H29" s="113">
        <v>1</v>
      </c>
      <c r="I29" s="143" t="s">
        <v>124</v>
      </c>
      <c r="J29" s="149">
        <v>3617</v>
      </c>
      <c r="K29" s="149">
        <v>3617</v>
      </c>
      <c r="L29" s="150">
        <v>8947</v>
      </c>
    </row>
    <row r="30" spans="1:12" ht="20.100000000000001" customHeight="1" x14ac:dyDescent="0.35">
      <c r="A30" s="108" t="s">
        <v>153</v>
      </c>
      <c r="B30" s="109" t="s">
        <v>169</v>
      </c>
      <c r="C30" s="146" t="s">
        <v>79</v>
      </c>
      <c r="D30" s="146" t="s">
        <v>429</v>
      </c>
      <c r="E30" s="116">
        <v>16</v>
      </c>
      <c r="F30" s="116">
        <v>2</v>
      </c>
      <c r="G30" s="116">
        <v>0</v>
      </c>
      <c r="H30" s="116">
        <v>1</v>
      </c>
      <c r="I30" s="146" t="s">
        <v>123</v>
      </c>
      <c r="J30" s="147">
        <v>2948</v>
      </c>
      <c r="K30" s="147">
        <v>2948</v>
      </c>
      <c r="L30" s="148">
        <v>8800</v>
      </c>
    </row>
    <row r="31" spans="1:12" ht="20.100000000000001" customHeight="1" x14ac:dyDescent="0.35">
      <c r="A31" s="106" t="s">
        <v>153</v>
      </c>
      <c r="B31" s="107" t="s">
        <v>170</v>
      </c>
      <c r="C31" s="143" t="s">
        <v>79</v>
      </c>
      <c r="D31" s="143" t="s">
        <v>429</v>
      </c>
      <c r="E31" s="113">
        <v>13</v>
      </c>
      <c r="F31" s="113">
        <v>2</v>
      </c>
      <c r="G31" s="113">
        <v>0</v>
      </c>
      <c r="H31" s="113">
        <v>0</v>
      </c>
      <c r="I31" s="143" t="s">
        <v>123</v>
      </c>
      <c r="J31" s="149">
        <v>3644</v>
      </c>
      <c r="K31" s="149">
        <v>3644</v>
      </c>
      <c r="L31" s="150">
        <v>12957</v>
      </c>
    </row>
    <row r="32" spans="1:12" ht="20.100000000000001" customHeight="1" x14ac:dyDescent="0.35">
      <c r="A32" s="108" t="s">
        <v>153</v>
      </c>
      <c r="B32" s="109" t="s">
        <v>171</v>
      </c>
      <c r="C32" s="146" t="s">
        <v>79</v>
      </c>
      <c r="D32" s="146" t="s">
        <v>429</v>
      </c>
      <c r="E32" s="116">
        <v>16</v>
      </c>
      <c r="F32" s="116">
        <v>2</v>
      </c>
      <c r="G32" s="116">
        <v>2</v>
      </c>
      <c r="H32" s="116">
        <v>0</v>
      </c>
      <c r="I32" s="146" t="s">
        <v>123</v>
      </c>
      <c r="J32" s="147">
        <v>3330</v>
      </c>
      <c r="K32" s="147">
        <v>3330</v>
      </c>
      <c r="L32" s="148">
        <v>9735</v>
      </c>
    </row>
    <row r="33" spans="1:12" ht="20.100000000000001" customHeight="1" x14ac:dyDescent="0.35">
      <c r="A33" s="106" t="s">
        <v>153</v>
      </c>
      <c r="B33" s="107" t="s">
        <v>172</v>
      </c>
      <c r="C33" s="143" t="s">
        <v>79</v>
      </c>
      <c r="D33" s="143" t="s">
        <v>429</v>
      </c>
      <c r="E33" s="113">
        <v>16</v>
      </c>
      <c r="F33" s="113">
        <v>2</v>
      </c>
      <c r="G33" s="113">
        <v>1</v>
      </c>
      <c r="H33" s="113">
        <v>1</v>
      </c>
      <c r="I33" s="143" t="s">
        <v>123</v>
      </c>
      <c r="J33" s="149">
        <v>3050</v>
      </c>
      <c r="K33" s="149">
        <v>3050</v>
      </c>
      <c r="L33" s="150">
        <v>7950</v>
      </c>
    </row>
    <row r="34" spans="1:12" ht="20.100000000000001" customHeight="1" x14ac:dyDescent="0.35">
      <c r="A34" s="108" t="s">
        <v>173</v>
      </c>
      <c r="B34" s="109" t="s">
        <v>174</v>
      </c>
      <c r="C34" s="146" t="s">
        <v>79</v>
      </c>
      <c r="D34" s="146" t="s">
        <v>429</v>
      </c>
      <c r="E34" s="116">
        <v>15</v>
      </c>
      <c r="F34" s="116">
        <v>2</v>
      </c>
      <c r="G34" s="116">
        <v>1</v>
      </c>
      <c r="H34" s="116">
        <v>0</v>
      </c>
      <c r="I34" s="146" t="s">
        <v>123</v>
      </c>
      <c r="J34" s="147">
        <v>9747</v>
      </c>
      <c r="K34" s="147">
        <v>9747</v>
      </c>
      <c r="L34" s="148">
        <v>28934</v>
      </c>
    </row>
    <row r="35" spans="1:12" ht="20.100000000000001" customHeight="1" x14ac:dyDescent="0.35">
      <c r="A35" s="106" t="s">
        <v>173</v>
      </c>
      <c r="B35" s="107" t="s">
        <v>175</v>
      </c>
      <c r="C35" s="143" t="s">
        <v>79</v>
      </c>
      <c r="D35" s="143" t="s">
        <v>433</v>
      </c>
      <c r="E35" s="113">
        <v>9</v>
      </c>
      <c r="F35" s="113">
        <v>4</v>
      </c>
      <c r="G35" s="113">
        <v>1</v>
      </c>
      <c r="H35" s="113">
        <v>0</v>
      </c>
      <c r="I35" s="143" t="s">
        <v>123</v>
      </c>
      <c r="J35" s="149">
        <v>7221</v>
      </c>
      <c r="K35" s="149">
        <v>13429</v>
      </c>
      <c r="L35" s="150">
        <v>13429</v>
      </c>
    </row>
    <row r="36" spans="1:12" ht="20.100000000000001" customHeight="1" x14ac:dyDescent="0.35">
      <c r="A36" s="108" t="s">
        <v>173</v>
      </c>
      <c r="B36" s="109" t="s">
        <v>176</v>
      </c>
      <c r="C36" s="146" t="s">
        <v>79</v>
      </c>
      <c r="D36" s="146" t="s">
        <v>429</v>
      </c>
      <c r="E36" s="116">
        <v>15</v>
      </c>
      <c r="F36" s="116">
        <v>2</v>
      </c>
      <c r="G36" s="116">
        <v>1</v>
      </c>
      <c r="H36" s="116">
        <v>0</v>
      </c>
      <c r="I36" s="146" t="s">
        <v>123</v>
      </c>
      <c r="J36" s="147">
        <v>10258</v>
      </c>
      <c r="K36" s="147">
        <v>13832</v>
      </c>
      <c r="L36" s="148">
        <v>32434</v>
      </c>
    </row>
    <row r="37" spans="1:12" ht="20.100000000000001" customHeight="1" x14ac:dyDescent="0.35">
      <c r="A37" s="106" t="s">
        <v>177</v>
      </c>
      <c r="B37" s="107" t="s">
        <v>178</v>
      </c>
      <c r="C37" s="143" t="s">
        <v>79</v>
      </c>
      <c r="D37" s="143" t="s">
        <v>433</v>
      </c>
      <c r="E37" s="113">
        <v>32</v>
      </c>
      <c r="F37" s="113">
        <v>2</v>
      </c>
      <c r="G37" s="113">
        <v>1</v>
      </c>
      <c r="H37" s="113">
        <v>0</v>
      </c>
      <c r="I37" s="143" t="s">
        <v>124</v>
      </c>
      <c r="J37" s="149">
        <v>10909</v>
      </c>
      <c r="K37" s="149">
        <v>13081</v>
      </c>
      <c r="L37" s="150">
        <v>13081</v>
      </c>
    </row>
    <row r="38" spans="1:12" ht="20.100000000000001" customHeight="1" x14ac:dyDescent="0.35">
      <c r="A38" s="108" t="s">
        <v>177</v>
      </c>
      <c r="B38" s="109" t="s">
        <v>179</v>
      </c>
      <c r="C38" s="146" t="s">
        <v>79</v>
      </c>
      <c r="D38" s="146" t="s">
        <v>429</v>
      </c>
      <c r="E38" s="116">
        <v>15</v>
      </c>
      <c r="F38" s="116">
        <v>2</v>
      </c>
      <c r="G38" s="116">
        <v>1</v>
      </c>
      <c r="H38" s="116">
        <v>1</v>
      </c>
      <c r="I38" s="146" t="s">
        <v>123</v>
      </c>
      <c r="J38" s="147">
        <v>9609</v>
      </c>
      <c r="K38" s="147">
        <v>9609</v>
      </c>
      <c r="L38" s="148">
        <v>20265</v>
      </c>
    </row>
    <row r="39" spans="1:12" ht="20.100000000000001" customHeight="1" x14ac:dyDescent="0.35">
      <c r="A39" s="106" t="s">
        <v>180</v>
      </c>
      <c r="B39" s="107" t="s">
        <v>181</v>
      </c>
      <c r="C39" s="143" t="s">
        <v>78</v>
      </c>
      <c r="D39" s="143" t="s">
        <v>432</v>
      </c>
      <c r="E39" s="113">
        <v>18</v>
      </c>
      <c r="F39" s="113">
        <v>2</v>
      </c>
      <c r="G39" s="113">
        <v>1</v>
      </c>
      <c r="H39" s="113">
        <v>0</v>
      </c>
      <c r="I39" s="143" t="s">
        <v>123</v>
      </c>
      <c r="J39" s="149">
        <v>4450</v>
      </c>
      <c r="K39" s="149">
        <v>4450</v>
      </c>
      <c r="L39" s="150">
        <v>15789</v>
      </c>
    </row>
    <row r="40" spans="1:12" ht="20.100000000000001" customHeight="1" x14ac:dyDescent="0.35">
      <c r="A40" s="108" t="s">
        <v>180</v>
      </c>
      <c r="B40" s="109" t="s">
        <v>182</v>
      </c>
      <c r="C40" s="146" t="s">
        <v>78</v>
      </c>
      <c r="D40" s="146" t="s">
        <v>429</v>
      </c>
      <c r="E40" s="116">
        <v>16</v>
      </c>
      <c r="F40" s="116">
        <v>2</v>
      </c>
      <c r="G40" s="116">
        <v>1</v>
      </c>
      <c r="H40" s="116">
        <v>0</v>
      </c>
      <c r="I40" s="146" t="s">
        <v>124</v>
      </c>
      <c r="J40" s="147">
        <v>7970</v>
      </c>
      <c r="K40" s="147">
        <v>7970</v>
      </c>
      <c r="L40" s="148">
        <v>20725</v>
      </c>
    </row>
    <row r="41" spans="1:12" ht="20.100000000000001" customHeight="1" x14ac:dyDescent="0.35">
      <c r="A41" s="106" t="s">
        <v>180</v>
      </c>
      <c r="B41" s="107" t="s">
        <v>183</v>
      </c>
      <c r="C41" s="143" t="s">
        <v>79</v>
      </c>
      <c r="D41" s="143" t="s">
        <v>429</v>
      </c>
      <c r="E41" s="113">
        <v>20</v>
      </c>
      <c r="F41" s="113">
        <v>2</v>
      </c>
      <c r="G41" s="113">
        <v>0</v>
      </c>
      <c r="H41" s="113">
        <v>0</v>
      </c>
      <c r="I41" s="143" t="s">
        <v>123</v>
      </c>
      <c r="J41" s="149">
        <v>6509</v>
      </c>
      <c r="K41" s="149">
        <v>6509</v>
      </c>
      <c r="L41" s="150">
        <v>16682</v>
      </c>
    </row>
    <row r="42" spans="1:12" ht="20.100000000000001" customHeight="1" x14ac:dyDescent="0.35">
      <c r="A42" s="108" t="s">
        <v>180</v>
      </c>
      <c r="B42" s="109" t="s">
        <v>184</v>
      </c>
      <c r="C42" s="146" t="s">
        <v>79</v>
      </c>
      <c r="D42" s="146" t="s">
        <v>57</v>
      </c>
      <c r="E42" s="116">
        <v>10</v>
      </c>
      <c r="F42" s="116">
        <v>4</v>
      </c>
      <c r="G42" s="116">
        <v>0</v>
      </c>
      <c r="H42" s="116">
        <v>0</v>
      </c>
      <c r="I42" s="146" t="s">
        <v>123</v>
      </c>
      <c r="J42" s="147">
        <v>4934</v>
      </c>
      <c r="K42" s="147">
        <v>4934</v>
      </c>
      <c r="L42" s="148">
        <v>15745</v>
      </c>
    </row>
    <row r="43" spans="1:12" ht="20.100000000000001" customHeight="1" x14ac:dyDescent="0.35">
      <c r="A43" s="106" t="s">
        <v>180</v>
      </c>
      <c r="B43" s="107" t="s">
        <v>185</v>
      </c>
      <c r="C43" s="143" t="s">
        <v>78</v>
      </c>
      <c r="D43" s="143" t="s">
        <v>429</v>
      </c>
      <c r="E43" s="113">
        <v>16</v>
      </c>
      <c r="F43" s="113">
        <v>2</v>
      </c>
      <c r="G43" s="113">
        <v>1</v>
      </c>
      <c r="H43" s="113">
        <v>0</v>
      </c>
      <c r="I43" s="143" t="s">
        <v>123</v>
      </c>
      <c r="J43" s="149">
        <v>8780</v>
      </c>
      <c r="K43" s="149">
        <v>8780</v>
      </c>
      <c r="L43" s="150">
        <v>24519</v>
      </c>
    </row>
    <row r="44" spans="1:12" ht="20.100000000000001" customHeight="1" x14ac:dyDescent="0.35">
      <c r="A44" s="108" t="s">
        <v>180</v>
      </c>
      <c r="B44" s="109" t="s">
        <v>186</v>
      </c>
      <c r="C44" s="146" t="s">
        <v>79</v>
      </c>
      <c r="D44" s="146" t="s">
        <v>429</v>
      </c>
      <c r="E44" s="116">
        <v>15</v>
      </c>
      <c r="F44" s="116">
        <v>2</v>
      </c>
      <c r="G44" s="116">
        <v>2</v>
      </c>
      <c r="H44" s="116">
        <v>0</v>
      </c>
      <c r="I44" s="146" t="s">
        <v>123</v>
      </c>
      <c r="J44" s="147">
        <v>7070</v>
      </c>
      <c r="K44" s="147">
        <v>7070</v>
      </c>
      <c r="L44" s="148">
        <v>19198</v>
      </c>
    </row>
    <row r="45" spans="1:12" ht="20.100000000000001" customHeight="1" x14ac:dyDescent="0.35">
      <c r="A45" s="106" t="s">
        <v>180</v>
      </c>
      <c r="B45" s="107" t="s">
        <v>187</v>
      </c>
      <c r="C45" s="143" t="s">
        <v>78</v>
      </c>
      <c r="D45" s="143" t="s">
        <v>429</v>
      </c>
      <c r="E45" s="113">
        <v>16</v>
      </c>
      <c r="F45" s="113">
        <v>2</v>
      </c>
      <c r="G45" s="113">
        <v>2</v>
      </c>
      <c r="H45" s="113">
        <v>0</v>
      </c>
      <c r="I45" s="143" t="s">
        <v>123</v>
      </c>
      <c r="J45" s="149">
        <v>7174</v>
      </c>
      <c r="K45" s="149">
        <v>7174</v>
      </c>
      <c r="L45" s="150">
        <v>22262</v>
      </c>
    </row>
    <row r="46" spans="1:12" ht="20.100000000000001" customHeight="1" x14ac:dyDescent="0.35">
      <c r="A46" s="108" t="s">
        <v>180</v>
      </c>
      <c r="B46" s="109" t="s">
        <v>188</v>
      </c>
      <c r="C46" s="146" t="s">
        <v>78</v>
      </c>
      <c r="D46" s="146" t="s">
        <v>57</v>
      </c>
      <c r="E46" s="116">
        <v>9</v>
      </c>
      <c r="F46" s="116">
        <v>4</v>
      </c>
      <c r="G46" s="116">
        <v>1</v>
      </c>
      <c r="H46" s="116">
        <v>0</v>
      </c>
      <c r="I46" s="146" t="s">
        <v>123</v>
      </c>
      <c r="J46" s="147">
        <v>5149</v>
      </c>
      <c r="K46" s="147">
        <v>5149</v>
      </c>
      <c r="L46" s="148">
        <v>15469</v>
      </c>
    </row>
    <row r="47" spans="1:12" ht="20.100000000000001" customHeight="1" x14ac:dyDescent="0.35">
      <c r="A47" s="106" t="s">
        <v>180</v>
      </c>
      <c r="B47" s="107" t="s">
        <v>189</v>
      </c>
      <c r="C47" s="143" t="s">
        <v>79</v>
      </c>
      <c r="D47" s="143" t="s">
        <v>429</v>
      </c>
      <c r="E47" s="113">
        <v>16</v>
      </c>
      <c r="F47" s="113">
        <v>2</v>
      </c>
      <c r="G47" s="113">
        <v>0</v>
      </c>
      <c r="H47" s="113">
        <v>0</v>
      </c>
      <c r="I47" s="143" t="s">
        <v>123</v>
      </c>
      <c r="J47" s="149">
        <v>4282</v>
      </c>
      <c r="K47" s="149">
        <v>4282</v>
      </c>
      <c r="L47" s="150">
        <v>15107</v>
      </c>
    </row>
    <row r="48" spans="1:12" ht="20.100000000000001" customHeight="1" x14ac:dyDescent="0.35">
      <c r="A48" s="108" t="s">
        <v>180</v>
      </c>
      <c r="B48" s="109" t="s">
        <v>190</v>
      </c>
      <c r="C48" s="146" t="s">
        <v>79</v>
      </c>
      <c r="D48" s="146" t="s">
        <v>429</v>
      </c>
      <c r="E48" s="116">
        <v>16</v>
      </c>
      <c r="F48" s="116">
        <v>2</v>
      </c>
      <c r="G48" s="116">
        <v>1</v>
      </c>
      <c r="H48" s="116">
        <v>0</v>
      </c>
      <c r="I48" s="146" t="s">
        <v>123</v>
      </c>
      <c r="J48" s="147">
        <v>6320</v>
      </c>
      <c r="K48" s="147">
        <v>6320</v>
      </c>
      <c r="L48" s="148">
        <v>18327</v>
      </c>
    </row>
    <row r="49" spans="1:12" ht="20.100000000000001" customHeight="1" x14ac:dyDescent="0.35">
      <c r="A49" s="106" t="s">
        <v>180</v>
      </c>
      <c r="B49" s="107" t="s">
        <v>191</v>
      </c>
      <c r="C49" s="143" t="s">
        <v>79</v>
      </c>
      <c r="D49" s="143" t="s">
        <v>429</v>
      </c>
      <c r="E49" s="113">
        <v>16</v>
      </c>
      <c r="F49" s="113">
        <v>2</v>
      </c>
      <c r="G49" s="113">
        <v>1</v>
      </c>
      <c r="H49" s="113">
        <v>0</v>
      </c>
      <c r="I49" s="143" t="s">
        <v>123</v>
      </c>
      <c r="J49" s="149">
        <v>5713</v>
      </c>
      <c r="K49" s="149">
        <v>15377</v>
      </c>
      <c r="L49" s="150">
        <v>15377</v>
      </c>
    </row>
    <row r="50" spans="1:12" ht="20.100000000000001" customHeight="1" x14ac:dyDescent="0.35">
      <c r="A50" s="108" t="s">
        <v>180</v>
      </c>
      <c r="B50" s="109" t="s">
        <v>192</v>
      </c>
      <c r="C50" s="146" t="s">
        <v>78</v>
      </c>
      <c r="D50" s="146" t="s">
        <v>429</v>
      </c>
      <c r="E50" s="116">
        <v>16</v>
      </c>
      <c r="F50" s="116">
        <v>2</v>
      </c>
      <c r="G50" s="116">
        <v>2</v>
      </c>
      <c r="H50" s="116">
        <v>0</v>
      </c>
      <c r="I50" s="146" t="s">
        <v>123</v>
      </c>
      <c r="J50" s="147">
        <v>11731</v>
      </c>
      <c r="K50" s="147">
        <v>11731</v>
      </c>
      <c r="L50" s="148">
        <v>33083</v>
      </c>
    </row>
    <row r="51" spans="1:12" ht="20.100000000000001" customHeight="1" x14ac:dyDescent="0.35">
      <c r="A51" s="106" t="s">
        <v>180</v>
      </c>
      <c r="B51" s="107" t="s">
        <v>193</v>
      </c>
      <c r="C51" s="143" t="s">
        <v>79</v>
      </c>
      <c r="D51" s="143" t="s">
        <v>431</v>
      </c>
      <c r="E51" s="113">
        <v>20</v>
      </c>
      <c r="F51" s="113">
        <v>3</v>
      </c>
      <c r="G51" s="113">
        <v>0</v>
      </c>
      <c r="H51" s="113">
        <v>0</v>
      </c>
      <c r="I51" s="143" t="s">
        <v>123</v>
      </c>
      <c r="J51" s="149">
        <v>4223</v>
      </c>
      <c r="K51" s="149">
        <v>4223</v>
      </c>
      <c r="L51" s="150">
        <v>4223</v>
      </c>
    </row>
    <row r="52" spans="1:12" ht="20.100000000000001" customHeight="1" x14ac:dyDescent="0.35">
      <c r="A52" s="108" t="s">
        <v>180</v>
      </c>
      <c r="B52" s="109" t="s">
        <v>194</v>
      </c>
      <c r="C52" s="146" t="s">
        <v>79</v>
      </c>
      <c r="D52" s="146" t="s">
        <v>429</v>
      </c>
      <c r="E52" s="116">
        <v>17</v>
      </c>
      <c r="F52" s="116">
        <v>2</v>
      </c>
      <c r="G52" s="116">
        <v>1</v>
      </c>
      <c r="H52" s="116">
        <v>0</v>
      </c>
      <c r="I52" s="146" t="s">
        <v>123</v>
      </c>
      <c r="J52" s="147">
        <v>5192</v>
      </c>
      <c r="K52" s="147">
        <v>5192</v>
      </c>
      <c r="L52" s="148">
        <v>16003</v>
      </c>
    </row>
    <row r="53" spans="1:12" ht="20.100000000000001" customHeight="1" x14ac:dyDescent="0.35">
      <c r="A53" s="106" t="s">
        <v>180</v>
      </c>
      <c r="B53" s="107" t="s">
        <v>195</v>
      </c>
      <c r="C53" s="143" t="s">
        <v>79</v>
      </c>
      <c r="D53" s="143" t="s">
        <v>57</v>
      </c>
      <c r="E53" s="113">
        <v>7</v>
      </c>
      <c r="F53" s="113">
        <v>4</v>
      </c>
      <c r="G53" s="113">
        <v>0</v>
      </c>
      <c r="H53" s="113">
        <v>0</v>
      </c>
      <c r="I53" s="143" t="s">
        <v>123</v>
      </c>
      <c r="J53" s="149">
        <v>6317</v>
      </c>
      <c r="K53" s="149">
        <v>6317</v>
      </c>
      <c r="L53" s="150">
        <v>17128</v>
      </c>
    </row>
    <row r="54" spans="1:12" ht="20.100000000000001" customHeight="1" x14ac:dyDescent="0.35">
      <c r="A54" s="108" t="s">
        <v>180</v>
      </c>
      <c r="B54" s="109" t="s">
        <v>196</v>
      </c>
      <c r="C54" s="146" t="s">
        <v>79</v>
      </c>
      <c r="D54" s="146" t="s">
        <v>429</v>
      </c>
      <c r="E54" s="116">
        <v>16</v>
      </c>
      <c r="F54" s="116">
        <v>2</v>
      </c>
      <c r="G54" s="116">
        <v>1</v>
      </c>
      <c r="H54" s="116">
        <v>0</v>
      </c>
      <c r="I54" s="146" t="s">
        <v>123</v>
      </c>
      <c r="J54" s="147">
        <v>7007</v>
      </c>
      <c r="K54" s="147">
        <v>7007</v>
      </c>
      <c r="L54" s="148">
        <v>21238</v>
      </c>
    </row>
    <row r="55" spans="1:12" ht="20.100000000000001" customHeight="1" x14ac:dyDescent="0.35">
      <c r="A55" s="106" t="s">
        <v>180</v>
      </c>
      <c r="B55" s="107" t="s">
        <v>197</v>
      </c>
      <c r="C55" s="143" t="s">
        <v>79</v>
      </c>
      <c r="D55" s="143" t="s">
        <v>433</v>
      </c>
      <c r="E55" s="113">
        <v>9</v>
      </c>
      <c r="F55" s="113">
        <v>4</v>
      </c>
      <c r="G55" s="113">
        <v>0</v>
      </c>
      <c r="H55" s="113">
        <v>0</v>
      </c>
      <c r="I55" s="143" t="s">
        <v>123</v>
      </c>
      <c r="J55" s="149">
        <v>6601</v>
      </c>
      <c r="K55" s="149">
        <v>6601</v>
      </c>
      <c r="L55" s="150">
        <v>17651</v>
      </c>
    </row>
    <row r="56" spans="1:12" ht="20.100000000000001" customHeight="1" x14ac:dyDescent="0.35">
      <c r="A56" s="108" t="s">
        <v>180</v>
      </c>
      <c r="B56" s="109" t="s">
        <v>198</v>
      </c>
      <c r="C56" s="146" t="s">
        <v>79</v>
      </c>
      <c r="D56" s="146" t="s">
        <v>429</v>
      </c>
      <c r="E56" s="116">
        <v>16</v>
      </c>
      <c r="F56" s="116">
        <v>2</v>
      </c>
      <c r="G56" s="116">
        <v>0</v>
      </c>
      <c r="H56" s="116">
        <v>0</v>
      </c>
      <c r="I56" s="146" t="s">
        <v>123</v>
      </c>
      <c r="J56" s="147">
        <v>5040</v>
      </c>
      <c r="K56" s="147">
        <v>5040</v>
      </c>
      <c r="L56" s="148">
        <v>7770</v>
      </c>
    </row>
    <row r="57" spans="1:12" ht="20.100000000000001" customHeight="1" x14ac:dyDescent="0.35">
      <c r="A57" s="106" t="s">
        <v>180</v>
      </c>
      <c r="B57" s="107" t="s">
        <v>199</v>
      </c>
      <c r="C57" s="143" t="s">
        <v>79</v>
      </c>
      <c r="D57" s="143" t="s">
        <v>432</v>
      </c>
      <c r="E57" s="113">
        <v>10</v>
      </c>
      <c r="F57" s="113">
        <v>4</v>
      </c>
      <c r="G57" s="113">
        <v>1</v>
      </c>
      <c r="H57" s="113">
        <v>0</v>
      </c>
      <c r="I57" s="143" t="s">
        <v>123</v>
      </c>
      <c r="J57" s="149">
        <v>6414</v>
      </c>
      <c r="K57" s="149">
        <v>6414</v>
      </c>
      <c r="L57" s="150">
        <v>6414</v>
      </c>
    </row>
    <row r="58" spans="1:12" ht="20.100000000000001" customHeight="1" x14ac:dyDescent="0.35">
      <c r="A58" s="108" t="s">
        <v>180</v>
      </c>
      <c r="B58" s="109" t="s">
        <v>200</v>
      </c>
      <c r="C58" s="146" t="s">
        <v>79</v>
      </c>
      <c r="D58" s="146" t="s">
        <v>431</v>
      </c>
      <c r="E58" s="116">
        <v>15</v>
      </c>
      <c r="F58" s="116">
        <v>3</v>
      </c>
      <c r="G58" s="116">
        <v>0</v>
      </c>
      <c r="H58" s="116">
        <v>0</v>
      </c>
      <c r="I58" s="146" t="s">
        <v>123</v>
      </c>
      <c r="J58" s="147">
        <v>3919</v>
      </c>
      <c r="K58" s="147">
        <v>3919</v>
      </c>
      <c r="L58" s="148">
        <v>13377</v>
      </c>
    </row>
    <row r="59" spans="1:12" ht="20.100000000000001" customHeight="1" x14ac:dyDescent="0.35">
      <c r="A59" s="106" t="s">
        <v>180</v>
      </c>
      <c r="B59" s="107" t="s">
        <v>201</v>
      </c>
      <c r="C59" s="143" t="s">
        <v>79</v>
      </c>
      <c r="D59" s="143" t="s">
        <v>429</v>
      </c>
      <c r="E59" s="113">
        <v>15</v>
      </c>
      <c r="F59" s="113">
        <v>2</v>
      </c>
      <c r="G59" s="113">
        <v>1</v>
      </c>
      <c r="H59" s="113">
        <v>0</v>
      </c>
      <c r="I59" s="143" t="s">
        <v>123</v>
      </c>
      <c r="J59" s="149">
        <v>5699</v>
      </c>
      <c r="K59" s="149">
        <v>5699</v>
      </c>
      <c r="L59" s="150">
        <v>14494</v>
      </c>
    </row>
    <row r="60" spans="1:12" ht="20.100000000000001" customHeight="1" x14ac:dyDescent="0.35">
      <c r="A60" s="108" t="s">
        <v>180</v>
      </c>
      <c r="B60" s="109" t="s">
        <v>202</v>
      </c>
      <c r="C60" s="146" t="s">
        <v>79</v>
      </c>
      <c r="D60" s="146" t="s">
        <v>432</v>
      </c>
      <c r="E60" s="116">
        <v>16</v>
      </c>
      <c r="F60" s="116">
        <v>2</v>
      </c>
      <c r="G60" s="116">
        <v>1</v>
      </c>
      <c r="H60" s="116">
        <v>0</v>
      </c>
      <c r="I60" s="146" t="s">
        <v>123</v>
      </c>
      <c r="J60" s="147">
        <v>6521</v>
      </c>
      <c r="K60" s="147">
        <v>6521</v>
      </c>
      <c r="L60" s="148">
        <v>17296</v>
      </c>
    </row>
    <row r="61" spans="1:12" ht="20.100000000000001" customHeight="1" x14ac:dyDescent="0.35">
      <c r="A61" s="106" t="s">
        <v>180</v>
      </c>
      <c r="B61" s="107" t="s">
        <v>203</v>
      </c>
      <c r="C61" s="143" t="s">
        <v>78</v>
      </c>
      <c r="D61" s="143" t="s">
        <v>429</v>
      </c>
      <c r="E61" s="113">
        <v>16</v>
      </c>
      <c r="F61" s="113">
        <v>2</v>
      </c>
      <c r="G61" s="113">
        <v>1</v>
      </c>
      <c r="H61" s="113">
        <v>0</v>
      </c>
      <c r="I61" s="143" t="s">
        <v>123</v>
      </c>
      <c r="J61" s="149">
        <v>7376</v>
      </c>
      <c r="K61" s="149">
        <v>7376</v>
      </c>
      <c r="L61" s="150">
        <v>21719</v>
      </c>
    </row>
    <row r="62" spans="1:12" ht="20.100000000000001" customHeight="1" x14ac:dyDescent="0.35">
      <c r="A62" s="108" t="s">
        <v>180</v>
      </c>
      <c r="B62" s="109" t="s">
        <v>204</v>
      </c>
      <c r="C62" s="146" t="s">
        <v>79</v>
      </c>
      <c r="D62" s="146" t="s">
        <v>432</v>
      </c>
      <c r="E62" s="116">
        <v>9</v>
      </c>
      <c r="F62" s="116">
        <v>4</v>
      </c>
      <c r="G62" s="116">
        <v>1</v>
      </c>
      <c r="H62" s="116">
        <v>0</v>
      </c>
      <c r="I62" s="146" t="s">
        <v>123</v>
      </c>
      <c r="J62" s="147">
        <v>5963</v>
      </c>
      <c r="K62" s="147">
        <v>5963</v>
      </c>
      <c r="L62" s="148">
        <v>16591</v>
      </c>
    </row>
    <row r="63" spans="1:12" ht="20.100000000000001" customHeight="1" x14ac:dyDescent="0.35">
      <c r="A63" s="106" t="s">
        <v>205</v>
      </c>
      <c r="B63" s="107" t="s">
        <v>206</v>
      </c>
      <c r="C63" s="143" t="s">
        <v>78</v>
      </c>
      <c r="D63" s="143" t="s">
        <v>429</v>
      </c>
      <c r="E63" s="113">
        <v>15</v>
      </c>
      <c r="F63" s="113">
        <v>2</v>
      </c>
      <c r="G63" s="113">
        <v>1</v>
      </c>
      <c r="H63" s="113">
        <v>0</v>
      </c>
      <c r="I63" s="143" t="s">
        <v>123</v>
      </c>
      <c r="J63" s="149">
        <v>6370</v>
      </c>
      <c r="K63" s="149">
        <v>6370</v>
      </c>
      <c r="L63" s="150">
        <v>11265</v>
      </c>
    </row>
    <row r="64" spans="1:12" ht="20.100000000000001" customHeight="1" x14ac:dyDescent="0.35">
      <c r="A64" s="108" t="s">
        <v>205</v>
      </c>
      <c r="B64" s="109" t="s">
        <v>207</v>
      </c>
      <c r="C64" s="146" t="s">
        <v>78</v>
      </c>
      <c r="D64" s="146" t="s">
        <v>429</v>
      </c>
      <c r="E64" s="116">
        <v>15</v>
      </c>
      <c r="F64" s="116">
        <v>2</v>
      </c>
      <c r="G64" s="116">
        <v>1</v>
      </c>
      <c r="H64" s="116">
        <v>0</v>
      </c>
      <c r="I64" s="146" t="s">
        <v>124</v>
      </c>
      <c r="J64" s="147">
        <v>5845</v>
      </c>
      <c r="K64" s="147">
        <v>5845</v>
      </c>
      <c r="L64" s="148">
        <v>9845</v>
      </c>
    </row>
    <row r="65" spans="1:12" ht="20.100000000000001" customHeight="1" x14ac:dyDescent="0.35">
      <c r="A65" s="106" t="s">
        <v>205</v>
      </c>
      <c r="B65" s="107" t="s">
        <v>208</v>
      </c>
      <c r="C65" s="143" t="s">
        <v>78</v>
      </c>
      <c r="D65" s="143" t="s">
        <v>429</v>
      </c>
      <c r="E65" s="113">
        <v>15</v>
      </c>
      <c r="F65" s="113">
        <v>2</v>
      </c>
      <c r="G65" s="113">
        <v>2</v>
      </c>
      <c r="H65" s="113">
        <v>0</v>
      </c>
      <c r="I65" s="143" t="s">
        <v>123</v>
      </c>
      <c r="J65" s="149">
        <v>10356</v>
      </c>
      <c r="K65" s="149">
        <v>10356</v>
      </c>
      <c r="L65" s="150">
        <v>17160</v>
      </c>
    </row>
    <row r="66" spans="1:12" ht="20.100000000000001" customHeight="1" x14ac:dyDescent="0.35">
      <c r="A66" s="108" t="s">
        <v>205</v>
      </c>
      <c r="B66" s="109" t="s">
        <v>209</v>
      </c>
      <c r="C66" s="146" t="s">
        <v>78</v>
      </c>
      <c r="D66" s="146" t="s">
        <v>429</v>
      </c>
      <c r="E66" s="116">
        <v>15</v>
      </c>
      <c r="F66" s="116">
        <v>4</v>
      </c>
      <c r="G66" s="116">
        <v>1</v>
      </c>
      <c r="H66" s="116">
        <v>0</v>
      </c>
      <c r="I66" s="146" t="s">
        <v>123</v>
      </c>
      <c r="J66" s="147">
        <v>10425</v>
      </c>
      <c r="K66" s="147">
        <v>20637</v>
      </c>
      <c r="L66" s="148">
        <v>20637</v>
      </c>
    </row>
    <row r="67" spans="1:12" ht="20.100000000000001" customHeight="1" x14ac:dyDescent="0.35">
      <c r="A67" s="106" t="s">
        <v>205</v>
      </c>
      <c r="B67" s="107" t="s">
        <v>210</v>
      </c>
      <c r="C67" s="143" t="s">
        <v>78</v>
      </c>
      <c r="D67" s="143" t="s">
        <v>429</v>
      </c>
      <c r="E67" s="113">
        <v>15</v>
      </c>
      <c r="F67" s="113">
        <v>4</v>
      </c>
      <c r="G67" s="113">
        <v>1</v>
      </c>
      <c r="H67" s="113">
        <v>0</v>
      </c>
      <c r="I67" s="143" t="s">
        <v>123</v>
      </c>
      <c r="J67" s="149">
        <v>7849</v>
      </c>
      <c r="K67" s="149">
        <v>7849</v>
      </c>
      <c r="L67" s="150">
        <v>12149</v>
      </c>
    </row>
    <row r="68" spans="1:12" ht="20.100000000000001" customHeight="1" x14ac:dyDescent="0.35">
      <c r="A68" s="108" t="s">
        <v>205</v>
      </c>
      <c r="B68" s="109" t="s">
        <v>211</v>
      </c>
      <c r="C68" s="146" t="s">
        <v>78</v>
      </c>
      <c r="D68" s="146" t="s">
        <v>429</v>
      </c>
      <c r="E68" s="116">
        <v>15</v>
      </c>
      <c r="F68" s="116">
        <v>2</v>
      </c>
      <c r="G68" s="116">
        <v>1</v>
      </c>
      <c r="H68" s="116">
        <v>0</v>
      </c>
      <c r="I68" s="146" t="s">
        <v>123</v>
      </c>
      <c r="J68" s="147">
        <v>4109</v>
      </c>
      <c r="K68" s="147">
        <v>4109</v>
      </c>
      <c r="L68" s="148">
        <v>7491</v>
      </c>
    </row>
    <row r="69" spans="1:12" ht="20.100000000000001" customHeight="1" x14ac:dyDescent="0.35">
      <c r="A69" s="106" t="s">
        <v>205</v>
      </c>
      <c r="B69" s="107" t="s">
        <v>212</v>
      </c>
      <c r="C69" s="143" t="s">
        <v>78</v>
      </c>
      <c r="D69" s="143" t="s">
        <v>429</v>
      </c>
      <c r="E69" s="113">
        <v>16</v>
      </c>
      <c r="F69" s="113">
        <v>2</v>
      </c>
      <c r="G69" s="113">
        <v>1</v>
      </c>
      <c r="H69" s="113">
        <v>0</v>
      </c>
      <c r="I69" s="143" t="s">
        <v>124</v>
      </c>
      <c r="J69" s="149">
        <v>8522</v>
      </c>
      <c r="K69" s="149">
        <v>8522</v>
      </c>
      <c r="L69" s="150">
        <v>13822</v>
      </c>
    </row>
    <row r="70" spans="1:12" ht="20.100000000000001" customHeight="1" x14ac:dyDescent="0.35">
      <c r="A70" s="108" t="s">
        <v>205</v>
      </c>
      <c r="B70" s="109" t="s">
        <v>213</v>
      </c>
      <c r="C70" s="146" t="s">
        <v>78</v>
      </c>
      <c r="D70" s="146" t="s">
        <v>429</v>
      </c>
      <c r="E70" s="116">
        <v>15</v>
      </c>
      <c r="F70" s="116">
        <v>2</v>
      </c>
      <c r="G70" s="116">
        <v>1</v>
      </c>
      <c r="H70" s="116">
        <v>0</v>
      </c>
      <c r="I70" s="146" t="s">
        <v>123</v>
      </c>
      <c r="J70" s="147">
        <v>5436</v>
      </c>
      <c r="K70" s="147">
        <v>5436</v>
      </c>
      <c r="L70" s="148">
        <v>9799</v>
      </c>
    </row>
    <row r="71" spans="1:12" ht="20.100000000000001" customHeight="1" x14ac:dyDescent="0.35">
      <c r="A71" s="106" t="s">
        <v>205</v>
      </c>
      <c r="B71" s="107" t="s">
        <v>214</v>
      </c>
      <c r="C71" s="143" t="s">
        <v>78</v>
      </c>
      <c r="D71" s="143" t="s">
        <v>429</v>
      </c>
      <c r="E71" s="113">
        <v>15</v>
      </c>
      <c r="F71" s="113">
        <v>2</v>
      </c>
      <c r="G71" s="113">
        <v>1</v>
      </c>
      <c r="H71" s="113">
        <v>0</v>
      </c>
      <c r="I71" s="143" t="s">
        <v>124</v>
      </c>
      <c r="J71" s="149">
        <v>3950</v>
      </c>
      <c r="K71" s="149">
        <v>3950</v>
      </c>
      <c r="L71" s="150">
        <v>7350</v>
      </c>
    </row>
    <row r="72" spans="1:12" ht="20.100000000000001" customHeight="1" x14ac:dyDescent="0.35">
      <c r="A72" s="108" t="s">
        <v>205</v>
      </c>
      <c r="B72" s="109" t="s">
        <v>215</v>
      </c>
      <c r="C72" s="146" t="s">
        <v>78</v>
      </c>
      <c r="D72" s="146" t="s">
        <v>429</v>
      </c>
      <c r="E72" s="116">
        <v>15</v>
      </c>
      <c r="F72" s="116">
        <v>4</v>
      </c>
      <c r="G72" s="116">
        <v>0</v>
      </c>
      <c r="H72" s="116">
        <v>0</v>
      </c>
      <c r="I72" s="146" t="s">
        <v>125</v>
      </c>
      <c r="J72" s="147">
        <v>4999</v>
      </c>
      <c r="K72" s="147">
        <v>4999</v>
      </c>
      <c r="L72" s="148">
        <v>7499</v>
      </c>
    </row>
    <row r="73" spans="1:12" ht="20.100000000000001" customHeight="1" x14ac:dyDescent="0.35">
      <c r="A73" s="106" t="s">
        <v>205</v>
      </c>
      <c r="B73" s="107" t="s">
        <v>216</v>
      </c>
      <c r="C73" s="143" t="s">
        <v>78</v>
      </c>
      <c r="D73" s="143" t="s">
        <v>429</v>
      </c>
      <c r="E73" s="113">
        <v>15</v>
      </c>
      <c r="F73" s="113">
        <v>2</v>
      </c>
      <c r="G73" s="113">
        <v>1</v>
      </c>
      <c r="H73" s="113">
        <v>0</v>
      </c>
      <c r="I73" s="143" t="s">
        <v>123</v>
      </c>
      <c r="J73" s="149">
        <v>9073</v>
      </c>
      <c r="K73" s="149">
        <v>9073</v>
      </c>
      <c r="L73" s="150">
        <v>14873</v>
      </c>
    </row>
    <row r="74" spans="1:12" ht="20.100000000000001" customHeight="1" x14ac:dyDescent="0.35">
      <c r="A74" s="108" t="s">
        <v>205</v>
      </c>
      <c r="B74" s="109" t="s">
        <v>217</v>
      </c>
      <c r="C74" s="146" t="s">
        <v>78</v>
      </c>
      <c r="D74" s="146" t="s">
        <v>429</v>
      </c>
      <c r="E74" s="116">
        <v>15</v>
      </c>
      <c r="F74" s="116">
        <v>2</v>
      </c>
      <c r="G74" s="116">
        <v>1</v>
      </c>
      <c r="H74" s="116">
        <v>0</v>
      </c>
      <c r="I74" s="146" t="s">
        <v>123</v>
      </c>
      <c r="J74" s="147">
        <v>5530</v>
      </c>
      <c r="K74" s="147">
        <v>5530</v>
      </c>
      <c r="L74" s="148">
        <v>5930</v>
      </c>
    </row>
    <row r="75" spans="1:12" ht="20.100000000000001" customHeight="1" x14ac:dyDescent="0.35">
      <c r="A75" s="106" t="s">
        <v>218</v>
      </c>
      <c r="B75" s="107" t="s">
        <v>219</v>
      </c>
      <c r="C75" s="143" t="s">
        <v>79</v>
      </c>
      <c r="D75" s="143" t="s">
        <v>429</v>
      </c>
      <c r="E75" s="113">
        <v>16</v>
      </c>
      <c r="F75" s="113">
        <v>2</v>
      </c>
      <c r="G75" s="113">
        <v>0</v>
      </c>
      <c r="H75" s="113">
        <v>0</v>
      </c>
      <c r="I75" s="143" t="s">
        <v>123</v>
      </c>
      <c r="J75" s="149">
        <v>5058</v>
      </c>
      <c r="K75" s="149">
        <v>5058</v>
      </c>
      <c r="L75" s="150">
        <v>11050</v>
      </c>
    </row>
    <row r="76" spans="1:12" ht="20.100000000000001" customHeight="1" x14ac:dyDescent="0.35">
      <c r="A76" s="108" t="s">
        <v>220</v>
      </c>
      <c r="B76" s="109" t="s">
        <v>221</v>
      </c>
      <c r="C76" s="146" t="s">
        <v>79</v>
      </c>
      <c r="D76" s="146" t="s">
        <v>432</v>
      </c>
      <c r="E76" s="116">
        <v>6</v>
      </c>
      <c r="F76" s="116">
        <v>6</v>
      </c>
      <c r="G76" s="116">
        <v>6</v>
      </c>
      <c r="H76" s="116">
        <v>0</v>
      </c>
      <c r="I76" s="146" t="s">
        <v>123</v>
      </c>
      <c r="J76" s="147">
        <v>15284</v>
      </c>
      <c r="K76" s="147">
        <v>15284</v>
      </c>
      <c r="L76" s="148">
        <v>15284</v>
      </c>
    </row>
    <row r="77" spans="1:12" ht="20.100000000000001" customHeight="1" x14ac:dyDescent="0.35">
      <c r="A77" s="106" t="s">
        <v>220</v>
      </c>
      <c r="B77" s="107" t="s">
        <v>222</v>
      </c>
      <c r="C77" s="143" t="s">
        <v>79</v>
      </c>
      <c r="D77" s="143" t="s">
        <v>429</v>
      </c>
      <c r="E77" s="113">
        <v>16</v>
      </c>
      <c r="F77" s="113">
        <v>2</v>
      </c>
      <c r="G77" s="113">
        <v>1</v>
      </c>
      <c r="H77" s="113">
        <v>1</v>
      </c>
      <c r="I77" s="143" t="s">
        <v>124</v>
      </c>
      <c r="J77" s="149">
        <v>5970</v>
      </c>
      <c r="K77" s="149">
        <v>6470</v>
      </c>
      <c r="L77" s="150">
        <v>11481</v>
      </c>
    </row>
    <row r="78" spans="1:12" ht="20.100000000000001" customHeight="1" x14ac:dyDescent="0.35">
      <c r="A78" s="108" t="s">
        <v>223</v>
      </c>
      <c r="B78" s="109" t="s">
        <v>224</v>
      </c>
      <c r="C78" s="146" t="s">
        <v>79</v>
      </c>
      <c r="D78" s="146" t="s">
        <v>429</v>
      </c>
      <c r="E78" s="116">
        <v>16</v>
      </c>
      <c r="F78" s="116">
        <v>2</v>
      </c>
      <c r="G78" s="116">
        <v>1</v>
      </c>
      <c r="H78" s="116">
        <v>0</v>
      </c>
      <c r="I78" s="146" t="s">
        <v>123</v>
      </c>
      <c r="J78" s="147">
        <v>8036</v>
      </c>
      <c r="K78" s="147">
        <v>20589</v>
      </c>
      <c r="L78" s="148">
        <v>23216</v>
      </c>
    </row>
    <row r="79" spans="1:12" ht="20.100000000000001" customHeight="1" x14ac:dyDescent="0.35">
      <c r="A79" s="106" t="s">
        <v>223</v>
      </c>
      <c r="B79" s="107" t="s">
        <v>225</v>
      </c>
      <c r="C79" s="143" t="s">
        <v>79</v>
      </c>
      <c r="D79" s="143" t="s">
        <v>429</v>
      </c>
      <c r="E79" s="113">
        <v>16</v>
      </c>
      <c r="F79" s="113">
        <v>2</v>
      </c>
      <c r="G79" s="113">
        <v>1</v>
      </c>
      <c r="H79" s="113">
        <v>0</v>
      </c>
      <c r="I79" s="143" t="s">
        <v>123</v>
      </c>
      <c r="J79" s="149">
        <v>7647</v>
      </c>
      <c r="K79" s="149">
        <v>16482</v>
      </c>
      <c r="L79" s="150">
        <v>16482</v>
      </c>
    </row>
    <row r="80" spans="1:12" ht="20.100000000000001" customHeight="1" x14ac:dyDescent="0.35">
      <c r="A80" s="108" t="s">
        <v>223</v>
      </c>
      <c r="B80" s="109" t="s">
        <v>226</v>
      </c>
      <c r="C80" s="146" t="s">
        <v>79</v>
      </c>
      <c r="D80" s="146" t="s">
        <v>429</v>
      </c>
      <c r="E80" s="116">
        <v>16</v>
      </c>
      <c r="F80" s="116">
        <v>2</v>
      </c>
      <c r="G80" s="116">
        <v>0</v>
      </c>
      <c r="H80" s="116">
        <v>0</v>
      </c>
      <c r="I80" s="146" t="s">
        <v>123</v>
      </c>
      <c r="J80" s="147">
        <v>1285</v>
      </c>
      <c r="K80" s="147">
        <v>1401</v>
      </c>
      <c r="L80" s="148">
        <v>1441</v>
      </c>
    </row>
    <row r="81" spans="1:12" ht="20.100000000000001" customHeight="1" x14ac:dyDescent="0.35">
      <c r="A81" s="106" t="s">
        <v>223</v>
      </c>
      <c r="B81" s="107" t="s">
        <v>227</v>
      </c>
      <c r="C81" s="143" t="s">
        <v>79</v>
      </c>
      <c r="D81" s="143" t="s">
        <v>429</v>
      </c>
      <c r="E81" s="113">
        <v>16</v>
      </c>
      <c r="F81" s="113">
        <v>2</v>
      </c>
      <c r="G81" s="113">
        <v>1</v>
      </c>
      <c r="H81" s="113">
        <v>0</v>
      </c>
      <c r="I81" s="143" t="s">
        <v>123</v>
      </c>
      <c r="J81" s="149">
        <v>11296</v>
      </c>
      <c r="K81" s="149">
        <v>16147</v>
      </c>
      <c r="L81" s="150">
        <v>23987</v>
      </c>
    </row>
    <row r="82" spans="1:12" ht="20.100000000000001" customHeight="1" x14ac:dyDescent="0.35">
      <c r="A82" s="108" t="s">
        <v>223</v>
      </c>
      <c r="B82" s="109" t="s">
        <v>228</v>
      </c>
      <c r="C82" s="146" t="s">
        <v>79</v>
      </c>
      <c r="D82" s="146" t="s">
        <v>429</v>
      </c>
      <c r="E82" s="116">
        <v>16</v>
      </c>
      <c r="F82" s="116">
        <v>2</v>
      </c>
      <c r="G82" s="116">
        <v>0</v>
      </c>
      <c r="H82" s="116">
        <v>0</v>
      </c>
      <c r="I82" s="146" t="s">
        <v>123</v>
      </c>
      <c r="J82" s="147">
        <v>10039</v>
      </c>
      <c r="K82" s="147">
        <v>20039</v>
      </c>
      <c r="L82" s="148">
        <v>25039</v>
      </c>
    </row>
    <row r="83" spans="1:12" ht="20.100000000000001" customHeight="1" x14ac:dyDescent="0.35">
      <c r="A83" s="106" t="s">
        <v>229</v>
      </c>
      <c r="B83" s="107" t="s">
        <v>230</v>
      </c>
      <c r="C83" s="143" t="s">
        <v>79</v>
      </c>
      <c r="D83" s="143" t="s">
        <v>429</v>
      </c>
      <c r="E83" s="113">
        <v>16</v>
      </c>
      <c r="F83" s="113">
        <v>2</v>
      </c>
      <c r="G83" s="113">
        <v>1</v>
      </c>
      <c r="H83" s="113">
        <v>0</v>
      </c>
      <c r="I83" s="143" t="s">
        <v>123</v>
      </c>
      <c r="J83" s="149">
        <v>22887</v>
      </c>
      <c r="K83" s="149">
        <v>64905</v>
      </c>
      <c r="L83" s="150">
        <v>64905</v>
      </c>
    </row>
    <row r="84" spans="1:12" ht="20.100000000000001" customHeight="1" x14ac:dyDescent="0.35">
      <c r="A84" s="108" t="s">
        <v>229</v>
      </c>
      <c r="B84" s="109" t="s">
        <v>231</v>
      </c>
      <c r="C84" s="146" t="s">
        <v>79</v>
      </c>
      <c r="D84" s="146" t="s">
        <v>429</v>
      </c>
      <c r="E84" s="116">
        <v>15</v>
      </c>
      <c r="F84" s="116">
        <v>2</v>
      </c>
      <c r="G84" s="116">
        <v>1</v>
      </c>
      <c r="H84" s="116">
        <v>0</v>
      </c>
      <c r="I84" s="146" t="s">
        <v>123</v>
      </c>
      <c r="J84" s="147">
        <v>12650</v>
      </c>
      <c r="K84" s="147">
        <v>12650</v>
      </c>
      <c r="L84" s="148">
        <v>24650</v>
      </c>
    </row>
    <row r="85" spans="1:12" ht="20.100000000000001" customHeight="1" x14ac:dyDescent="0.35">
      <c r="A85" s="106" t="s">
        <v>229</v>
      </c>
      <c r="B85" s="107" t="s">
        <v>232</v>
      </c>
      <c r="C85" s="143" t="s">
        <v>79</v>
      </c>
      <c r="D85" s="143" t="s">
        <v>429</v>
      </c>
      <c r="E85" s="113">
        <v>16</v>
      </c>
      <c r="F85" s="113">
        <v>2</v>
      </c>
      <c r="G85" s="113">
        <v>0</v>
      </c>
      <c r="H85" s="113">
        <v>0</v>
      </c>
      <c r="I85" s="143" t="s">
        <v>123</v>
      </c>
      <c r="J85" s="149">
        <v>12344</v>
      </c>
      <c r="K85" s="149">
        <v>12344</v>
      </c>
      <c r="L85" s="150">
        <v>33353</v>
      </c>
    </row>
    <row r="86" spans="1:12" ht="20.100000000000001" customHeight="1" x14ac:dyDescent="0.35">
      <c r="A86" s="108" t="s">
        <v>229</v>
      </c>
      <c r="B86" s="109" t="s">
        <v>233</v>
      </c>
      <c r="C86" s="146" t="s">
        <v>434</v>
      </c>
      <c r="D86" s="146" t="s">
        <v>432</v>
      </c>
      <c r="E86" s="116">
        <v>8</v>
      </c>
      <c r="F86" s="116">
        <v>8</v>
      </c>
      <c r="G86" s="116">
        <v>0</v>
      </c>
      <c r="H86" s="116">
        <v>0</v>
      </c>
      <c r="I86" s="146" t="s">
        <v>123</v>
      </c>
      <c r="J86" s="147">
        <v>22900</v>
      </c>
      <c r="K86" s="147">
        <v>22900</v>
      </c>
      <c r="L86" s="148">
        <v>22900</v>
      </c>
    </row>
    <row r="87" spans="1:12" ht="20.100000000000001" customHeight="1" x14ac:dyDescent="0.35">
      <c r="A87" s="106" t="s">
        <v>229</v>
      </c>
      <c r="B87" s="107" t="s">
        <v>234</v>
      </c>
      <c r="C87" s="143" t="s">
        <v>79</v>
      </c>
      <c r="D87" s="143" t="s">
        <v>429</v>
      </c>
      <c r="E87" s="113">
        <v>16</v>
      </c>
      <c r="F87" s="113">
        <v>2</v>
      </c>
      <c r="G87" s="113">
        <v>1</v>
      </c>
      <c r="H87" s="113">
        <v>0</v>
      </c>
      <c r="I87" s="143" t="s">
        <v>124</v>
      </c>
      <c r="J87" s="149">
        <v>7285</v>
      </c>
      <c r="K87" s="149">
        <v>7285</v>
      </c>
      <c r="L87" s="150">
        <v>11872</v>
      </c>
    </row>
    <row r="88" spans="1:12" ht="20.100000000000001" customHeight="1" x14ac:dyDescent="0.35">
      <c r="A88" s="108" t="s">
        <v>229</v>
      </c>
      <c r="B88" s="109" t="s">
        <v>235</v>
      </c>
      <c r="C88" s="146" t="s">
        <v>79</v>
      </c>
      <c r="D88" s="146" t="s">
        <v>57</v>
      </c>
      <c r="E88" s="116">
        <v>16</v>
      </c>
      <c r="F88" s="116">
        <v>1</v>
      </c>
      <c r="G88" s="116">
        <v>1</v>
      </c>
      <c r="H88" s="116">
        <v>0</v>
      </c>
      <c r="I88" s="146" t="s">
        <v>124</v>
      </c>
      <c r="J88" s="147">
        <v>7974</v>
      </c>
      <c r="K88" s="147">
        <v>15505</v>
      </c>
      <c r="L88" s="148">
        <v>15505</v>
      </c>
    </row>
    <row r="89" spans="1:12" ht="20.100000000000001" customHeight="1" x14ac:dyDescent="0.35">
      <c r="A89" s="106" t="s">
        <v>229</v>
      </c>
      <c r="B89" s="107" t="s">
        <v>236</v>
      </c>
      <c r="C89" s="143" t="s">
        <v>79</v>
      </c>
      <c r="D89" s="143" t="s">
        <v>429</v>
      </c>
      <c r="E89" s="113">
        <v>16</v>
      </c>
      <c r="F89" s="113">
        <v>2</v>
      </c>
      <c r="G89" s="113">
        <v>1</v>
      </c>
      <c r="H89" s="113">
        <v>0</v>
      </c>
      <c r="I89" s="143" t="s">
        <v>124</v>
      </c>
      <c r="J89" s="149">
        <v>9260</v>
      </c>
      <c r="K89" s="149">
        <v>9260</v>
      </c>
      <c r="L89" s="150">
        <v>14940</v>
      </c>
    </row>
    <row r="90" spans="1:12" ht="20.100000000000001" customHeight="1" x14ac:dyDescent="0.35">
      <c r="A90" s="108" t="s">
        <v>229</v>
      </c>
      <c r="B90" s="109" t="s">
        <v>237</v>
      </c>
      <c r="C90" s="146" t="s">
        <v>79</v>
      </c>
      <c r="D90" s="146" t="s">
        <v>429</v>
      </c>
      <c r="E90" s="116">
        <v>16</v>
      </c>
      <c r="F90" s="116">
        <v>2</v>
      </c>
      <c r="G90" s="116">
        <v>1</v>
      </c>
      <c r="H90" s="116">
        <v>0</v>
      </c>
      <c r="I90" s="146" t="s">
        <v>124</v>
      </c>
      <c r="J90" s="147">
        <v>8564</v>
      </c>
      <c r="K90" s="147">
        <v>8564</v>
      </c>
      <c r="L90" s="148">
        <v>14209</v>
      </c>
    </row>
    <row r="91" spans="1:12" ht="20.100000000000001" customHeight="1" x14ac:dyDescent="0.35">
      <c r="A91" s="106" t="s">
        <v>229</v>
      </c>
      <c r="B91" s="107" t="s">
        <v>238</v>
      </c>
      <c r="C91" s="143" t="s">
        <v>79</v>
      </c>
      <c r="D91" s="143" t="s">
        <v>429</v>
      </c>
      <c r="E91" s="113">
        <v>32</v>
      </c>
      <c r="F91" s="113">
        <v>2</v>
      </c>
      <c r="G91" s="113">
        <v>1</v>
      </c>
      <c r="H91" s="113">
        <v>0</v>
      </c>
      <c r="I91" s="143" t="s">
        <v>124</v>
      </c>
      <c r="J91" s="149">
        <v>6845</v>
      </c>
      <c r="K91" s="149">
        <v>6845</v>
      </c>
      <c r="L91" s="150">
        <v>12493</v>
      </c>
    </row>
    <row r="92" spans="1:12" ht="20.100000000000001" customHeight="1" x14ac:dyDescent="0.35">
      <c r="A92" s="108" t="s">
        <v>229</v>
      </c>
      <c r="B92" s="109" t="s">
        <v>239</v>
      </c>
      <c r="C92" s="146" t="s">
        <v>79</v>
      </c>
      <c r="D92" s="146" t="s">
        <v>429</v>
      </c>
      <c r="E92" s="116">
        <v>16</v>
      </c>
      <c r="F92" s="116">
        <v>2</v>
      </c>
      <c r="G92" s="116">
        <v>0</v>
      </c>
      <c r="H92" s="116">
        <v>0</v>
      </c>
      <c r="I92" s="146" t="s">
        <v>124</v>
      </c>
      <c r="J92" s="147">
        <v>10863</v>
      </c>
      <c r="K92" s="147">
        <v>10863</v>
      </c>
      <c r="L92" s="148">
        <v>23304</v>
      </c>
    </row>
    <row r="93" spans="1:12" ht="20.100000000000001" customHeight="1" x14ac:dyDescent="0.35">
      <c r="A93" s="106" t="s">
        <v>240</v>
      </c>
      <c r="B93" s="107" t="s">
        <v>241</v>
      </c>
      <c r="C93" s="143" t="s">
        <v>78</v>
      </c>
      <c r="D93" s="143" t="s">
        <v>57</v>
      </c>
      <c r="E93" s="113">
        <v>15</v>
      </c>
      <c r="F93" s="113">
        <v>2</v>
      </c>
      <c r="G93" s="113">
        <v>1</v>
      </c>
      <c r="H93" s="113">
        <v>0</v>
      </c>
      <c r="I93" s="143" t="s">
        <v>123</v>
      </c>
      <c r="J93" s="149">
        <v>10299</v>
      </c>
      <c r="K93" s="149">
        <v>10299</v>
      </c>
      <c r="L93" s="150">
        <v>17678</v>
      </c>
    </row>
    <row r="94" spans="1:12" ht="20.100000000000001" customHeight="1" x14ac:dyDescent="0.35">
      <c r="A94" s="108" t="s">
        <v>240</v>
      </c>
      <c r="B94" s="109" t="s">
        <v>242</v>
      </c>
      <c r="C94" s="146" t="s">
        <v>78</v>
      </c>
      <c r="D94" s="146" t="s">
        <v>429</v>
      </c>
      <c r="E94" s="116">
        <v>16</v>
      </c>
      <c r="F94" s="116">
        <v>2</v>
      </c>
      <c r="G94" s="116">
        <v>1</v>
      </c>
      <c r="H94" s="116">
        <v>0</v>
      </c>
      <c r="I94" s="146" t="s">
        <v>123</v>
      </c>
      <c r="J94" s="147">
        <v>11377</v>
      </c>
      <c r="K94" s="147">
        <v>11377</v>
      </c>
      <c r="L94" s="148">
        <v>12527</v>
      </c>
    </row>
    <row r="95" spans="1:12" ht="20.100000000000001" customHeight="1" x14ac:dyDescent="0.35">
      <c r="A95" s="106" t="s">
        <v>240</v>
      </c>
      <c r="B95" s="107" t="s">
        <v>243</v>
      </c>
      <c r="C95" s="143" t="s">
        <v>78</v>
      </c>
      <c r="D95" s="143" t="s">
        <v>432</v>
      </c>
      <c r="E95" s="113">
        <v>36</v>
      </c>
      <c r="F95" s="113">
        <v>3</v>
      </c>
      <c r="G95" s="113">
        <v>1</v>
      </c>
      <c r="H95" s="113">
        <v>0</v>
      </c>
      <c r="I95" s="143" t="s">
        <v>123</v>
      </c>
      <c r="J95" s="149">
        <v>12926</v>
      </c>
      <c r="K95" s="149">
        <v>12926</v>
      </c>
      <c r="L95" s="150">
        <v>15656</v>
      </c>
    </row>
    <row r="96" spans="1:12" ht="20.100000000000001" customHeight="1" x14ac:dyDescent="0.35">
      <c r="A96" s="108" t="s">
        <v>240</v>
      </c>
      <c r="B96" s="109" t="s">
        <v>244</v>
      </c>
      <c r="C96" s="146" t="s">
        <v>78</v>
      </c>
      <c r="D96" s="146" t="s">
        <v>429</v>
      </c>
      <c r="E96" s="116">
        <v>16</v>
      </c>
      <c r="F96" s="116">
        <v>2</v>
      </c>
      <c r="G96" s="116">
        <v>1</v>
      </c>
      <c r="H96" s="116">
        <v>0</v>
      </c>
      <c r="I96" s="146" t="s">
        <v>123</v>
      </c>
      <c r="J96" s="147">
        <v>8201</v>
      </c>
      <c r="K96" s="147">
        <v>8201</v>
      </c>
      <c r="L96" s="148">
        <v>8411</v>
      </c>
    </row>
    <row r="97" spans="1:12" ht="20.100000000000001" customHeight="1" x14ac:dyDescent="0.35">
      <c r="A97" s="106" t="s">
        <v>240</v>
      </c>
      <c r="B97" s="107" t="s">
        <v>245</v>
      </c>
      <c r="C97" s="143" t="s">
        <v>78</v>
      </c>
      <c r="D97" s="143" t="s">
        <v>429</v>
      </c>
      <c r="E97" s="113">
        <v>16</v>
      </c>
      <c r="F97" s="113">
        <v>2</v>
      </c>
      <c r="G97" s="113">
        <v>1</v>
      </c>
      <c r="H97" s="113">
        <v>0</v>
      </c>
      <c r="I97" s="143" t="s">
        <v>123</v>
      </c>
      <c r="J97" s="149">
        <v>10080</v>
      </c>
      <c r="K97" s="149">
        <v>12219</v>
      </c>
      <c r="L97" s="150">
        <v>12219</v>
      </c>
    </row>
    <row r="98" spans="1:12" ht="20.100000000000001" customHeight="1" x14ac:dyDescent="0.35">
      <c r="A98" s="108" t="s">
        <v>240</v>
      </c>
      <c r="B98" s="109" t="s">
        <v>246</v>
      </c>
      <c r="C98" s="146" t="s">
        <v>78</v>
      </c>
      <c r="D98" s="146" t="s">
        <v>429</v>
      </c>
      <c r="E98" s="116">
        <v>15</v>
      </c>
      <c r="F98" s="116">
        <v>2</v>
      </c>
      <c r="G98" s="116">
        <v>1</v>
      </c>
      <c r="H98" s="116">
        <v>0</v>
      </c>
      <c r="I98" s="146" t="s">
        <v>123</v>
      </c>
      <c r="J98" s="147">
        <v>11302</v>
      </c>
      <c r="K98" s="147">
        <v>11302</v>
      </c>
      <c r="L98" s="148">
        <v>11974</v>
      </c>
    </row>
    <row r="99" spans="1:12" ht="20.100000000000001" customHeight="1" x14ac:dyDescent="0.35">
      <c r="A99" s="106" t="s">
        <v>240</v>
      </c>
      <c r="B99" s="107" t="s">
        <v>247</v>
      </c>
      <c r="C99" s="143" t="s">
        <v>78</v>
      </c>
      <c r="D99" s="143" t="s">
        <v>429</v>
      </c>
      <c r="E99" s="113">
        <v>16</v>
      </c>
      <c r="F99" s="113">
        <v>2</v>
      </c>
      <c r="G99" s="113">
        <v>1</v>
      </c>
      <c r="H99" s="113">
        <v>0</v>
      </c>
      <c r="I99" s="143" t="s">
        <v>123</v>
      </c>
      <c r="J99" s="149">
        <v>10051</v>
      </c>
      <c r="K99" s="149">
        <v>10051</v>
      </c>
      <c r="L99" s="150">
        <v>14451</v>
      </c>
    </row>
    <row r="100" spans="1:12" ht="20.100000000000001" customHeight="1" x14ac:dyDescent="0.35">
      <c r="A100" s="108" t="s">
        <v>240</v>
      </c>
      <c r="B100" s="109" t="s">
        <v>248</v>
      </c>
      <c r="C100" s="146" t="s">
        <v>79</v>
      </c>
      <c r="D100" s="146" t="s">
        <v>429</v>
      </c>
      <c r="E100" s="116">
        <v>16</v>
      </c>
      <c r="F100" s="116">
        <v>2</v>
      </c>
      <c r="G100" s="116">
        <v>1</v>
      </c>
      <c r="H100" s="116">
        <v>0</v>
      </c>
      <c r="I100" s="146" t="s">
        <v>123</v>
      </c>
      <c r="J100" s="147">
        <v>8433</v>
      </c>
      <c r="K100" s="147">
        <v>9294</v>
      </c>
      <c r="L100" s="148">
        <v>11180</v>
      </c>
    </row>
    <row r="101" spans="1:12" ht="20.100000000000001" customHeight="1" x14ac:dyDescent="0.35">
      <c r="A101" s="106" t="s">
        <v>240</v>
      </c>
      <c r="B101" s="107" t="s">
        <v>249</v>
      </c>
      <c r="C101" s="143" t="s">
        <v>78</v>
      </c>
      <c r="D101" s="143" t="s">
        <v>429</v>
      </c>
      <c r="E101" s="113">
        <v>16</v>
      </c>
      <c r="F101" s="113">
        <v>2</v>
      </c>
      <c r="G101" s="113">
        <v>0</v>
      </c>
      <c r="H101" s="113">
        <v>0</v>
      </c>
      <c r="I101" s="143" t="s">
        <v>123</v>
      </c>
      <c r="J101" s="149">
        <v>8608</v>
      </c>
      <c r="K101" s="149">
        <v>8608</v>
      </c>
      <c r="L101" s="150">
        <v>8657</v>
      </c>
    </row>
    <row r="102" spans="1:12" ht="20.100000000000001" customHeight="1" x14ac:dyDescent="0.35">
      <c r="A102" s="108" t="s">
        <v>250</v>
      </c>
      <c r="B102" s="109" t="s">
        <v>251</v>
      </c>
      <c r="C102" s="146" t="s">
        <v>79</v>
      </c>
      <c r="D102" s="146" t="s">
        <v>429</v>
      </c>
      <c r="E102" s="116">
        <v>17</v>
      </c>
      <c r="F102" s="116">
        <v>2</v>
      </c>
      <c r="G102" s="116">
        <v>0</v>
      </c>
      <c r="H102" s="116">
        <v>0</v>
      </c>
      <c r="I102" s="146" t="s">
        <v>123</v>
      </c>
      <c r="J102" s="147">
        <v>12047</v>
      </c>
      <c r="K102" s="147">
        <v>12047</v>
      </c>
      <c r="L102" s="148">
        <v>12047</v>
      </c>
    </row>
    <row r="103" spans="1:12" ht="20.100000000000001" customHeight="1" x14ac:dyDescent="0.35">
      <c r="A103" s="106" t="s">
        <v>250</v>
      </c>
      <c r="B103" s="107" t="s">
        <v>252</v>
      </c>
      <c r="C103" s="143" t="s">
        <v>79</v>
      </c>
      <c r="D103" s="143" t="s">
        <v>429</v>
      </c>
      <c r="E103" s="113">
        <v>17</v>
      </c>
      <c r="F103" s="113">
        <v>2</v>
      </c>
      <c r="G103" s="113">
        <v>0</v>
      </c>
      <c r="H103" s="113">
        <v>0</v>
      </c>
      <c r="I103" s="143" t="s">
        <v>123</v>
      </c>
      <c r="J103" s="149">
        <v>7514</v>
      </c>
      <c r="K103" s="149">
        <v>7921</v>
      </c>
      <c r="L103" s="150">
        <v>8069</v>
      </c>
    </row>
    <row r="104" spans="1:12" ht="20.100000000000001" customHeight="1" x14ac:dyDescent="0.35">
      <c r="A104" s="108" t="s">
        <v>250</v>
      </c>
      <c r="B104" s="109" t="s">
        <v>253</v>
      </c>
      <c r="C104" s="146" t="s">
        <v>79</v>
      </c>
      <c r="D104" s="146" t="s">
        <v>429</v>
      </c>
      <c r="E104" s="116">
        <v>16</v>
      </c>
      <c r="F104" s="116">
        <v>2</v>
      </c>
      <c r="G104" s="116">
        <v>0</v>
      </c>
      <c r="H104" s="116">
        <v>0</v>
      </c>
      <c r="I104" s="146" t="s">
        <v>123</v>
      </c>
      <c r="J104" s="147">
        <v>9369</v>
      </c>
      <c r="K104" s="147">
        <v>9369</v>
      </c>
      <c r="L104" s="148">
        <v>9369</v>
      </c>
    </row>
    <row r="105" spans="1:12" ht="20.100000000000001" customHeight="1" x14ac:dyDescent="0.35">
      <c r="A105" s="106" t="s">
        <v>250</v>
      </c>
      <c r="B105" s="107" t="s">
        <v>254</v>
      </c>
      <c r="C105" s="143" t="s">
        <v>79</v>
      </c>
      <c r="D105" s="143" t="s">
        <v>429</v>
      </c>
      <c r="E105" s="113">
        <v>16</v>
      </c>
      <c r="F105" s="113">
        <v>2</v>
      </c>
      <c r="G105" s="113">
        <v>0</v>
      </c>
      <c r="H105" s="113">
        <v>2</v>
      </c>
      <c r="I105" s="143" t="s">
        <v>124</v>
      </c>
      <c r="J105" s="149">
        <v>8400</v>
      </c>
      <c r="K105" s="149">
        <v>8400</v>
      </c>
      <c r="L105" s="150">
        <v>8400</v>
      </c>
    </row>
    <row r="106" spans="1:12" ht="20.100000000000001" customHeight="1" x14ac:dyDescent="0.35">
      <c r="A106" s="108" t="s">
        <v>255</v>
      </c>
      <c r="B106" s="109" t="s">
        <v>256</v>
      </c>
      <c r="C106" s="146" t="s">
        <v>78</v>
      </c>
      <c r="D106" s="146" t="s">
        <v>429</v>
      </c>
      <c r="E106" s="116">
        <v>16</v>
      </c>
      <c r="F106" s="116">
        <v>3</v>
      </c>
      <c r="G106" s="116">
        <v>0</v>
      </c>
      <c r="H106" s="116">
        <v>0</v>
      </c>
      <c r="I106" s="146" t="s">
        <v>124</v>
      </c>
      <c r="J106" s="147">
        <v>7793</v>
      </c>
      <c r="K106" s="147">
        <v>13361</v>
      </c>
      <c r="L106" s="148">
        <v>21713</v>
      </c>
    </row>
    <row r="107" spans="1:12" ht="20.100000000000001" customHeight="1" x14ac:dyDescent="0.35">
      <c r="A107" s="106" t="s">
        <v>257</v>
      </c>
      <c r="B107" s="107" t="s">
        <v>258</v>
      </c>
      <c r="C107" s="143" t="s">
        <v>79</v>
      </c>
      <c r="D107" s="143" t="s">
        <v>429</v>
      </c>
      <c r="E107" s="113">
        <v>15</v>
      </c>
      <c r="F107" s="113">
        <v>2</v>
      </c>
      <c r="G107" s="113">
        <v>0</v>
      </c>
      <c r="H107" s="113">
        <v>0</v>
      </c>
      <c r="I107" s="143" t="s">
        <v>123</v>
      </c>
      <c r="J107" s="149">
        <v>16334</v>
      </c>
      <c r="K107" s="149">
        <v>16334</v>
      </c>
      <c r="L107" s="150">
        <v>31250</v>
      </c>
    </row>
    <row r="108" spans="1:12" ht="20.100000000000001" customHeight="1" x14ac:dyDescent="0.35">
      <c r="A108" s="108" t="s">
        <v>259</v>
      </c>
      <c r="B108" s="109" t="s">
        <v>260</v>
      </c>
      <c r="C108" s="146" t="s">
        <v>79</v>
      </c>
      <c r="D108" s="146" t="s">
        <v>429</v>
      </c>
      <c r="E108" s="116">
        <v>15</v>
      </c>
      <c r="F108" s="116">
        <v>2</v>
      </c>
      <c r="G108" s="116">
        <v>1</v>
      </c>
      <c r="H108" s="116">
        <v>0</v>
      </c>
      <c r="I108" s="146" t="s">
        <v>123</v>
      </c>
      <c r="J108" s="147">
        <v>8253</v>
      </c>
      <c r="K108" s="147">
        <v>10737</v>
      </c>
      <c r="L108" s="148">
        <v>12897</v>
      </c>
    </row>
    <row r="109" spans="1:12" ht="20.100000000000001" customHeight="1" x14ac:dyDescent="0.35">
      <c r="A109" s="106" t="s">
        <v>261</v>
      </c>
      <c r="B109" s="107" t="s">
        <v>262</v>
      </c>
      <c r="C109" s="143" t="s">
        <v>79</v>
      </c>
      <c r="D109" s="143" t="s">
        <v>429</v>
      </c>
      <c r="E109" s="113">
        <v>18</v>
      </c>
      <c r="F109" s="113">
        <v>2</v>
      </c>
      <c r="G109" s="113">
        <v>0</v>
      </c>
      <c r="H109" s="113">
        <v>0</v>
      </c>
      <c r="I109" s="143" t="s">
        <v>123</v>
      </c>
      <c r="J109" s="149">
        <v>3393</v>
      </c>
      <c r="K109" s="149">
        <v>4893</v>
      </c>
      <c r="L109" s="150">
        <v>4893</v>
      </c>
    </row>
    <row r="110" spans="1:12" ht="20.100000000000001" customHeight="1" x14ac:dyDescent="0.35">
      <c r="A110" s="108" t="s">
        <v>261</v>
      </c>
      <c r="B110" s="109" t="s">
        <v>263</v>
      </c>
      <c r="C110" s="146" t="s">
        <v>79</v>
      </c>
      <c r="D110" s="146" t="s">
        <v>429</v>
      </c>
      <c r="E110" s="116">
        <v>16</v>
      </c>
      <c r="F110" s="116">
        <v>2</v>
      </c>
      <c r="G110" s="116">
        <v>0</v>
      </c>
      <c r="H110" s="116">
        <v>0</v>
      </c>
      <c r="I110" s="146" t="s">
        <v>123</v>
      </c>
      <c r="J110" s="147">
        <v>15692</v>
      </c>
      <c r="K110" s="147">
        <v>15692</v>
      </c>
      <c r="L110" s="148">
        <v>22696</v>
      </c>
    </row>
    <row r="111" spans="1:12" ht="20.100000000000001" customHeight="1" x14ac:dyDescent="0.35">
      <c r="A111" s="106" t="s">
        <v>261</v>
      </c>
      <c r="B111" s="107" t="s">
        <v>264</v>
      </c>
      <c r="C111" s="143" t="s">
        <v>79</v>
      </c>
      <c r="D111" s="143" t="s">
        <v>429</v>
      </c>
      <c r="E111" s="113">
        <v>15</v>
      </c>
      <c r="F111" s="113">
        <v>2</v>
      </c>
      <c r="G111" s="113">
        <v>0</v>
      </c>
      <c r="H111" s="113">
        <v>0</v>
      </c>
      <c r="I111" s="143" t="s">
        <v>123</v>
      </c>
      <c r="J111" s="149">
        <v>12255</v>
      </c>
      <c r="K111" s="149">
        <v>13227</v>
      </c>
      <c r="L111" s="150">
        <v>21363</v>
      </c>
    </row>
    <row r="112" spans="1:12" ht="20.100000000000001" customHeight="1" x14ac:dyDescent="0.35">
      <c r="A112" s="108" t="s">
        <v>261</v>
      </c>
      <c r="B112" s="109" t="s">
        <v>265</v>
      </c>
      <c r="C112" s="146" t="s">
        <v>79</v>
      </c>
      <c r="D112" s="146" t="s">
        <v>429</v>
      </c>
      <c r="E112" s="116">
        <v>14</v>
      </c>
      <c r="F112" s="116">
        <v>2</v>
      </c>
      <c r="G112" s="116">
        <v>1</v>
      </c>
      <c r="H112" s="116">
        <v>1</v>
      </c>
      <c r="I112" s="146" t="s">
        <v>124</v>
      </c>
      <c r="J112" s="147">
        <v>10018</v>
      </c>
      <c r="K112" s="147">
        <v>10418</v>
      </c>
      <c r="L112" s="148">
        <v>16578</v>
      </c>
    </row>
    <row r="113" spans="1:12" ht="20.100000000000001" customHeight="1" x14ac:dyDescent="0.35">
      <c r="A113" s="106" t="s">
        <v>261</v>
      </c>
      <c r="B113" s="107" t="s">
        <v>266</v>
      </c>
      <c r="C113" s="143" t="s">
        <v>79</v>
      </c>
      <c r="D113" s="143" t="s">
        <v>429</v>
      </c>
      <c r="E113" s="113">
        <v>15</v>
      </c>
      <c r="F113" s="113">
        <v>2</v>
      </c>
      <c r="G113" s="113">
        <v>0</v>
      </c>
      <c r="H113" s="113">
        <v>0</v>
      </c>
      <c r="I113" s="143" t="s">
        <v>123</v>
      </c>
      <c r="J113" s="149">
        <v>11390</v>
      </c>
      <c r="K113" s="149">
        <v>13890</v>
      </c>
      <c r="L113" s="150">
        <v>21390</v>
      </c>
    </row>
    <row r="114" spans="1:12" ht="20.100000000000001" customHeight="1" x14ac:dyDescent="0.35">
      <c r="A114" s="108" t="s">
        <v>261</v>
      </c>
      <c r="B114" s="109" t="s">
        <v>267</v>
      </c>
      <c r="C114" s="146" t="s">
        <v>79</v>
      </c>
      <c r="D114" s="146" t="s">
        <v>429</v>
      </c>
      <c r="E114" s="116">
        <v>15</v>
      </c>
      <c r="F114" s="116">
        <v>2</v>
      </c>
      <c r="G114" s="116">
        <v>0</v>
      </c>
      <c r="H114" s="116">
        <v>1</v>
      </c>
      <c r="I114" s="146" t="s">
        <v>123</v>
      </c>
      <c r="J114" s="147">
        <v>11666</v>
      </c>
      <c r="K114" s="147">
        <v>11666</v>
      </c>
      <c r="L114" s="148">
        <v>19494</v>
      </c>
    </row>
    <row r="115" spans="1:12" ht="20.100000000000001" customHeight="1" x14ac:dyDescent="0.35">
      <c r="A115" s="106" t="s">
        <v>261</v>
      </c>
      <c r="B115" s="107" t="s">
        <v>268</v>
      </c>
      <c r="C115" s="143" t="s">
        <v>78</v>
      </c>
      <c r="D115" s="143" t="s">
        <v>429</v>
      </c>
      <c r="E115" s="113">
        <v>18</v>
      </c>
      <c r="F115" s="113">
        <v>2</v>
      </c>
      <c r="G115" s="113">
        <v>0</v>
      </c>
      <c r="H115" s="113">
        <v>0</v>
      </c>
      <c r="I115" s="143" t="s">
        <v>123</v>
      </c>
      <c r="J115" s="149">
        <v>8385</v>
      </c>
      <c r="K115" s="149">
        <v>12385</v>
      </c>
      <c r="L115" s="150">
        <v>12385</v>
      </c>
    </row>
    <row r="116" spans="1:12" ht="20.100000000000001" customHeight="1" x14ac:dyDescent="0.35">
      <c r="A116" s="108" t="s">
        <v>261</v>
      </c>
      <c r="B116" s="109" t="s">
        <v>269</v>
      </c>
      <c r="C116" s="146" t="s">
        <v>79</v>
      </c>
      <c r="D116" s="146" t="s">
        <v>429</v>
      </c>
      <c r="E116" s="116">
        <v>15</v>
      </c>
      <c r="F116" s="116">
        <v>2</v>
      </c>
      <c r="G116" s="116">
        <v>2</v>
      </c>
      <c r="H116" s="116">
        <v>0</v>
      </c>
      <c r="I116" s="146" t="s">
        <v>123</v>
      </c>
      <c r="J116" s="147">
        <v>15508</v>
      </c>
      <c r="K116" s="147">
        <v>15858</v>
      </c>
      <c r="L116" s="148">
        <v>21584</v>
      </c>
    </row>
    <row r="117" spans="1:12" ht="20.100000000000001" customHeight="1" x14ac:dyDescent="0.35">
      <c r="A117" s="106" t="s">
        <v>270</v>
      </c>
      <c r="B117" s="107" t="s">
        <v>271</v>
      </c>
      <c r="C117" s="143" t="s">
        <v>79</v>
      </c>
      <c r="D117" s="143" t="s">
        <v>429</v>
      </c>
      <c r="E117" s="113">
        <v>16</v>
      </c>
      <c r="F117" s="113">
        <v>2</v>
      </c>
      <c r="G117" s="113">
        <v>1</v>
      </c>
      <c r="H117" s="113">
        <v>0</v>
      </c>
      <c r="I117" s="143" t="s">
        <v>123</v>
      </c>
      <c r="J117" s="149">
        <v>18770</v>
      </c>
      <c r="K117" s="149">
        <v>18770</v>
      </c>
      <c r="L117" s="150">
        <v>18770</v>
      </c>
    </row>
    <row r="118" spans="1:12" ht="20.100000000000001" customHeight="1" x14ac:dyDescent="0.35">
      <c r="A118" s="108" t="s">
        <v>270</v>
      </c>
      <c r="B118" s="109" t="s">
        <v>272</v>
      </c>
      <c r="C118" s="146" t="s">
        <v>79</v>
      </c>
      <c r="D118" s="146" t="s">
        <v>429</v>
      </c>
      <c r="E118" s="116">
        <v>15</v>
      </c>
      <c r="F118" s="116">
        <v>2</v>
      </c>
      <c r="G118" s="116">
        <v>1</v>
      </c>
      <c r="H118" s="116">
        <v>0</v>
      </c>
      <c r="I118" s="146" t="s">
        <v>124</v>
      </c>
      <c r="J118" s="147">
        <v>11071</v>
      </c>
      <c r="K118" s="147">
        <v>16049</v>
      </c>
      <c r="L118" s="148">
        <v>26542</v>
      </c>
    </row>
    <row r="119" spans="1:12" ht="20.100000000000001" customHeight="1" x14ac:dyDescent="0.35">
      <c r="A119" s="106" t="s">
        <v>270</v>
      </c>
      <c r="B119" s="107" t="s">
        <v>273</v>
      </c>
      <c r="C119" s="143" t="s">
        <v>79</v>
      </c>
      <c r="D119" s="143" t="s">
        <v>429</v>
      </c>
      <c r="E119" s="113">
        <v>15</v>
      </c>
      <c r="F119" s="113">
        <v>2</v>
      </c>
      <c r="G119" s="113">
        <v>1</v>
      </c>
      <c r="H119" s="113">
        <v>0</v>
      </c>
      <c r="I119" s="143" t="s">
        <v>123</v>
      </c>
      <c r="J119" s="149">
        <v>12547</v>
      </c>
      <c r="K119" s="149">
        <v>22917</v>
      </c>
      <c r="L119" s="150">
        <v>32372</v>
      </c>
    </row>
    <row r="120" spans="1:12" ht="20.100000000000001" customHeight="1" x14ac:dyDescent="0.35">
      <c r="A120" s="108" t="s">
        <v>270</v>
      </c>
      <c r="B120" s="109" t="s">
        <v>274</v>
      </c>
      <c r="C120" s="146" t="s">
        <v>79</v>
      </c>
      <c r="D120" s="146" t="s">
        <v>429</v>
      </c>
      <c r="E120" s="116">
        <v>14</v>
      </c>
      <c r="F120" s="116">
        <v>2</v>
      </c>
      <c r="G120" s="116">
        <v>1</v>
      </c>
      <c r="H120" s="116">
        <v>0</v>
      </c>
      <c r="I120" s="146" t="s">
        <v>123</v>
      </c>
      <c r="J120" s="147">
        <v>9157</v>
      </c>
      <c r="K120" s="147">
        <v>12363</v>
      </c>
      <c r="L120" s="148">
        <v>12363</v>
      </c>
    </row>
    <row r="121" spans="1:12" ht="20.100000000000001" customHeight="1" x14ac:dyDescent="0.35">
      <c r="A121" s="106" t="s">
        <v>270</v>
      </c>
      <c r="B121" s="107" t="s">
        <v>275</v>
      </c>
      <c r="C121" s="143" t="s">
        <v>79</v>
      </c>
      <c r="D121" s="143" t="s">
        <v>429</v>
      </c>
      <c r="E121" s="113">
        <v>15</v>
      </c>
      <c r="F121" s="113">
        <v>2</v>
      </c>
      <c r="G121" s="113">
        <v>0</v>
      </c>
      <c r="H121" s="113">
        <v>0</v>
      </c>
      <c r="I121" s="143" t="s">
        <v>124</v>
      </c>
      <c r="J121" s="149">
        <v>14705</v>
      </c>
      <c r="K121" s="149">
        <v>17416</v>
      </c>
      <c r="L121" s="150">
        <v>22696</v>
      </c>
    </row>
    <row r="122" spans="1:12" ht="20.100000000000001" customHeight="1" x14ac:dyDescent="0.35">
      <c r="A122" s="108" t="s">
        <v>270</v>
      </c>
      <c r="B122" s="109" t="s">
        <v>276</v>
      </c>
      <c r="C122" s="146" t="s">
        <v>79</v>
      </c>
      <c r="D122" s="146" t="s">
        <v>429</v>
      </c>
      <c r="E122" s="116">
        <v>15</v>
      </c>
      <c r="F122" s="116">
        <v>2</v>
      </c>
      <c r="G122" s="116">
        <v>1</v>
      </c>
      <c r="H122" s="116">
        <v>0</v>
      </c>
      <c r="I122" s="146" t="s">
        <v>123</v>
      </c>
      <c r="J122" s="147">
        <v>9833</v>
      </c>
      <c r="K122" s="147">
        <v>18207</v>
      </c>
      <c r="L122" s="148">
        <v>23142</v>
      </c>
    </row>
    <row r="123" spans="1:12" ht="20.100000000000001" customHeight="1" x14ac:dyDescent="0.35">
      <c r="A123" s="106" t="s">
        <v>270</v>
      </c>
      <c r="B123" s="107" t="s">
        <v>277</v>
      </c>
      <c r="C123" s="143" t="s">
        <v>79</v>
      </c>
      <c r="D123" s="143" t="s">
        <v>429</v>
      </c>
      <c r="E123" s="113">
        <v>15</v>
      </c>
      <c r="F123" s="113">
        <v>2</v>
      </c>
      <c r="G123" s="113">
        <v>1</v>
      </c>
      <c r="H123" s="113">
        <v>0</v>
      </c>
      <c r="I123" s="143" t="s">
        <v>123</v>
      </c>
      <c r="J123" s="149">
        <v>8048</v>
      </c>
      <c r="K123" s="149">
        <v>10556</v>
      </c>
      <c r="L123" s="150">
        <v>12798</v>
      </c>
    </row>
    <row r="124" spans="1:12" ht="20.100000000000001" customHeight="1" x14ac:dyDescent="0.35">
      <c r="A124" s="108" t="s">
        <v>270</v>
      </c>
      <c r="B124" s="109" t="s">
        <v>278</v>
      </c>
      <c r="C124" s="146" t="s">
        <v>79</v>
      </c>
      <c r="D124" s="146" t="s">
        <v>429</v>
      </c>
      <c r="E124" s="116">
        <v>15</v>
      </c>
      <c r="F124" s="116">
        <v>2</v>
      </c>
      <c r="G124" s="116">
        <v>0</v>
      </c>
      <c r="H124" s="116">
        <v>0</v>
      </c>
      <c r="I124" s="146" t="s">
        <v>123</v>
      </c>
      <c r="J124" s="147">
        <v>7904</v>
      </c>
      <c r="K124" s="147">
        <v>8345</v>
      </c>
      <c r="L124" s="148">
        <v>9814</v>
      </c>
    </row>
    <row r="125" spans="1:12" ht="20.100000000000001" customHeight="1" x14ac:dyDescent="0.35">
      <c r="A125" s="106" t="s">
        <v>279</v>
      </c>
      <c r="B125" s="107" t="s">
        <v>280</v>
      </c>
      <c r="C125" s="143" t="s">
        <v>78</v>
      </c>
      <c r="D125" s="143" t="s">
        <v>429</v>
      </c>
      <c r="E125" s="113" t="s">
        <v>430</v>
      </c>
      <c r="F125" s="113">
        <v>0</v>
      </c>
      <c r="G125" s="113">
        <v>1</v>
      </c>
      <c r="H125" s="113">
        <v>0</v>
      </c>
      <c r="I125" s="143" t="s">
        <v>123</v>
      </c>
      <c r="J125" s="149">
        <v>9712</v>
      </c>
      <c r="K125" s="149">
        <v>9712</v>
      </c>
      <c r="L125" s="150">
        <v>9712</v>
      </c>
    </row>
    <row r="126" spans="1:12" ht="20.100000000000001" customHeight="1" x14ac:dyDescent="0.35">
      <c r="A126" s="108" t="s">
        <v>279</v>
      </c>
      <c r="B126" s="109" t="s">
        <v>281</v>
      </c>
      <c r="C126" s="146" t="s">
        <v>78</v>
      </c>
      <c r="D126" s="146" t="s">
        <v>429</v>
      </c>
      <c r="E126" s="116">
        <v>16</v>
      </c>
      <c r="F126" s="116">
        <v>3</v>
      </c>
      <c r="G126" s="116">
        <v>0</v>
      </c>
      <c r="H126" s="116">
        <v>0</v>
      </c>
      <c r="I126" s="146" t="s">
        <v>123</v>
      </c>
      <c r="J126" s="147">
        <v>10089</v>
      </c>
      <c r="K126" s="147">
        <v>10089</v>
      </c>
      <c r="L126" s="148">
        <v>10089</v>
      </c>
    </row>
    <row r="127" spans="1:12" ht="20.100000000000001" customHeight="1" x14ac:dyDescent="0.35">
      <c r="A127" s="106" t="s">
        <v>279</v>
      </c>
      <c r="B127" s="107" t="s">
        <v>282</v>
      </c>
      <c r="C127" s="143" t="s">
        <v>78</v>
      </c>
      <c r="D127" s="143" t="s">
        <v>429</v>
      </c>
      <c r="E127" s="113">
        <v>17</v>
      </c>
      <c r="F127" s="113">
        <v>2</v>
      </c>
      <c r="G127" s="113">
        <v>0</v>
      </c>
      <c r="H127" s="113">
        <v>0</v>
      </c>
      <c r="I127" s="143" t="s">
        <v>123</v>
      </c>
      <c r="J127" s="149">
        <v>10326</v>
      </c>
      <c r="K127" s="149">
        <v>10326</v>
      </c>
      <c r="L127" s="150">
        <v>10326</v>
      </c>
    </row>
    <row r="128" spans="1:12" ht="20.100000000000001" customHeight="1" x14ac:dyDescent="0.35">
      <c r="A128" s="108" t="s">
        <v>279</v>
      </c>
      <c r="B128" s="109" t="s">
        <v>283</v>
      </c>
      <c r="C128" s="146" t="s">
        <v>78</v>
      </c>
      <c r="D128" s="146" t="s">
        <v>429</v>
      </c>
      <c r="E128" s="116">
        <v>16</v>
      </c>
      <c r="F128" s="116">
        <v>2</v>
      </c>
      <c r="G128" s="116">
        <v>1</v>
      </c>
      <c r="H128" s="116">
        <v>0</v>
      </c>
      <c r="I128" s="146" t="s">
        <v>123</v>
      </c>
      <c r="J128" s="147">
        <v>10778</v>
      </c>
      <c r="K128" s="147">
        <v>10778</v>
      </c>
      <c r="L128" s="148">
        <v>10778</v>
      </c>
    </row>
    <row r="129" spans="1:12" ht="20.100000000000001" customHeight="1" x14ac:dyDescent="0.35">
      <c r="A129" s="106" t="s">
        <v>279</v>
      </c>
      <c r="B129" s="107" t="s">
        <v>284</v>
      </c>
      <c r="C129" s="143" t="s">
        <v>78</v>
      </c>
      <c r="D129" s="143" t="s">
        <v>429</v>
      </c>
      <c r="E129" s="113">
        <v>16</v>
      </c>
      <c r="F129" s="113">
        <v>3</v>
      </c>
      <c r="G129" s="113">
        <v>0</v>
      </c>
      <c r="H129" s="113">
        <v>0</v>
      </c>
      <c r="I129" s="143" t="s">
        <v>123</v>
      </c>
      <c r="J129" s="149">
        <v>30120</v>
      </c>
      <c r="K129" s="149">
        <v>30120</v>
      </c>
      <c r="L129" s="150">
        <v>30120</v>
      </c>
    </row>
    <row r="130" spans="1:12" ht="20.100000000000001" customHeight="1" x14ac:dyDescent="0.35">
      <c r="A130" s="108" t="s">
        <v>279</v>
      </c>
      <c r="B130" s="109" t="s">
        <v>285</v>
      </c>
      <c r="C130" s="146" t="s">
        <v>78</v>
      </c>
      <c r="D130" s="146" t="s">
        <v>429</v>
      </c>
      <c r="E130" s="116">
        <v>17</v>
      </c>
      <c r="F130" s="116">
        <v>2</v>
      </c>
      <c r="G130" s="116">
        <v>0</v>
      </c>
      <c r="H130" s="116">
        <v>0</v>
      </c>
      <c r="I130" s="146" t="s">
        <v>123</v>
      </c>
      <c r="J130" s="147">
        <v>8434</v>
      </c>
      <c r="K130" s="147">
        <v>8434</v>
      </c>
      <c r="L130" s="148">
        <v>9890</v>
      </c>
    </row>
    <row r="131" spans="1:12" ht="20.100000000000001" customHeight="1" x14ac:dyDescent="0.35">
      <c r="A131" s="106" t="s">
        <v>279</v>
      </c>
      <c r="B131" s="107" t="s">
        <v>286</v>
      </c>
      <c r="C131" s="143" t="s">
        <v>78</v>
      </c>
      <c r="D131" s="143" t="s">
        <v>429</v>
      </c>
      <c r="E131" s="113">
        <v>17</v>
      </c>
      <c r="F131" s="113">
        <v>2</v>
      </c>
      <c r="G131" s="113">
        <v>1</v>
      </c>
      <c r="H131" s="113">
        <v>0</v>
      </c>
      <c r="I131" s="143" t="s">
        <v>123</v>
      </c>
      <c r="J131" s="149">
        <v>10845</v>
      </c>
      <c r="K131" s="149">
        <v>10845</v>
      </c>
      <c r="L131" s="150">
        <v>10845</v>
      </c>
    </row>
    <row r="132" spans="1:12" ht="20.100000000000001" customHeight="1" x14ac:dyDescent="0.35">
      <c r="A132" s="108" t="s">
        <v>279</v>
      </c>
      <c r="B132" s="109" t="s">
        <v>287</v>
      </c>
      <c r="C132" s="146" t="s">
        <v>78</v>
      </c>
      <c r="D132" s="146" t="s">
        <v>429</v>
      </c>
      <c r="E132" s="116">
        <v>15</v>
      </c>
      <c r="F132" s="116">
        <v>2</v>
      </c>
      <c r="G132" s="116">
        <v>1</v>
      </c>
      <c r="H132" s="116">
        <v>0</v>
      </c>
      <c r="I132" s="146" t="s">
        <v>124</v>
      </c>
      <c r="J132" s="147">
        <v>12348</v>
      </c>
      <c r="K132" s="147">
        <v>12348</v>
      </c>
      <c r="L132" s="148">
        <v>12348</v>
      </c>
    </row>
    <row r="133" spans="1:12" ht="20.100000000000001" customHeight="1" x14ac:dyDescent="0.35">
      <c r="A133" s="106" t="s">
        <v>279</v>
      </c>
      <c r="B133" s="107" t="s">
        <v>288</v>
      </c>
      <c r="C133" s="143" t="s">
        <v>78</v>
      </c>
      <c r="D133" s="143" t="s">
        <v>429</v>
      </c>
      <c r="E133" s="113">
        <v>17</v>
      </c>
      <c r="F133" s="113">
        <v>2</v>
      </c>
      <c r="G133" s="113">
        <v>0</v>
      </c>
      <c r="H133" s="113">
        <v>0</v>
      </c>
      <c r="I133" s="143" t="s">
        <v>123</v>
      </c>
      <c r="J133" s="149">
        <v>11769</v>
      </c>
      <c r="K133" s="149">
        <v>11769</v>
      </c>
      <c r="L133" s="150">
        <v>11769</v>
      </c>
    </row>
    <row r="134" spans="1:12" ht="20.100000000000001" customHeight="1" x14ac:dyDescent="0.35">
      <c r="A134" s="108" t="s">
        <v>279</v>
      </c>
      <c r="B134" s="109" t="s">
        <v>289</v>
      </c>
      <c r="C134" s="146" t="s">
        <v>78</v>
      </c>
      <c r="D134" s="146" t="s">
        <v>429</v>
      </c>
      <c r="E134" s="116">
        <v>16</v>
      </c>
      <c r="F134" s="116">
        <v>2</v>
      </c>
      <c r="G134" s="116">
        <v>1</v>
      </c>
      <c r="H134" s="116">
        <v>0</v>
      </c>
      <c r="I134" s="146" t="s">
        <v>123</v>
      </c>
      <c r="J134" s="147">
        <v>10359</v>
      </c>
      <c r="K134" s="147">
        <v>10359</v>
      </c>
      <c r="L134" s="148">
        <v>10359</v>
      </c>
    </row>
    <row r="135" spans="1:12" ht="20.100000000000001" customHeight="1" x14ac:dyDescent="0.35">
      <c r="A135" s="106" t="s">
        <v>279</v>
      </c>
      <c r="B135" s="107" t="s">
        <v>290</v>
      </c>
      <c r="C135" s="143" t="s">
        <v>78</v>
      </c>
      <c r="D135" s="143" t="s">
        <v>429</v>
      </c>
      <c r="E135" s="113">
        <v>16</v>
      </c>
      <c r="F135" s="113">
        <v>2</v>
      </c>
      <c r="G135" s="113">
        <v>0</v>
      </c>
      <c r="H135" s="113">
        <v>1</v>
      </c>
      <c r="I135" s="143" t="s">
        <v>123</v>
      </c>
      <c r="J135" s="149">
        <v>11856</v>
      </c>
      <c r="K135" s="149">
        <v>11856</v>
      </c>
      <c r="L135" s="150">
        <v>11856</v>
      </c>
    </row>
    <row r="136" spans="1:12" ht="20.100000000000001" customHeight="1" x14ac:dyDescent="0.35">
      <c r="A136" s="108" t="s">
        <v>279</v>
      </c>
      <c r="B136" s="109" t="s">
        <v>291</v>
      </c>
      <c r="C136" s="146" t="s">
        <v>78</v>
      </c>
      <c r="D136" s="146" t="s">
        <v>429</v>
      </c>
      <c r="E136" s="116">
        <v>16</v>
      </c>
      <c r="F136" s="116">
        <v>4</v>
      </c>
      <c r="G136" s="116">
        <v>0</v>
      </c>
      <c r="H136" s="116">
        <v>0</v>
      </c>
      <c r="I136" s="146" t="s">
        <v>123</v>
      </c>
      <c r="J136" s="147">
        <v>10526</v>
      </c>
      <c r="K136" s="147">
        <v>10526</v>
      </c>
      <c r="L136" s="148">
        <v>10526</v>
      </c>
    </row>
    <row r="137" spans="1:12" ht="20.100000000000001" customHeight="1" x14ac:dyDescent="0.35">
      <c r="A137" s="106" t="s">
        <v>279</v>
      </c>
      <c r="B137" s="107" t="s">
        <v>292</v>
      </c>
      <c r="C137" s="143" t="s">
        <v>78</v>
      </c>
      <c r="D137" s="143" t="s">
        <v>429</v>
      </c>
      <c r="E137" s="113">
        <v>17</v>
      </c>
      <c r="F137" s="113">
        <v>4</v>
      </c>
      <c r="G137" s="113">
        <v>0</v>
      </c>
      <c r="H137" s="113">
        <v>0</v>
      </c>
      <c r="I137" s="143" t="s">
        <v>123</v>
      </c>
      <c r="J137" s="149">
        <v>12034</v>
      </c>
      <c r="K137" s="149">
        <v>12034</v>
      </c>
      <c r="L137" s="150">
        <v>12034</v>
      </c>
    </row>
    <row r="138" spans="1:12" ht="20.100000000000001" customHeight="1" x14ac:dyDescent="0.35">
      <c r="A138" s="108" t="s">
        <v>293</v>
      </c>
      <c r="B138" s="109" t="s">
        <v>294</v>
      </c>
      <c r="C138" s="146" t="s">
        <v>79</v>
      </c>
      <c r="D138" s="146" t="s">
        <v>429</v>
      </c>
      <c r="E138" s="116">
        <v>16</v>
      </c>
      <c r="F138" s="116">
        <v>2</v>
      </c>
      <c r="G138" s="116">
        <v>1</v>
      </c>
      <c r="H138" s="116">
        <v>0</v>
      </c>
      <c r="I138" s="146" t="s">
        <v>123</v>
      </c>
      <c r="J138" s="147">
        <v>7315</v>
      </c>
      <c r="K138" s="147">
        <v>7315</v>
      </c>
      <c r="L138" s="148">
        <v>10850</v>
      </c>
    </row>
    <row r="139" spans="1:12" ht="20.100000000000001" customHeight="1" x14ac:dyDescent="0.35">
      <c r="A139" s="106" t="s">
        <v>293</v>
      </c>
      <c r="B139" s="107" t="s">
        <v>295</v>
      </c>
      <c r="C139" s="143" t="s">
        <v>79</v>
      </c>
      <c r="D139" s="143" t="s">
        <v>429</v>
      </c>
      <c r="E139" s="113">
        <v>16</v>
      </c>
      <c r="F139" s="113">
        <v>2</v>
      </c>
      <c r="G139" s="113">
        <v>1</v>
      </c>
      <c r="H139" s="113">
        <v>0</v>
      </c>
      <c r="I139" s="143" t="s">
        <v>123</v>
      </c>
      <c r="J139" s="149">
        <v>6744</v>
      </c>
      <c r="K139" s="149">
        <v>6744</v>
      </c>
      <c r="L139" s="150">
        <v>8040</v>
      </c>
    </row>
    <row r="140" spans="1:12" ht="20.100000000000001" customHeight="1" x14ac:dyDescent="0.35">
      <c r="A140" s="108" t="s">
        <v>293</v>
      </c>
      <c r="B140" s="109" t="s">
        <v>296</v>
      </c>
      <c r="C140" s="146" t="s">
        <v>79</v>
      </c>
      <c r="D140" s="146" t="s">
        <v>429</v>
      </c>
      <c r="E140" s="116">
        <v>15</v>
      </c>
      <c r="F140" s="116">
        <v>2</v>
      </c>
      <c r="G140" s="116">
        <v>1</v>
      </c>
      <c r="H140" s="116">
        <v>0</v>
      </c>
      <c r="I140" s="146" t="s">
        <v>123</v>
      </c>
      <c r="J140" s="147">
        <v>7865</v>
      </c>
      <c r="K140" s="147">
        <v>7865</v>
      </c>
      <c r="L140" s="148">
        <v>11462</v>
      </c>
    </row>
    <row r="141" spans="1:12" ht="20.100000000000001" customHeight="1" x14ac:dyDescent="0.35">
      <c r="A141" s="106" t="s">
        <v>297</v>
      </c>
      <c r="B141" s="107" t="s">
        <v>298</v>
      </c>
      <c r="C141" s="143" t="s">
        <v>79</v>
      </c>
      <c r="D141" s="143" t="s">
        <v>429</v>
      </c>
      <c r="E141" s="113">
        <v>16</v>
      </c>
      <c r="F141" s="113">
        <v>2</v>
      </c>
      <c r="G141" s="113">
        <v>1</v>
      </c>
      <c r="H141" s="113">
        <v>0</v>
      </c>
      <c r="I141" s="143" t="s">
        <v>123</v>
      </c>
      <c r="J141" s="149">
        <v>8837</v>
      </c>
      <c r="K141" s="149">
        <v>13319</v>
      </c>
      <c r="L141" s="150">
        <v>16343</v>
      </c>
    </row>
    <row r="142" spans="1:12" ht="20.100000000000001" customHeight="1" x14ac:dyDescent="0.35">
      <c r="A142" s="108" t="s">
        <v>297</v>
      </c>
      <c r="B142" s="109" t="s">
        <v>299</v>
      </c>
      <c r="C142" s="146" t="s">
        <v>79</v>
      </c>
      <c r="D142" s="146" t="s">
        <v>429</v>
      </c>
      <c r="E142" s="116">
        <v>17</v>
      </c>
      <c r="F142" s="116">
        <v>2</v>
      </c>
      <c r="G142" s="116">
        <v>0</v>
      </c>
      <c r="H142" s="116">
        <v>0</v>
      </c>
      <c r="I142" s="146" t="s">
        <v>123</v>
      </c>
      <c r="J142" s="147">
        <v>9649</v>
      </c>
      <c r="K142" s="147">
        <v>11625</v>
      </c>
      <c r="L142" s="148">
        <v>13411</v>
      </c>
    </row>
    <row r="143" spans="1:12" ht="20.100000000000001" customHeight="1" x14ac:dyDescent="0.35">
      <c r="A143" s="106" t="s">
        <v>297</v>
      </c>
      <c r="B143" s="107" t="s">
        <v>300</v>
      </c>
      <c r="C143" s="143" t="s">
        <v>79</v>
      </c>
      <c r="D143" s="143" t="s">
        <v>432</v>
      </c>
      <c r="E143" s="113">
        <v>16</v>
      </c>
      <c r="F143" s="113">
        <v>2</v>
      </c>
      <c r="G143" s="113">
        <v>1</v>
      </c>
      <c r="H143" s="113">
        <v>2</v>
      </c>
      <c r="I143" s="143" t="s">
        <v>124</v>
      </c>
      <c r="J143" s="149">
        <v>8001</v>
      </c>
      <c r="K143" s="149">
        <v>10206</v>
      </c>
      <c r="L143" s="150">
        <v>12951</v>
      </c>
    </row>
    <row r="144" spans="1:12" ht="20.100000000000001" customHeight="1" x14ac:dyDescent="0.35">
      <c r="A144" s="108" t="s">
        <v>297</v>
      </c>
      <c r="B144" s="109" t="s">
        <v>301</v>
      </c>
      <c r="C144" s="146" t="s">
        <v>79</v>
      </c>
      <c r="D144" s="146" t="s">
        <v>429</v>
      </c>
      <c r="E144" s="116">
        <v>16</v>
      </c>
      <c r="F144" s="116">
        <v>2</v>
      </c>
      <c r="G144" s="116">
        <v>1</v>
      </c>
      <c r="H144" s="116">
        <v>0</v>
      </c>
      <c r="I144" s="146" t="s">
        <v>123</v>
      </c>
      <c r="J144" s="147">
        <v>9591</v>
      </c>
      <c r="K144" s="147">
        <v>9591</v>
      </c>
      <c r="L144" s="148">
        <v>17302</v>
      </c>
    </row>
    <row r="145" spans="1:12" ht="20.100000000000001" customHeight="1" x14ac:dyDescent="0.35">
      <c r="A145" s="106" t="s">
        <v>302</v>
      </c>
      <c r="B145" s="107" t="s">
        <v>303</v>
      </c>
      <c r="C145" s="143" t="s">
        <v>79</v>
      </c>
      <c r="D145" s="143" t="s">
        <v>429</v>
      </c>
      <c r="E145" s="113">
        <v>16</v>
      </c>
      <c r="F145" s="113">
        <v>2</v>
      </c>
      <c r="G145" s="113">
        <v>1</v>
      </c>
      <c r="H145" s="113">
        <v>0</v>
      </c>
      <c r="I145" s="143" t="s">
        <v>123</v>
      </c>
      <c r="J145" s="149">
        <v>7068</v>
      </c>
      <c r="K145" s="149">
        <v>7068</v>
      </c>
      <c r="L145" s="150">
        <v>15287</v>
      </c>
    </row>
    <row r="146" spans="1:12" ht="20.100000000000001" customHeight="1" x14ac:dyDescent="0.35">
      <c r="A146" s="108" t="s">
        <v>302</v>
      </c>
      <c r="B146" s="109" t="s">
        <v>304</v>
      </c>
      <c r="C146" s="146" t="s">
        <v>79</v>
      </c>
      <c r="D146" s="146" t="s">
        <v>433</v>
      </c>
      <c r="E146" s="116">
        <v>10</v>
      </c>
      <c r="F146" s="116">
        <v>4</v>
      </c>
      <c r="G146" s="116">
        <v>1</v>
      </c>
      <c r="H146" s="116">
        <v>0</v>
      </c>
      <c r="I146" s="146" t="s">
        <v>123</v>
      </c>
      <c r="J146" s="147">
        <v>15683</v>
      </c>
      <c r="K146" s="147">
        <v>16331</v>
      </c>
      <c r="L146" s="148">
        <v>17771</v>
      </c>
    </row>
    <row r="147" spans="1:12" ht="20.100000000000001" customHeight="1" x14ac:dyDescent="0.35">
      <c r="A147" s="106" t="s">
        <v>305</v>
      </c>
      <c r="B147" s="107" t="s">
        <v>306</v>
      </c>
      <c r="C147" s="143" t="s">
        <v>78</v>
      </c>
      <c r="D147" s="143" t="s">
        <v>429</v>
      </c>
      <c r="E147" s="113">
        <v>16</v>
      </c>
      <c r="F147" s="113">
        <v>2</v>
      </c>
      <c r="G147" s="113">
        <v>1</v>
      </c>
      <c r="H147" s="113">
        <v>0</v>
      </c>
      <c r="I147" s="143" t="s">
        <v>123</v>
      </c>
      <c r="J147" s="149">
        <v>5047</v>
      </c>
      <c r="K147" s="149">
        <v>5047</v>
      </c>
      <c r="L147" s="150">
        <v>6982</v>
      </c>
    </row>
    <row r="148" spans="1:12" ht="20.100000000000001" customHeight="1" x14ac:dyDescent="0.35">
      <c r="A148" s="108" t="s">
        <v>305</v>
      </c>
      <c r="B148" s="109" t="s">
        <v>307</v>
      </c>
      <c r="C148" s="146" t="s">
        <v>79</v>
      </c>
      <c r="D148" s="146" t="s">
        <v>433</v>
      </c>
      <c r="E148" s="116">
        <v>11</v>
      </c>
      <c r="F148" s="116">
        <v>3</v>
      </c>
      <c r="G148" s="116">
        <v>1</v>
      </c>
      <c r="H148" s="116">
        <v>0</v>
      </c>
      <c r="I148" s="146" t="s">
        <v>123</v>
      </c>
      <c r="J148" s="147">
        <v>7251</v>
      </c>
      <c r="K148" s="147">
        <v>7251</v>
      </c>
      <c r="L148" s="148">
        <v>9859</v>
      </c>
    </row>
    <row r="149" spans="1:12" ht="20.100000000000001" customHeight="1" x14ac:dyDescent="0.35">
      <c r="A149" s="106" t="s">
        <v>305</v>
      </c>
      <c r="B149" s="107" t="s">
        <v>308</v>
      </c>
      <c r="C149" s="143" t="s">
        <v>78</v>
      </c>
      <c r="D149" s="143" t="s">
        <v>429</v>
      </c>
      <c r="E149" s="113">
        <v>16</v>
      </c>
      <c r="F149" s="113">
        <v>2</v>
      </c>
      <c r="G149" s="113">
        <v>1</v>
      </c>
      <c r="H149" s="113">
        <v>0</v>
      </c>
      <c r="I149" s="143" t="s">
        <v>123</v>
      </c>
      <c r="J149" s="149">
        <v>5330</v>
      </c>
      <c r="K149" s="149">
        <v>5330</v>
      </c>
      <c r="L149" s="150">
        <v>6478</v>
      </c>
    </row>
    <row r="150" spans="1:12" ht="20.100000000000001" customHeight="1" x14ac:dyDescent="0.35">
      <c r="A150" s="108" t="s">
        <v>305</v>
      </c>
      <c r="B150" s="109" t="s">
        <v>309</v>
      </c>
      <c r="C150" s="146" t="s">
        <v>78</v>
      </c>
      <c r="D150" s="146" t="s">
        <v>429</v>
      </c>
      <c r="E150" s="116">
        <v>15</v>
      </c>
      <c r="F150" s="116">
        <v>2</v>
      </c>
      <c r="G150" s="116">
        <v>1</v>
      </c>
      <c r="H150" s="116">
        <v>0</v>
      </c>
      <c r="I150" s="146" t="s">
        <v>124</v>
      </c>
      <c r="J150" s="147">
        <v>10044</v>
      </c>
      <c r="K150" s="147">
        <v>10044</v>
      </c>
      <c r="L150" s="148">
        <v>11044</v>
      </c>
    </row>
    <row r="151" spans="1:12" ht="20.100000000000001" customHeight="1" x14ac:dyDescent="0.35">
      <c r="A151" s="106" t="s">
        <v>310</v>
      </c>
      <c r="B151" s="107" t="s">
        <v>311</v>
      </c>
      <c r="C151" s="143" t="s">
        <v>79</v>
      </c>
      <c r="D151" s="143" t="s">
        <v>429</v>
      </c>
      <c r="E151" s="113">
        <v>16</v>
      </c>
      <c r="F151" s="113">
        <v>2</v>
      </c>
      <c r="G151" s="113">
        <v>0</v>
      </c>
      <c r="H151" s="113">
        <v>0</v>
      </c>
      <c r="I151" s="143" t="s">
        <v>123</v>
      </c>
      <c r="J151" s="149">
        <v>4590</v>
      </c>
      <c r="K151" s="149">
        <v>4590</v>
      </c>
      <c r="L151" s="150">
        <v>8194</v>
      </c>
    </row>
    <row r="152" spans="1:12" ht="20.100000000000001" customHeight="1" x14ac:dyDescent="0.35">
      <c r="A152" s="108" t="s">
        <v>310</v>
      </c>
      <c r="B152" s="109" t="s">
        <v>312</v>
      </c>
      <c r="C152" s="146" t="s">
        <v>79</v>
      </c>
      <c r="D152" s="146" t="s">
        <v>429</v>
      </c>
      <c r="E152" s="116">
        <v>15</v>
      </c>
      <c r="F152" s="116">
        <v>2</v>
      </c>
      <c r="G152" s="116">
        <v>1</v>
      </c>
      <c r="H152" s="116">
        <v>0</v>
      </c>
      <c r="I152" s="146" t="s">
        <v>123</v>
      </c>
      <c r="J152" s="147">
        <v>6825</v>
      </c>
      <c r="K152" s="147">
        <v>6825</v>
      </c>
      <c r="L152" s="148">
        <v>9425</v>
      </c>
    </row>
    <row r="153" spans="1:12" ht="20.100000000000001" customHeight="1" x14ac:dyDescent="0.35">
      <c r="A153" s="106" t="s">
        <v>313</v>
      </c>
      <c r="B153" s="107" t="s">
        <v>314</v>
      </c>
      <c r="C153" s="143" t="s">
        <v>79</v>
      </c>
      <c r="D153" s="143" t="s">
        <v>429</v>
      </c>
      <c r="E153" s="113">
        <v>16</v>
      </c>
      <c r="F153" s="113">
        <v>2</v>
      </c>
      <c r="G153" s="113">
        <v>1</v>
      </c>
      <c r="H153" s="113">
        <v>0</v>
      </c>
      <c r="I153" s="143" t="s">
        <v>123</v>
      </c>
      <c r="J153" s="149">
        <v>12959</v>
      </c>
      <c r="K153" s="149">
        <v>17279</v>
      </c>
      <c r="L153" s="150">
        <v>23959</v>
      </c>
    </row>
    <row r="154" spans="1:12" ht="20.100000000000001" customHeight="1" x14ac:dyDescent="0.35">
      <c r="A154" s="108" t="s">
        <v>315</v>
      </c>
      <c r="B154" s="109" t="s">
        <v>316</v>
      </c>
      <c r="C154" s="146" t="s">
        <v>79</v>
      </c>
      <c r="D154" s="146" t="s">
        <v>429</v>
      </c>
      <c r="E154" s="116">
        <v>13</v>
      </c>
      <c r="F154" s="116">
        <v>2</v>
      </c>
      <c r="G154" s="116">
        <v>0</v>
      </c>
      <c r="H154" s="116">
        <v>0</v>
      </c>
      <c r="I154" s="146" t="s">
        <v>123</v>
      </c>
      <c r="J154" s="147">
        <v>8775</v>
      </c>
      <c r="K154" s="147">
        <v>8775</v>
      </c>
      <c r="L154" s="148">
        <v>8775</v>
      </c>
    </row>
    <row r="155" spans="1:12" ht="20.100000000000001" customHeight="1" x14ac:dyDescent="0.35">
      <c r="A155" s="106" t="s">
        <v>315</v>
      </c>
      <c r="B155" s="107" t="s">
        <v>317</v>
      </c>
      <c r="C155" s="143" t="s">
        <v>79</v>
      </c>
      <c r="D155" s="143" t="s">
        <v>429</v>
      </c>
      <c r="E155" s="113">
        <v>15</v>
      </c>
      <c r="F155" s="113">
        <v>2</v>
      </c>
      <c r="G155" s="113">
        <v>2</v>
      </c>
      <c r="H155" s="113">
        <v>0</v>
      </c>
      <c r="I155" s="143" t="s">
        <v>123</v>
      </c>
      <c r="J155" s="149">
        <v>5195</v>
      </c>
      <c r="K155" s="149">
        <v>5445</v>
      </c>
      <c r="L155" s="150">
        <v>5445</v>
      </c>
    </row>
    <row r="156" spans="1:12" ht="20.100000000000001" customHeight="1" x14ac:dyDescent="0.35">
      <c r="A156" s="108" t="s">
        <v>315</v>
      </c>
      <c r="B156" s="109" t="s">
        <v>318</v>
      </c>
      <c r="C156" s="146" t="s">
        <v>78</v>
      </c>
      <c r="D156" s="146" t="s">
        <v>433</v>
      </c>
      <c r="E156" s="116">
        <v>10</v>
      </c>
      <c r="F156" s="116">
        <v>4</v>
      </c>
      <c r="G156" s="116">
        <v>0</v>
      </c>
      <c r="H156" s="116">
        <v>0</v>
      </c>
      <c r="I156" s="146" t="s">
        <v>123</v>
      </c>
      <c r="J156" s="147">
        <v>6300</v>
      </c>
      <c r="K156" s="147">
        <v>6300</v>
      </c>
      <c r="L156" s="148">
        <v>6300</v>
      </c>
    </row>
    <row r="157" spans="1:12" ht="20.100000000000001" customHeight="1" x14ac:dyDescent="0.35">
      <c r="A157" s="106" t="s">
        <v>315</v>
      </c>
      <c r="B157" s="107" t="s">
        <v>319</v>
      </c>
      <c r="C157" s="143" t="s">
        <v>79</v>
      </c>
      <c r="D157" s="143" t="s">
        <v>432</v>
      </c>
      <c r="E157" s="113">
        <v>6</v>
      </c>
      <c r="F157" s="113">
        <v>6</v>
      </c>
      <c r="G157" s="113">
        <v>0</v>
      </c>
      <c r="H157" s="113">
        <v>0</v>
      </c>
      <c r="I157" s="143" t="s">
        <v>123</v>
      </c>
      <c r="J157" s="149">
        <v>20329</v>
      </c>
      <c r="K157" s="149">
        <v>20329</v>
      </c>
      <c r="L157" s="150">
        <v>20329</v>
      </c>
    </row>
    <row r="158" spans="1:12" ht="20.100000000000001" customHeight="1" x14ac:dyDescent="0.35">
      <c r="A158" s="108" t="s">
        <v>320</v>
      </c>
      <c r="B158" s="109" t="s">
        <v>321</v>
      </c>
      <c r="C158" s="146" t="s">
        <v>79</v>
      </c>
      <c r="D158" s="146" t="s">
        <v>431</v>
      </c>
      <c r="E158" s="116">
        <v>14</v>
      </c>
      <c r="F158" s="116">
        <v>2</v>
      </c>
      <c r="G158" s="116">
        <v>1</v>
      </c>
      <c r="H158" s="116">
        <v>0</v>
      </c>
      <c r="I158" s="146" t="s">
        <v>124</v>
      </c>
      <c r="J158" s="147">
        <v>3457</v>
      </c>
      <c r="K158" s="147">
        <v>3745</v>
      </c>
      <c r="L158" s="148">
        <v>12313</v>
      </c>
    </row>
    <row r="159" spans="1:12" ht="20.100000000000001" customHeight="1" x14ac:dyDescent="0.35">
      <c r="A159" s="106" t="s">
        <v>320</v>
      </c>
      <c r="B159" s="107" t="s">
        <v>322</v>
      </c>
      <c r="C159" s="143" t="s">
        <v>79</v>
      </c>
      <c r="D159" s="143" t="s">
        <v>429</v>
      </c>
      <c r="E159" s="113">
        <v>16</v>
      </c>
      <c r="F159" s="113">
        <v>2</v>
      </c>
      <c r="G159" s="113">
        <v>1</v>
      </c>
      <c r="H159" s="113">
        <v>1</v>
      </c>
      <c r="I159" s="143" t="s">
        <v>124</v>
      </c>
      <c r="J159" s="149">
        <v>1735</v>
      </c>
      <c r="K159" s="149">
        <v>1891</v>
      </c>
      <c r="L159" s="150">
        <v>2407</v>
      </c>
    </row>
    <row r="160" spans="1:12" ht="20.100000000000001" customHeight="1" x14ac:dyDescent="0.35">
      <c r="A160" s="108" t="s">
        <v>320</v>
      </c>
      <c r="B160" s="109" t="s">
        <v>323</v>
      </c>
      <c r="C160" s="146" t="s">
        <v>79</v>
      </c>
      <c r="D160" s="146" t="s">
        <v>429</v>
      </c>
      <c r="E160" s="116">
        <v>16</v>
      </c>
      <c r="F160" s="116">
        <v>2</v>
      </c>
      <c r="G160" s="116">
        <v>1</v>
      </c>
      <c r="H160" s="116">
        <v>0</v>
      </c>
      <c r="I160" s="146" t="s">
        <v>125</v>
      </c>
      <c r="J160" s="147">
        <v>3728</v>
      </c>
      <c r="K160" s="147">
        <v>4496</v>
      </c>
      <c r="L160" s="148">
        <v>11504</v>
      </c>
    </row>
    <row r="161" spans="1:12" ht="20.100000000000001" customHeight="1" x14ac:dyDescent="0.35">
      <c r="A161" s="106" t="s">
        <v>320</v>
      </c>
      <c r="B161" s="107" t="s">
        <v>324</v>
      </c>
      <c r="C161" s="143" t="s">
        <v>79</v>
      </c>
      <c r="D161" s="143" t="s">
        <v>429</v>
      </c>
      <c r="E161" s="113">
        <v>32</v>
      </c>
      <c r="F161" s="113">
        <v>2</v>
      </c>
      <c r="G161" s="113">
        <v>1</v>
      </c>
      <c r="H161" s="113">
        <v>0</v>
      </c>
      <c r="I161" s="143" t="s">
        <v>124</v>
      </c>
      <c r="J161" s="149">
        <v>3522</v>
      </c>
      <c r="K161" s="149">
        <v>3990</v>
      </c>
      <c r="L161" s="150">
        <v>7227</v>
      </c>
    </row>
    <row r="162" spans="1:12" ht="20.100000000000001" customHeight="1" x14ac:dyDescent="0.35">
      <c r="A162" s="108" t="s">
        <v>320</v>
      </c>
      <c r="B162" s="109" t="s">
        <v>325</v>
      </c>
      <c r="C162" s="146" t="s">
        <v>79</v>
      </c>
      <c r="D162" s="146" t="s">
        <v>429</v>
      </c>
      <c r="E162" s="116">
        <v>16</v>
      </c>
      <c r="F162" s="116">
        <v>2</v>
      </c>
      <c r="G162" s="116">
        <v>0</v>
      </c>
      <c r="H162" s="116">
        <v>0</v>
      </c>
      <c r="I162" s="146" t="s">
        <v>124</v>
      </c>
      <c r="J162" s="147">
        <v>3375</v>
      </c>
      <c r="K162" s="147">
        <v>3375</v>
      </c>
      <c r="L162" s="148">
        <v>6961</v>
      </c>
    </row>
    <row r="163" spans="1:12" ht="20.100000000000001" customHeight="1" x14ac:dyDescent="0.35">
      <c r="A163" s="106" t="s">
        <v>326</v>
      </c>
      <c r="B163" s="107" t="s">
        <v>327</v>
      </c>
      <c r="C163" s="143" t="s">
        <v>79</v>
      </c>
      <c r="D163" s="143" t="s">
        <v>429</v>
      </c>
      <c r="E163" s="113">
        <v>16</v>
      </c>
      <c r="F163" s="113">
        <v>2</v>
      </c>
      <c r="G163" s="113">
        <v>0</v>
      </c>
      <c r="H163" s="113">
        <v>0</v>
      </c>
      <c r="I163" s="143" t="s">
        <v>123</v>
      </c>
      <c r="J163" s="149">
        <v>1200</v>
      </c>
      <c r="K163" s="149">
        <v>1200</v>
      </c>
      <c r="L163" s="150">
        <v>1200</v>
      </c>
    </row>
    <row r="164" spans="1:12" ht="20.100000000000001" customHeight="1" x14ac:dyDescent="0.35">
      <c r="A164" s="108" t="s">
        <v>328</v>
      </c>
      <c r="B164" s="109" t="s">
        <v>329</v>
      </c>
      <c r="C164" s="146" t="s">
        <v>78</v>
      </c>
      <c r="D164" s="146" t="s">
        <v>429</v>
      </c>
      <c r="E164" s="116">
        <v>16</v>
      </c>
      <c r="F164" s="116">
        <v>2</v>
      </c>
      <c r="G164" s="116">
        <v>1</v>
      </c>
      <c r="H164" s="116">
        <v>0</v>
      </c>
      <c r="I164" s="146" t="s">
        <v>123</v>
      </c>
      <c r="J164" s="147">
        <v>3693</v>
      </c>
      <c r="K164" s="147">
        <v>12909</v>
      </c>
      <c r="L164" s="148">
        <v>12909</v>
      </c>
    </row>
    <row r="165" spans="1:12" ht="20.100000000000001" customHeight="1" x14ac:dyDescent="0.35">
      <c r="A165" s="106" t="s">
        <v>328</v>
      </c>
      <c r="B165" s="107" t="s">
        <v>330</v>
      </c>
      <c r="C165" s="143" t="s">
        <v>78</v>
      </c>
      <c r="D165" s="143" t="s">
        <v>429</v>
      </c>
      <c r="E165" s="113">
        <v>16</v>
      </c>
      <c r="F165" s="113">
        <v>2</v>
      </c>
      <c r="G165" s="113">
        <v>1</v>
      </c>
      <c r="H165" s="113">
        <v>0</v>
      </c>
      <c r="I165" s="143" t="s">
        <v>123</v>
      </c>
      <c r="J165" s="149">
        <v>5871</v>
      </c>
      <c r="K165" s="149">
        <v>5871</v>
      </c>
      <c r="L165" s="150">
        <v>14895</v>
      </c>
    </row>
    <row r="166" spans="1:12" ht="20.100000000000001" customHeight="1" x14ac:dyDescent="0.35">
      <c r="A166" s="108" t="s">
        <v>328</v>
      </c>
      <c r="B166" s="109" t="s">
        <v>331</v>
      </c>
      <c r="C166" s="146" t="s">
        <v>78</v>
      </c>
      <c r="D166" s="146" t="s">
        <v>429</v>
      </c>
      <c r="E166" s="116">
        <v>16</v>
      </c>
      <c r="F166" s="116">
        <v>2</v>
      </c>
      <c r="G166" s="116">
        <v>1</v>
      </c>
      <c r="H166" s="116">
        <v>0</v>
      </c>
      <c r="I166" s="146" t="s">
        <v>123</v>
      </c>
      <c r="J166" s="147">
        <v>4907</v>
      </c>
      <c r="K166" s="147">
        <v>4907</v>
      </c>
      <c r="L166" s="148">
        <v>7554</v>
      </c>
    </row>
    <row r="167" spans="1:12" ht="20.100000000000001" customHeight="1" x14ac:dyDescent="0.35">
      <c r="A167" s="106" t="s">
        <v>328</v>
      </c>
      <c r="B167" s="107" t="s">
        <v>332</v>
      </c>
      <c r="C167" s="143" t="s">
        <v>78</v>
      </c>
      <c r="D167" s="143" t="s">
        <v>429</v>
      </c>
      <c r="E167" s="113">
        <v>16</v>
      </c>
      <c r="F167" s="113">
        <v>2</v>
      </c>
      <c r="G167" s="113">
        <v>1</v>
      </c>
      <c r="H167" s="113">
        <v>0</v>
      </c>
      <c r="I167" s="143" t="s">
        <v>123</v>
      </c>
      <c r="J167" s="149">
        <v>5704</v>
      </c>
      <c r="K167" s="149">
        <v>5704</v>
      </c>
      <c r="L167" s="150">
        <v>13317</v>
      </c>
    </row>
    <row r="168" spans="1:12" ht="20.100000000000001" customHeight="1" x14ac:dyDescent="0.35">
      <c r="A168" s="108" t="s">
        <v>328</v>
      </c>
      <c r="B168" s="109" t="s">
        <v>333</v>
      </c>
      <c r="C168" s="146" t="s">
        <v>78</v>
      </c>
      <c r="D168" s="146" t="s">
        <v>429</v>
      </c>
      <c r="E168" s="116">
        <v>16</v>
      </c>
      <c r="F168" s="116">
        <v>2</v>
      </c>
      <c r="G168" s="116">
        <v>1</v>
      </c>
      <c r="H168" s="116">
        <v>0</v>
      </c>
      <c r="I168" s="146" t="s">
        <v>123</v>
      </c>
      <c r="J168" s="147">
        <v>8247</v>
      </c>
      <c r="K168" s="147">
        <v>8247</v>
      </c>
      <c r="L168" s="148">
        <v>14159</v>
      </c>
    </row>
    <row r="169" spans="1:12" ht="20.100000000000001" customHeight="1" x14ac:dyDescent="0.35">
      <c r="A169" s="106" t="s">
        <v>328</v>
      </c>
      <c r="B169" s="107" t="s">
        <v>334</v>
      </c>
      <c r="C169" s="143" t="s">
        <v>78</v>
      </c>
      <c r="D169" s="143" t="s">
        <v>429</v>
      </c>
      <c r="E169" s="113">
        <v>16</v>
      </c>
      <c r="F169" s="113">
        <v>2</v>
      </c>
      <c r="G169" s="113">
        <v>1</v>
      </c>
      <c r="H169" s="113">
        <v>0</v>
      </c>
      <c r="I169" s="143" t="s">
        <v>123</v>
      </c>
      <c r="J169" s="149">
        <v>7235</v>
      </c>
      <c r="K169" s="149">
        <v>7235</v>
      </c>
      <c r="L169" s="150">
        <v>15288</v>
      </c>
    </row>
    <row r="170" spans="1:12" ht="20.100000000000001" customHeight="1" x14ac:dyDescent="0.35">
      <c r="A170" s="108" t="s">
        <v>328</v>
      </c>
      <c r="B170" s="109" t="s">
        <v>335</v>
      </c>
      <c r="C170" s="146" t="s">
        <v>78</v>
      </c>
      <c r="D170" s="146" t="s">
        <v>429</v>
      </c>
      <c r="E170" s="116">
        <v>16</v>
      </c>
      <c r="F170" s="116">
        <v>2</v>
      </c>
      <c r="G170" s="116">
        <v>1</v>
      </c>
      <c r="H170" s="116">
        <v>0</v>
      </c>
      <c r="I170" s="146" t="s">
        <v>123</v>
      </c>
      <c r="J170" s="147">
        <v>6202</v>
      </c>
      <c r="K170" s="147">
        <v>6202</v>
      </c>
      <c r="L170" s="148">
        <v>15034</v>
      </c>
    </row>
    <row r="171" spans="1:12" ht="20.100000000000001" customHeight="1" x14ac:dyDescent="0.35">
      <c r="A171" s="106" t="s">
        <v>328</v>
      </c>
      <c r="B171" s="107" t="s">
        <v>336</v>
      </c>
      <c r="C171" s="143" t="s">
        <v>78</v>
      </c>
      <c r="D171" s="143" t="s">
        <v>429</v>
      </c>
      <c r="E171" s="113">
        <v>15</v>
      </c>
      <c r="F171" s="113">
        <v>2</v>
      </c>
      <c r="G171" s="113">
        <v>1</v>
      </c>
      <c r="H171" s="113">
        <v>0</v>
      </c>
      <c r="I171" s="143" t="s">
        <v>123</v>
      </c>
      <c r="J171" s="149">
        <v>7725</v>
      </c>
      <c r="K171" s="149">
        <v>7725</v>
      </c>
      <c r="L171" s="150">
        <v>16153</v>
      </c>
    </row>
    <row r="172" spans="1:12" ht="20.100000000000001" customHeight="1" x14ac:dyDescent="0.35">
      <c r="A172" s="108" t="s">
        <v>328</v>
      </c>
      <c r="B172" s="109" t="s">
        <v>337</v>
      </c>
      <c r="C172" s="146" t="s">
        <v>78</v>
      </c>
      <c r="D172" s="146" t="s">
        <v>429</v>
      </c>
      <c r="E172" s="116">
        <v>16</v>
      </c>
      <c r="F172" s="116">
        <v>2</v>
      </c>
      <c r="G172" s="116">
        <v>1</v>
      </c>
      <c r="H172" s="116">
        <v>0</v>
      </c>
      <c r="I172" s="146" t="s">
        <v>123</v>
      </c>
      <c r="J172" s="147">
        <v>4299</v>
      </c>
      <c r="K172" s="147">
        <v>4299</v>
      </c>
      <c r="L172" s="148">
        <v>11211</v>
      </c>
    </row>
    <row r="173" spans="1:12" ht="20.100000000000001" customHeight="1" x14ac:dyDescent="0.35">
      <c r="A173" s="106" t="s">
        <v>328</v>
      </c>
      <c r="B173" s="107" t="s">
        <v>338</v>
      </c>
      <c r="C173" s="143" t="s">
        <v>78</v>
      </c>
      <c r="D173" s="143" t="s">
        <v>429</v>
      </c>
      <c r="E173" s="113">
        <v>16</v>
      </c>
      <c r="F173" s="113">
        <v>2</v>
      </c>
      <c r="G173" s="113">
        <v>1</v>
      </c>
      <c r="H173" s="113">
        <v>0</v>
      </c>
      <c r="I173" s="143" t="s">
        <v>123</v>
      </c>
      <c r="J173" s="149">
        <v>5020</v>
      </c>
      <c r="K173" s="149">
        <v>5020</v>
      </c>
      <c r="L173" s="150">
        <v>12700</v>
      </c>
    </row>
    <row r="174" spans="1:12" ht="20.100000000000001" customHeight="1" x14ac:dyDescent="0.35">
      <c r="A174" s="108" t="s">
        <v>328</v>
      </c>
      <c r="B174" s="109" t="s">
        <v>339</v>
      </c>
      <c r="C174" s="146" t="s">
        <v>434</v>
      </c>
      <c r="D174" s="146" t="s">
        <v>432</v>
      </c>
      <c r="E174" s="116">
        <v>5</v>
      </c>
      <c r="F174" s="116">
        <v>7</v>
      </c>
      <c r="G174" s="116">
        <v>0</v>
      </c>
      <c r="H174" s="116">
        <v>0</v>
      </c>
      <c r="I174" s="146" t="s">
        <v>123</v>
      </c>
      <c r="J174" s="147">
        <v>33160</v>
      </c>
      <c r="K174" s="147">
        <v>33160</v>
      </c>
      <c r="L174" s="148">
        <v>33160</v>
      </c>
    </row>
    <row r="175" spans="1:12" ht="20.100000000000001" customHeight="1" x14ac:dyDescent="0.35">
      <c r="A175" s="106" t="s">
        <v>328</v>
      </c>
      <c r="B175" s="107" t="s">
        <v>340</v>
      </c>
      <c r="C175" s="143" t="s">
        <v>434</v>
      </c>
      <c r="D175" s="143" t="s">
        <v>432</v>
      </c>
      <c r="E175" s="113">
        <v>10</v>
      </c>
      <c r="F175" s="113">
        <v>5</v>
      </c>
      <c r="G175" s="113">
        <v>0</v>
      </c>
      <c r="H175" s="113">
        <v>0</v>
      </c>
      <c r="I175" s="143" t="s">
        <v>123</v>
      </c>
      <c r="J175" s="149">
        <v>33160</v>
      </c>
      <c r="K175" s="149">
        <v>33160</v>
      </c>
      <c r="L175" s="150">
        <v>33160</v>
      </c>
    </row>
    <row r="176" spans="1:12" ht="20.100000000000001" customHeight="1" x14ac:dyDescent="0.35">
      <c r="A176" s="108" t="s">
        <v>328</v>
      </c>
      <c r="B176" s="109" t="s">
        <v>341</v>
      </c>
      <c r="C176" s="146" t="s">
        <v>78</v>
      </c>
      <c r="D176" s="146" t="s">
        <v>429</v>
      </c>
      <c r="E176" s="116">
        <v>16</v>
      </c>
      <c r="F176" s="116">
        <v>2</v>
      </c>
      <c r="G176" s="116">
        <v>1</v>
      </c>
      <c r="H176" s="116">
        <v>0</v>
      </c>
      <c r="I176" s="146" t="s">
        <v>123</v>
      </c>
      <c r="J176" s="147">
        <v>5615</v>
      </c>
      <c r="K176" s="147">
        <v>5615</v>
      </c>
      <c r="L176" s="148">
        <v>13690</v>
      </c>
    </row>
    <row r="177" spans="1:12" ht="20.100000000000001" customHeight="1" x14ac:dyDescent="0.35">
      <c r="A177" s="106" t="s">
        <v>328</v>
      </c>
      <c r="B177" s="107" t="s">
        <v>342</v>
      </c>
      <c r="C177" s="143" t="s">
        <v>78</v>
      </c>
      <c r="D177" s="143" t="s">
        <v>429</v>
      </c>
      <c r="E177" s="113">
        <v>16</v>
      </c>
      <c r="F177" s="113">
        <v>2</v>
      </c>
      <c r="G177" s="113">
        <v>1</v>
      </c>
      <c r="H177" s="113">
        <v>0</v>
      </c>
      <c r="I177" s="143" t="s">
        <v>123</v>
      </c>
      <c r="J177" s="149">
        <v>5719</v>
      </c>
      <c r="K177" s="149">
        <v>5719</v>
      </c>
      <c r="L177" s="150">
        <v>14908</v>
      </c>
    </row>
    <row r="178" spans="1:12" ht="20.100000000000001" customHeight="1" x14ac:dyDescent="0.35">
      <c r="A178" s="108" t="s">
        <v>328</v>
      </c>
      <c r="B178" s="109" t="s">
        <v>343</v>
      </c>
      <c r="C178" s="146" t="s">
        <v>78</v>
      </c>
      <c r="D178" s="146" t="s">
        <v>57</v>
      </c>
      <c r="E178" s="116">
        <v>16</v>
      </c>
      <c r="F178" s="116">
        <v>2</v>
      </c>
      <c r="G178" s="116">
        <v>1</v>
      </c>
      <c r="H178" s="116">
        <v>0</v>
      </c>
      <c r="I178" s="146" t="s">
        <v>123</v>
      </c>
      <c r="J178" s="147">
        <v>8644</v>
      </c>
      <c r="K178" s="147">
        <v>8644</v>
      </c>
      <c r="L178" s="148">
        <v>17860</v>
      </c>
    </row>
    <row r="179" spans="1:12" ht="20.100000000000001" customHeight="1" x14ac:dyDescent="0.35">
      <c r="A179" s="106" t="s">
        <v>328</v>
      </c>
      <c r="B179" s="107" t="s">
        <v>344</v>
      </c>
      <c r="C179" s="143" t="s">
        <v>78</v>
      </c>
      <c r="D179" s="143" t="s">
        <v>429</v>
      </c>
      <c r="E179" s="113">
        <v>16</v>
      </c>
      <c r="F179" s="113">
        <v>2</v>
      </c>
      <c r="G179" s="113">
        <v>1</v>
      </c>
      <c r="H179" s="113">
        <v>0</v>
      </c>
      <c r="I179" s="143" t="s">
        <v>123</v>
      </c>
      <c r="J179" s="149">
        <v>5294</v>
      </c>
      <c r="K179" s="149">
        <v>5294</v>
      </c>
      <c r="L179" s="150">
        <v>12974</v>
      </c>
    </row>
    <row r="180" spans="1:12" ht="20.100000000000001" customHeight="1" x14ac:dyDescent="0.35">
      <c r="A180" s="108" t="s">
        <v>328</v>
      </c>
      <c r="B180" s="109" t="s">
        <v>345</v>
      </c>
      <c r="C180" s="146" t="s">
        <v>78</v>
      </c>
      <c r="D180" s="146" t="s">
        <v>429</v>
      </c>
      <c r="E180" s="116">
        <v>16</v>
      </c>
      <c r="F180" s="116">
        <v>2</v>
      </c>
      <c r="G180" s="116">
        <v>0</v>
      </c>
      <c r="H180" s="116">
        <v>0</v>
      </c>
      <c r="I180" s="146" t="s">
        <v>123</v>
      </c>
      <c r="J180" s="147">
        <v>4248</v>
      </c>
      <c r="K180" s="147">
        <v>13464</v>
      </c>
      <c r="L180" s="148">
        <v>13464</v>
      </c>
    </row>
    <row r="181" spans="1:12" ht="20.100000000000001" customHeight="1" x14ac:dyDescent="0.35">
      <c r="A181" s="106" t="s">
        <v>328</v>
      </c>
      <c r="B181" s="107" t="s">
        <v>346</v>
      </c>
      <c r="C181" s="143" t="s">
        <v>78</v>
      </c>
      <c r="D181" s="143" t="s">
        <v>429</v>
      </c>
      <c r="E181" s="113">
        <v>16</v>
      </c>
      <c r="F181" s="113">
        <v>2</v>
      </c>
      <c r="G181" s="113">
        <v>1</v>
      </c>
      <c r="H181" s="113">
        <v>0</v>
      </c>
      <c r="I181" s="143" t="s">
        <v>123</v>
      </c>
      <c r="J181" s="149">
        <v>5017</v>
      </c>
      <c r="K181" s="149">
        <v>5017</v>
      </c>
      <c r="L181" s="150">
        <v>14041</v>
      </c>
    </row>
    <row r="182" spans="1:12" ht="20.100000000000001" customHeight="1" x14ac:dyDescent="0.35">
      <c r="A182" s="108" t="s">
        <v>347</v>
      </c>
      <c r="B182" s="109" t="s">
        <v>348</v>
      </c>
      <c r="C182" s="146" t="s">
        <v>79</v>
      </c>
      <c r="D182" s="146" t="s">
        <v>429</v>
      </c>
      <c r="E182" s="116">
        <v>16</v>
      </c>
      <c r="F182" s="116">
        <v>2</v>
      </c>
      <c r="G182" s="116">
        <v>1</v>
      </c>
      <c r="H182" s="116">
        <v>0</v>
      </c>
      <c r="I182" s="146" t="s">
        <v>123</v>
      </c>
      <c r="J182" s="147">
        <v>8629</v>
      </c>
      <c r="K182" s="147">
        <v>9252</v>
      </c>
      <c r="L182" s="148">
        <v>9666</v>
      </c>
    </row>
    <row r="183" spans="1:12" ht="20.100000000000001" customHeight="1" x14ac:dyDescent="0.35">
      <c r="A183" s="106" t="s">
        <v>349</v>
      </c>
      <c r="B183" s="107" t="s">
        <v>350</v>
      </c>
      <c r="C183" s="143" t="s">
        <v>79</v>
      </c>
      <c r="D183" s="143" t="s">
        <v>429</v>
      </c>
      <c r="E183" s="113">
        <v>13</v>
      </c>
      <c r="F183" s="113">
        <v>3</v>
      </c>
      <c r="G183" s="113">
        <v>0</v>
      </c>
      <c r="H183" s="113">
        <v>0</v>
      </c>
      <c r="I183" s="143" t="s">
        <v>123</v>
      </c>
      <c r="J183" s="149">
        <v>7560</v>
      </c>
      <c r="K183" s="149">
        <v>7560</v>
      </c>
      <c r="L183" s="150">
        <v>7560</v>
      </c>
    </row>
    <row r="184" spans="1:12" ht="20.100000000000001" customHeight="1" x14ac:dyDescent="0.35">
      <c r="A184" s="108" t="s">
        <v>349</v>
      </c>
      <c r="B184" s="109" t="s">
        <v>351</v>
      </c>
      <c r="C184" s="146" t="s">
        <v>79</v>
      </c>
      <c r="D184" s="146" t="s">
        <v>429</v>
      </c>
      <c r="E184" s="116">
        <v>15</v>
      </c>
      <c r="F184" s="116">
        <v>2</v>
      </c>
      <c r="G184" s="116">
        <v>1</v>
      </c>
      <c r="H184" s="116">
        <v>0</v>
      </c>
      <c r="I184" s="146" t="s">
        <v>123</v>
      </c>
      <c r="J184" s="147">
        <v>5283</v>
      </c>
      <c r="K184" s="147">
        <v>5487</v>
      </c>
      <c r="L184" s="148">
        <v>5487</v>
      </c>
    </row>
    <row r="185" spans="1:12" ht="20.100000000000001" customHeight="1" x14ac:dyDescent="0.35">
      <c r="A185" s="106" t="s">
        <v>352</v>
      </c>
      <c r="B185" s="107" t="s">
        <v>353</v>
      </c>
      <c r="C185" s="143" t="s">
        <v>79</v>
      </c>
      <c r="D185" s="143" t="s">
        <v>433</v>
      </c>
      <c r="E185" s="113">
        <v>9</v>
      </c>
      <c r="F185" s="113">
        <v>4</v>
      </c>
      <c r="G185" s="113">
        <v>0</v>
      </c>
      <c r="H185" s="113">
        <v>0</v>
      </c>
      <c r="I185" s="143" t="s">
        <v>123</v>
      </c>
      <c r="J185" s="149">
        <v>3471</v>
      </c>
      <c r="K185" s="149">
        <v>3471</v>
      </c>
      <c r="L185" s="150">
        <v>5794</v>
      </c>
    </row>
    <row r="186" spans="1:12" ht="20.100000000000001" customHeight="1" x14ac:dyDescent="0.35">
      <c r="A186" s="108" t="s">
        <v>352</v>
      </c>
      <c r="B186" s="109" t="s">
        <v>354</v>
      </c>
      <c r="C186" s="146" t="s">
        <v>78</v>
      </c>
      <c r="D186" s="146" t="s">
        <v>429</v>
      </c>
      <c r="E186" s="116">
        <v>18</v>
      </c>
      <c r="F186" s="116">
        <v>2</v>
      </c>
      <c r="G186" s="116">
        <v>0</v>
      </c>
      <c r="H186" s="116">
        <v>0</v>
      </c>
      <c r="I186" s="146" t="s">
        <v>123</v>
      </c>
      <c r="J186" s="147">
        <v>4030</v>
      </c>
      <c r="K186" s="147">
        <v>4570</v>
      </c>
      <c r="L186" s="148">
        <v>4570</v>
      </c>
    </row>
    <row r="187" spans="1:12" ht="20.100000000000001" customHeight="1" x14ac:dyDescent="0.35">
      <c r="A187" s="106" t="s">
        <v>352</v>
      </c>
      <c r="B187" s="107" t="s">
        <v>355</v>
      </c>
      <c r="C187" s="143" t="s">
        <v>79</v>
      </c>
      <c r="D187" s="143" t="s">
        <v>429</v>
      </c>
      <c r="E187" s="113">
        <v>16</v>
      </c>
      <c r="F187" s="113">
        <v>2</v>
      </c>
      <c r="G187" s="113">
        <v>1</v>
      </c>
      <c r="H187" s="113">
        <v>0</v>
      </c>
      <c r="I187" s="143" t="s">
        <v>124</v>
      </c>
      <c r="J187" s="149">
        <v>8424</v>
      </c>
      <c r="K187" s="149">
        <v>8424</v>
      </c>
      <c r="L187" s="150">
        <v>15632</v>
      </c>
    </row>
    <row r="188" spans="1:12" ht="20.100000000000001" customHeight="1" x14ac:dyDescent="0.35">
      <c r="A188" s="108" t="s">
        <v>352</v>
      </c>
      <c r="B188" s="109" t="s">
        <v>356</v>
      </c>
      <c r="C188" s="146" t="s">
        <v>79</v>
      </c>
      <c r="D188" s="146" t="s">
        <v>429</v>
      </c>
      <c r="E188" s="116">
        <v>20</v>
      </c>
      <c r="F188" s="116">
        <v>2</v>
      </c>
      <c r="G188" s="116">
        <v>0</v>
      </c>
      <c r="H188" s="116">
        <v>0</v>
      </c>
      <c r="I188" s="146" t="s">
        <v>123</v>
      </c>
      <c r="J188" s="147">
        <v>5445</v>
      </c>
      <c r="K188" s="147">
        <v>5445</v>
      </c>
      <c r="L188" s="148">
        <v>5445</v>
      </c>
    </row>
    <row r="189" spans="1:12" ht="20.100000000000001" customHeight="1" x14ac:dyDescent="0.35">
      <c r="A189" s="106" t="s">
        <v>352</v>
      </c>
      <c r="B189" s="107" t="s">
        <v>357</v>
      </c>
      <c r="C189" s="143" t="s">
        <v>79</v>
      </c>
      <c r="D189" s="143" t="s">
        <v>429</v>
      </c>
      <c r="E189" s="113">
        <v>18</v>
      </c>
      <c r="F189" s="113" t="s">
        <v>430</v>
      </c>
      <c r="G189" s="113" t="s">
        <v>430</v>
      </c>
      <c r="H189" s="113" t="s">
        <v>430</v>
      </c>
      <c r="I189" s="143" t="s">
        <v>123</v>
      </c>
      <c r="J189" s="149">
        <v>2842</v>
      </c>
      <c r="K189" s="149">
        <v>2842</v>
      </c>
      <c r="L189" s="150">
        <v>2842</v>
      </c>
    </row>
    <row r="190" spans="1:12" ht="20.100000000000001" customHeight="1" x14ac:dyDescent="0.35">
      <c r="A190" s="108" t="s">
        <v>358</v>
      </c>
      <c r="B190" s="109" t="s">
        <v>359</v>
      </c>
      <c r="C190" s="146" t="s">
        <v>79</v>
      </c>
      <c r="D190" s="146" t="s">
        <v>433</v>
      </c>
      <c r="E190" s="116">
        <v>11</v>
      </c>
      <c r="F190" s="116">
        <v>3</v>
      </c>
      <c r="G190" s="116">
        <v>0</v>
      </c>
      <c r="H190" s="116">
        <v>0</v>
      </c>
      <c r="I190" s="146" t="s">
        <v>124</v>
      </c>
      <c r="J190" s="147">
        <v>9611</v>
      </c>
      <c r="K190" s="147">
        <v>12671</v>
      </c>
      <c r="L190" s="148">
        <v>23579</v>
      </c>
    </row>
    <row r="191" spans="1:12" ht="20.100000000000001" customHeight="1" x14ac:dyDescent="0.35">
      <c r="A191" s="106" t="s">
        <v>358</v>
      </c>
      <c r="B191" s="107" t="s">
        <v>138</v>
      </c>
      <c r="C191" s="143" t="s">
        <v>79</v>
      </c>
      <c r="D191" s="143" t="s">
        <v>433</v>
      </c>
      <c r="E191" s="113">
        <v>11</v>
      </c>
      <c r="F191" s="113">
        <v>3</v>
      </c>
      <c r="G191" s="113">
        <v>0</v>
      </c>
      <c r="H191" s="113">
        <v>0</v>
      </c>
      <c r="I191" s="143" t="s">
        <v>124</v>
      </c>
      <c r="J191" s="149">
        <v>10229</v>
      </c>
      <c r="K191" s="149">
        <v>10229</v>
      </c>
      <c r="L191" s="150">
        <v>20204</v>
      </c>
    </row>
    <row r="192" spans="1:12" ht="20.100000000000001" customHeight="1" x14ac:dyDescent="0.35">
      <c r="A192" s="108" t="s">
        <v>358</v>
      </c>
      <c r="B192" s="109" t="s">
        <v>360</v>
      </c>
      <c r="C192" s="146" t="s">
        <v>79</v>
      </c>
      <c r="D192" s="146" t="s">
        <v>433</v>
      </c>
      <c r="E192" s="116">
        <v>11</v>
      </c>
      <c r="F192" s="116">
        <v>3</v>
      </c>
      <c r="G192" s="116">
        <v>0</v>
      </c>
      <c r="H192" s="116">
        <v>0</v>
      </c>
      <c r="I192" s="146" t="s">
        <v>124</v>
      </c>
      <c r="J192" s="147">
        <v>13199</v>
      </c>
      <c r="K192" s="147">
        <v>13199</v>
      </c>
      <c r="L192" s="148">
        <v>21872</v>
      </c>
    </row>
    <row r="193" spans="1:12" ht="20.100000000000001" customHeight="1" x14ac:dyDescent="0.35">
      <c r="A193" s="106" t="s">
        <v>358</v>
      </c>
      <c r="B193" s="107" t="s">
        <v>361</v>
      </c>
      <c r="C193" s="143" t="s">
        <v>79</v>
      </c>
      <c r="D193" s="143" t="s">
        <v>433</v>
      </c>
      <c r="E193" s="113">
        <v>11</v>
      </c>
      <c r="F193" s="113">
        <v>3</v>
      </c>
      <c r="G193" s="113">
        <v>1</v>
      </c>
      <c r="H193" s="113">
        <v>0</v>
      </c>
      <c r="I193" s="143" t="s">
        <v>123</v>
      </c>
      <c r="J193" s="149">
        <v>10348</v>
      </c>
      <c r="K193" s="149">
        <v>10348</v>
      </c>
      <c r="L193" s="150">
        <v>19057</v>
      </c>
    </row>
    <row r="194" spans="1:12" ht="20.100000000000001" customHeight="1" x14ac:dyDescent="0.35">
      <c r="A194" s="108" t="s">
        <v>358</v>
      </c>
      <c r="B194" s="109" t="s">
        <v>362</v>
      </c>
      <c r="C194" s="146" t="s">
        <v>79</v>
      </c>
      <c r="D194" s="146" t="s">
        <v>433</v>
      </c>
      <c r="E194" s="116">
        <v>34</v>
      </c>
      <c r="F194" s="116">
        <v>3</v>
      </c>
      <c r="G194" s="116">
        <v>0</v>
      </c>
      <c r="H194" s="116">
        <v>0</v>
      </c>
      <c r="I194" s="146" t="s">
        <v>124</v>
      </c>
      <c r="J194" s="147">
        <v>7060</v>
      </c>
      <c r="K194" s="147">
        <v>7060</v>
      </c>
      <c r="L194" s="148">
        <v>7060</v>
      </c>
    </row>
    <row r="195" spans="1:12" ht="20.100000000000001" customHeight="1" x14ac:dyDescent="0.35">
      <c r="A195" s="106" t="s">
        <v>358</v>
      </c>
      <c r="B195" s="107" t="s">
        <v>363</v>
      </c>
      <c r="C195" s="143" t="s">
        <v>79</v>
      </c>
      <c r="D195" s="143" t="s">
        <v>433</v>
      </c>
      <c r="E195" s="113">
        <v>11</v>
      </c>
      <c r="F195" s="113">
        <v>3</v>
      </c>
      <c r="G195" s="113">
        <v>0</v>
      </c>
      <c r="H195" s="113">
        <v>0</v>
      </c>
      <c r="I195" s="143" t="s">
        <v>124</v>
      </c>
      <c r="J195" s="149">
        <v>9402</v>
      </c>
      <c r="K195" s="149">
        <v>9402</v>
      </c>
      <c r="L195" s="150">
        <v>10182</v>
      </c>
    </row>
    <row r="196" spans="1:12" ht="20.100000000000001" customHeight="1" x14ac:dyDescent="0.35">
      <c r="A196" s="108" t="s">
        <v>364</v>
      </c>
      <c r="B196" s="109" t="s">
        <v>365</v>
      </c>
      <c r="C196" s="146" t="s">
        <v>79</v>
      </c>
      <c r="D196" s="146" t="s">
        <v>429</v>
      </c>
      <c r="E196" s="116">
        <v>15</v>
      </c>
      <c r="F196" s="116">
        <v>2</v>
      </c>
      <c r="G196" s="116">
        <v>1</v>
      </c>
      <c r="H196" s="116">
        <v>0</v>
      </c>
      <c r="I196" s="146" t="s">
        <v>123</v>
      </c>
      <c r="J196" s="147">
        <v>50026</v>
      </c>
      <c r="K196" s="147">
        <v>50026</v>
      </c>
      <c r="L196" s="148">
        <v>50026</v>
      </c>
    </row>
    <row r="197" spans="1:12" ht="20.100000000000001" customHeight="1" x14ac:dyDescent="0.35">
      <c r="A197" s="106" t="s">
        <v>364</v>
      </c>
      <c r="B197" s="107" t="s">
        <v>366</v>
      </c>
      <c r="C197" s="143" t="s">
        <v>79</v>
      </c>
      <c r="D197" s="143" t="s">
        <v>429</v>
      </c>
      <c r="E197" s="113">
        <v>15</v>
      </c>
      <c r="F197" s="113">
        <v>2</v>
      </c>
      <c r="G197" s="113">
        <v>0</v>
      </c>
      <c r="H197" s="113">
        <v>1</v>
      </c>
      <c r="I197" s="143" t="s">
        <v>123</v>
      </c>
      <c r="J197" s="149">
        <v>10925</v>
      </c>
      <c r="K197" s="149">
        <v>12725</v>
      </c>
      <c r="L197" s="150">
        <v>12725</v>
      </c>
    </row>
    <row r="198" spans="1:12" ht="20.100000000000001" customHeight="1" x14ac:dyDescent="0.35">
      <c r="A198" s="108" t="s">
        <v>364</v>
      </c>
      <c r="B198" s="109" t="s">
        <v>367</v>
      </c>
      <c r="C198" s="146" t="s">
        <v>434</v>
      </c>
      <c r="D198" s="146" t="s">
        <v>429</v>
      </c>
      <c r="E198" s="116">
        <v>15</v>
      </c>
      <c r="F198" s="116">
        <v>4</v>
      </c>
      <c r="G198" s="116">
        <v>1</v>
      </c>
      <c r="H198" s="116">
        <v>0</v>
      </c>
      <c r="I198" s="146" t="s">
        <v>123</v>
      </c>
      <c r="J198" s="147">
        <v>44747</v>
      </c>
      <c r="K198" s="147">
        <v>44747</v>
      </c>
      <c r="L198" s="148">
        <v>44747</v>
      </c>
    </row>
    <row r="199" spans="1:12" ht="20.100000000000001" customHeight="1" x14ac:dyDescent="0.35">
      <c r="A199" s="106" t="s">
        <v>364</v>
      </c>
      <c r="B199" s="107" t="s">
        <v>368</v>
      </c>
      <c r="C199" s="143" t="s">
        <v>78</v>
      </c>
      <c r="D199" s="143" t="s">
        <v>429</v>
      </c>
      <c r="E199" s="113">
        <v>16</v>
      </c>
      <c r="F199" s="113">
        <v>2</v>
      </c>
      <c r="G199" s="113">
        <v>1</v>
      </c>
      <c r="H199" s="113">
        <v>0</v>
      </c>
      <c r="I199" s="143" t="s">
        <v>123</v>
      </c>
      <c r="J199" s="149">
        <v>8962</v>
      </c>
      <c r="K199" s="149">
        <v>14548</v>
      </c>
      <c r="L199" s="150">
        <v>20134</v>
      </c>
    </row>
    <row r="200" spans="1:12" ht="20.100000000000001" customHeight="1" x14ac:dyDescent="0.35">
      <c r="A200" s="108" t="s">
        <v>369</v>
      </c>
      <c r="B200" s="109" t="s">
        <v>370</v>
      </c>
      <c r="C200" s="146" t="s">
        <v>434</v>
      </c>
      <c r="D200" s="146" t="s">
        <v>429</v>
      </c>
      <c r="E200" s="116">
        <v>18</v>
      </c>
      <c r="F200" s="116">
        <v>2</v>
      </c>
      <c r="G200" s="116">
        <v>1</v>
      </c>
      <c r="H200" s="116">
        <v>0</v>
      </c>
      <c r="I200" s="146" t="s">
        <v>125</v>
      </c>
      <c r="J200" s="147">
        <v>7792</v>
      </c>
      <c r="K200" s="147">
        <v>10520</v>
      </c>
      <c r="L200" s="148">
        <v>13248</v>
      </c>
    </row>
    <row r="201" spans="1:12" ht="20.100000000000001" customHeight="1" x14ac:dyDescent="0.35">
      <c r="A201" s="106" t="s">
        <v>371</v>
      </c>
      <c r="B201" s="107" t="s">
        <v>372</v>
      </c>
      <c r="C201" s="143" t="s">
        <v>79</v>
      </c>
      <c r="D201" s="143" t="s">
        <v>429</v>
      </c>
      <c r="E201" s="113">
        <v>15</v>
      </c>
      <c r="F201" s="113">
        <v>2</v>
      </c>
      <c r="G201" s="113">
        <v>0</v>
      </c>
      <c r="H201" s="113">
        <v>1</v>
      </c>
      <c r="I201" s="143" t="s">
        <v>123</v>
      </c>
      <c r="J201" s="149">
        <v>7058</v>
      </c>
      <c r="K201" s="149">
        <v>9132</v>
      </c>
      <c r="L201" s="150">
        <v>14650</v>
      </c>
    </row>
    <row r="202" spans="1:12" ht="20.100000000000001" customHeight="1" x14ac:dyDescent="0.35">
      <c r="A202" s="108" t="s">
        <v>373</v>
      </c>
      <c r="B202" s="109" t="s">
        <v>374</v>
      </c>
      <c r="C202" s="146" t="s">
        <v>78</v>
      </c>
      <c r="D202" s="146" t="s">
        <v>429</v>
      </c>
      <c r="E202" s="116">
        <v>16</v>
      </c>
      <c r="F202" s="116">
        <v>2</v>
      </c>
      <c r="G202" s="116">
        <v>1</v>
      </c>
      <c r="H202" s="116">
        <v>0</v>
      </c>
      <c r="I202" s="146" t="s">
        <v>124</v>
      </c>
      <c r="J202" s="147">
        <v>8491</v>
      </c>
      <c r="K202" s="147">
        <v>9061</v>
      </c>
      <c r="L202" s="148">
        <v>12101</v>
      </c>
    </row>
    <row r="203" spans="1:12" ht="20.100000000000001" customHeight="1" x14ac:dyDescent="0.35">
      <c r="A203" s="106" t="s">
        <v>373</v>
      </c>
      <c r="B203" s="107" t="s">
        <v>375</v>
      </c>
      <c r="C203" s="143" t="s">
        <v>78</v>
      </c>
      <c r="D203" s="143" t="s">
        <v>429</v>
      </c>
      <c r="E203" s="113">
        <v>15</v>
      </c>
      <c r="F203" s="113">
        <v>2</v>
      </c>
      <c r="G203" s="113">
        <v>1</v>
      </c>
      <c r="H203" s="113">
        <v>0</v>
      </c>
      <c r="I203" s="143" t="s">
        <v>124</v>
      </c>
      <c r="J203" s="149">
        <v>10870</v>
      </c>
      <c r="K203" s="149">
        <v>11387</v>
      </c>
      <c r="L203" s="150">
        <v>15053</v>
      </c>
    </row>
    <row r="204" spans="1:12" ht="20.100000000000001" customHeight="1" x14ac:dyDescent="0.35">
      <c r="A204" s="108" t="s">
        <v>373</v>
      </c>
      <c r="B204" s="109" t="s">
        <v>376</v>
      </c>
      <c r="C204" s="146" t="s">
        <v>78</v>
      </c>
      <c r="D204" s="146" t="s">
        <v>429</v>
      </c>
      <c r="E204" s="116">
        <v>15</v>
      </c>
      <c r="F204" s="116">
        <v>2</v>
      </c>
      <c r="G204" s="116">
        <v>1</v>
      </c>
      <c r="H204" s="116">
        <v>0</v>
      </c>
      <c r="I204" s="146" t="s">
        <v>124</v>
      </c>
      <c r="J204" s="147">
        <v>9579</v>
      </c>
      <c r="K204" s="147">
        <v>10161</v>
      </c>
      <c r="L204" s="148">
        <v>16135</v>
      </c>
    </row>
    <row r="205" spans="1:12" ht="20.100000000000001" customHeight="1" x14ac:dyDescent="0.35">
      <c r="A205" s="106" t="s">
        <v>373</v>
      </c>
      <c r="B205" s="107" t="s">
        <v>377</v>
      </c>
      <c r="C205" s="143" t="s">
        <v>79</v>
      </c>
      <c r="D205" s="143" t="s">
        <v>429</v>
      </c>
      <c r="E205" s="113">
        <v>15</v>
      </c>
      <c r="F205" s="113">
        <v>2</v>
      </c>
      <c r="G205" s="113">
        <v>0</v>
      </c>
      <c r="H205" s="113">
        <v>0</v>
      </c>
      <c r="I205" s="143" t="s">
        <v>123</v>
      </c>
      <c r="J205" s="149">
        <v>7818</v>
      </c>
      <c r="K205" s="149">
        <v>9048</v>
      </c>
      <c r="L205" s="150">
        <v>13128</v>
      </c>
    </row>
    <row r="206" spans="1:12" ht="20.100000000000001" customHeight="1" x14ac:dyDescent="0.35">
      <c r="A206" s="108" t="s">
        <v>373</v>
      </c>
      <c r="B206" s="109" t="s">
        <v>378</v>
      </c>
      <c r="C206" s="146" t="s">
        <v>78</v>
      </c>
      <c r="D206" s="146" t="s">
        <v>429</v>
      </c>
      <c r="E206" s="116">
        <v>14</v>
      </c>
      <c r="F206" s="116">
        <v>2</v>
      </c>
      <c r="G206" s="116">
        <v>1</v>
      </c>
      <c r="H206" s="116">
        <v>0</v>
      </c>
      <c r="I206" s="146" t="s">
        <v>123</v>
      </c>
      <c r="J206" s="147">
        <v>10598</v>
      </c>
      <c r="K206" s="147">
        <v>12290</v>
      </c>
      <c r="L206" s="148">
        <v>12290</v>
      </c>
    </row>
    <row r="207" spans="1:12" ht="20.100000000000001" customHeight="1" x14ac:dyDescent="0.35">
      <c r="A207" s="106" t="s">
        <v>373</v>
      </c>
      <c r="B207" s="107" t="s">
        <v>379</v>
      </c>
      <c r="C207" s="143" t="s">
        <v>78</v>
      </c>
      <c r="D207" s="143" t="s">
        <v>429</v>
      </c>
      <c r="E207" s="113">
        <v>15</v>
      </c>
      <c r="F207" s="113">
        <v>2</v>
      </c>
      <c r="G207" s="113">
        <v>1</v>
      </c>
      <c r="H207" s="113">
        <v>0</v>
      </c>
      <c r="I207" s="143" t="s">
        <v>123</v>
      </c>
      <c r="J207" s="149">
        <v>10156</v>
      </c>
      <c r="K207" s="149">
        <v>11858</v>
      </c>
      <c r="L207" s="150">
        <v>17556</v>
      </c>
    </row>
    <row r="208" spans="1:12" ht="20.100000000000001" customHeight="1" x14ac:dyDescent="0.35">
      <c r="A208" s="108" t="s">
        <v>373</v>
      </c>
      <c r="B208" s="109" t="s">
        <v>380</v>
      </c>
      <c r="C208" s="146" t="s">
        <v>78</v>
      </c>
      <c r="D208" s="146" t="s">
        <v>429</v>
      </c>
      <c r="E208" s="116">
        <v>14</v>
      </c>
      <c r="F208" s="116">
        <v>2</v>
      </c>
      <c r="G208" s="116">
        <v>1</v>
      </c>
      <c r="H208" s="116">
        <v>0</v>
      </c>
      <c r="I208" s="146" t="s">
        <v>123</v>
      </c>
      <c r="J208" s="147">
        <v>12252</v>
      </c>
      <c r="K208" s="147">
        <v>15052</v>
      </c>
      <c r="L208" s="148">
        <v>23902</v>
      </c>
    </row>
    <row r="209" spans="1:12" ht="20.100000000000001" customHeight="1" x14ac:dyDescent="0.35">
      <c r="A209" s="106" t="s">
        <v>373</v>
      </c>
      <c r="B209" s="107" t="s">
        <v>381</v>
      </c>
      <c r="C209" s="143" t="s">
        <v>78</v>
      </c>
      <c r="D209" s="143" t="s">
        <v>429</v>
      </c>
      <c r="E209" s="113">
        <v>14</v>
      </c>
      <c r="F209" s="113">
        <v>2</v>
      </c>
      <c r="G209" s="113">
        <v>1</v>
      </c>
      <c r="H209" s="113">
        <v>0</v>
      </c>
      <c r="I209" s="143" t="s">
        <v>123</v>
      </c>
      <c r="J209" s="149">
        <v>11014</v>
      </c>
      <c r="K209" s="149">
        <v>11905</v>
      </c>
      <c r="L209" s="150">
        <v>18282</v>
      </c>
    </row>
    <row r="210" spans="1:12" ht="20.100000000000001" customHeight="1" x14ac:dyDescent="0.35">
      <c r="A210" s="108" t="s">
        <v>373</v>
      </c>
      <c r="B210" s="109" t="s">
        <v>382</v>
      </c>
      <c r="C210" s="146" t="s">
        <v>78</v>
      </c>
      <c r="D210" s="146" t="s">
        <v>429</v>
      </c>
      <c r="E210" s="116">
        <v>16</v>
      </c>
      <c r="F210" s="116">
        <v>2</v>
      </c>
      <c r="G210" s="116">
        <v>1</v>
      </c>
      <c r="H210" s="116">
        <v>0</v>
      </c>
      <c r="I210" s="146" t="s">
        <v>123</v>
      </c>
      <c r="J210" s="147">
        <v>13944</v>
      </c>
      <c r="K210" s="147">
        <v>14833</v>
      </c>
      <c r="L210" s="148">
        <v>24515</v>
      </c>
    </row>
    <row r="211" spans="1:12" ht="20.100000000000001" customHeight="1" x14ac:dyDescent="0.35">
      <c r="A211" s="106" t="s">
        <v>383</v>
      </c>
      <c r="B211" s="107" t="s">
        <v>384</v>
      </c>
      <c r="C211" s="143" t="s">
        <v>78</v>
      </c>
      <c r="D211" s="143" t="s">
        <v>429</v>
      </c>
      <c r="E211" s="113">
        <v>16</v>
      </c>
      <c r="F211" s="113">
        <v>2</v>
      </c>
      <c r="G211" s="113">
        <v>1</v>
      </c>
      <c r="H211" s="113">
        <v>0</v>
      </c>
      <c r="I211" s="143" t="s">
        <v>123</v>
      </c>
      <c r="J211" s="149">
        <v>10902</v>
      </c>
      <c r="K211" s="149">
        <v>10902</v>
      </c>
      <c r="L211" s="150">
        <v>10902</v>
      </c>
    </row>
    <row r="212" spans="1:12" ht="20.100000000000001" customHeight="1" x14ac:dyDescent="0.35">
      <c r="A212" s="108" t="s">
        <v>385</v>
      </c>
      <c r="B212" s="109" t="s">
        <v>386</v>
      </c>
      <c r="C212" s="146" t="s">
        <v>79</v>
      </c>
      <c r="D212" s="146" t="s">
        <v>429</v>
      </c>
      <c r="E212" s="116">
        <v>15</v>
      </c>
      <c r="F212" s="116">
        <v>2</v>
      </c>
      <c r="G212" s="116">
        <v>1</v>
      </c>
      <c r="H212" s="116">
        <v>0</v>
      </c>
      <c r="I212" s="146" t="s">
        <v>123</v>
      </c>
      <c r="J212" s="147">
        <v>11893</v>
      </c>
      <c r="K212" s="147">
        <v>11893</v>
      </c>
      <c r="L212" s="148">
        <v>31178</v>
      </c>
    </row>
    <row r="213" spans="1:12" ht="20.100000000000001" customHeight="1" x14ac:dyDescent="0.35">
      <c r="A213" s="106" t="s">
        <v>385</v>
      </c>
      <c r="B213" s="107" t="s">
        <v>387</v>
      </c>
      <c r="C213" s="143" t="s">
        <v>79</v>
      </c>
      <c r="D213" s="143" t="s">
        <v>429</v>
      </c>
      <c r="E213" s="113">
        <v>15</v>
      </c>
      <c r="F213" s="113">
        <v>2</v>
      </c>
      <c r="G213" s="113">
        <v>1</v>
      </c>
      <c r="H213" s="113">
        <v>0</v>
      </c>
      <c r="I213" s="143" t="s">
        <v>124</v>
      </c>
      <c r="J213" s="149">
        <v>8393</v>
      </c>
      <c r="K213" s="149">
        <v>8393</v>
      </c>
      <c r="L213" s="150">
        <v>23779</v>
      </c>
    </row>
    <row r="214" spans="1:12" ht="20.100000000000001" customHeight="1" x14ac:dyDescent="0.35">
      <c r="A214" s="108" t="s">
        <v>385</v>
      </c>
      <c r="B214" s="109" t="s">
        <v>388</v>
      </c>
      <c r="C214" s="146" t="s">
        <v>79</v>
      </c>
      <c r="D214" s="146" t="s">
        <v>433</v>
      </c>
      <c r="E214" s="116">
        <v>11</v>
      </c>
      <c r="F214" s="116">
        <v>3</v>
      </c>
      <c r="G214" s="116">
        <v>0</v>
      </c>
      <c r="H214" s="116">
        <v>0</v>
      </c>
      <c r="I214" s="146" t="s">
        <v>123</v>
      </c>
      <c r="J214" s="147">
        <v>18100</v>
      </c>
      <c r="K214" s="147">
        <v>18100</v>
      </c>
      <c r="L214" s="148">
        <v>18100</v>
      </c>
    </row>
    <row r="215" spans="1:12" ht="20.100000000000001" customHeight="1" x14ac:dyDescent="0.35">
      <c r="A215" s="106" t="s">
        <v>385</v>
      </c>
      <c r="B215" s="107" t="s">
        <v>389</v>
      </c>
      <c r="C215" s="143" t="s">
        <v>78</v>
      </c>
      <c r="D215" s="143" t="s">
        <v>431</v>
      </c>
      <c r="E215" s="113">
        <v>15</v>
      </c>
      <c r="F215" s="113">
        <v>3</v>
      </c>
      <c r="G215" s="113">
        <v>0</v>
      </c>
      <c r="H215" s="113">
        <v>0</v>
      </c>
      <c r="I215" s="143" t="s">
        <v>123</v>
      </c>
      <c r="J215" s="149">
        <v>5989</v>
      </c>
      <c r="K215" s="149">
        <v>5989</v>
      </c>
      <c r="L215" s="150">
        <v>5989</v>
      </c>
    </row>
    <row r="216" spans="1:12" ht="20.100000000000001" customHeight="1" x14ac:dyDescent="0.35">
      <c r="A216" s="108" t="s">
        <v>385</v>
      </c>
      <c r="B216" s="109" t="s">
        <v>390</v>
      </c>
      <c r="C216" s="146" t="s">
        <v>78</v>
      </c>
      <c r="D216" s="146" t="s">
        <v>431</v>
      </c>
      <c r="E216" s="116">
        <v>15</v>
      </c>
      <c r="F216" s="116">
        <v>3</v>
      </c>
      <c r="G216" s="116">
        <v>0</v>
      </c>
      <c r="H216" s="116">
        <v>0</v>
      </c>
      <c r="I216" s="146" t="s">
        <v>123</v>
      </c>
      <c r="J216" s="147">
        <v>5106</v>
      </c>
      <c r="K216" s="147">
        <v>5106</v>
      </c>
      <c r="L216" s="148">
        <v>5106</v>
      </c>
    </row>
    <row r="217" spans="1:12" ht="20.100000000000001" customHeight="1" x14ac:dyDescent="0.35">
      <c r="A217" s="106" t="s">
        <v>385</v>
      </c>
      <c r="B217" s="107" t="s">
        <v>391</v>
      </c>
      <c r="C217" s="143" t="s">
        <v>79</v>
      </c>
      <c r="D217" s="143" t="s">
        <v>429</v>
      </c>
      <c r="E217" s="113">
        <v>15</v>
      </c>
      <c r="F217" s="113">
        <v>2</v>
      </c>
      <c r="G217" s="113">
        <v>1</v>
      </c>
      <c r="H217" s="113">
        <v>0</v>
      </c>
      <c r="I217" s="143" t="s">
        <v>123</v>
      </c>
      <c r="J217" s="149">
        <v>7850</v>
      </c>
      <c r="K217" s="149">
        <v>7850</v>
      </c>
      <c r="L217" s="150">
        <v>27650</v>
      </c>
    </row>
    <row r="218" spans="1:12" ht="20.100000000000001" customHeight="1" x14ac:dyDescent="0.35">
      <c r="A218" s="108" t="s">
        <v>392</v>
      </c>
      <c r="B218" s="109" t="s">
        <v>393</v>
      </c>
      <c r="C218" s="146" t="s">
        <v>79</v>
      </c>
      <c r="D218" s="146" t="s">
        <v>429</v>
      </c>
      <c r="E218" s="116">
        <v>16</v>
      </c>
      <c r="F218" s="116">
        <v>2</v>
      </c>
      <c r="G218" s="116">
        <v>0</v>
      </c>
      <c r="H218" s="116">
        <v>0</v>
      </c>
      <c r="I218" s="146" t="s">
        <v>124</v>
      </c>
      <c r="J218" s="147">
        <v>5073</v>
      </c>
      <c r="K218" s="147">
        <v>6234</v>
      </c>
      <c r="L218" s="148">
        <v>10270</v>
      </c>
    </row>
    <row r="219" spans="1:12" ht="20.100000000000001" customHeight="1" x14ac:dyDescent="0.35">
      <c r="A219" s="106" t="s">
        <v>392</v>
      </c>
      <c r="B219" s="107" t="s">
        <v>394</v>
      </c>
      <c r="C219" s="143" t="s">
        <v>79</v>
      </c>
      <c r="D219" s="143" t="s">
        <v>429</v>
      </c>
      <c r="E219" s="113">
        <v>16</v>
      </c>
      <c r="F219" s="113">
        <v>2</v>
      </c>
      <c r="G219" s="113">
        <v>1</v>
      </c>
      <c r="H219" s="113">
        <v>0</v>
      </c>
      <c r="I219" s="143" t="s">
        <v>123</v>
      </c>
      <c r="J219" s="149">
        <v>4928</v>
      </c>
      <c r="K219" s="149">
        <v>7988</v>
      </c>
      <c r="L219" s="150">
        <v>8488</v>
      </c>
    </row>
    <row r="220" spans="1:12" ht="20.100000000000001" customHeight="1" x14ac:dyDescent="0.35">
      <c r="A220" s="108" t="s">
        <v>392</v>
      </c>
      <c r="B220" s="109" t="s">
        <v>395</v>
      </c>
      <c r="C220" s="146" t="s">
        <v>79</v>
      </c>
      <c r="D220" s="146" t="s">
        <v>429</v>
      </c>
      <c r="E220" s="116">
        <v>16</v>
      </c>
      <c r="F220" s="116">
        <v>2</v>
      </c>
      <c r="G220" s="116">
        <v>2</v>
      </c>
      <c r="H220" s="116">
        <v>0</v>
      </c>
      <c r="I220" s="146" t="s">
        <v>123</v>
      </c>
      <c r="J220" s="147">
        <v>5813</v>
      </c>
      <c r="K220" s="147">
        <v>7763</v>
      </c>
      <c r="L220" s="148">
        <v>8826</v>
      </c>
    </row>
    <row r="221" spans="1:12" ht="20.100000000000001" customHeight="1" x14ac:dyDescent="0.35">
      <c r="A221" s="106" t="s">
        <v>392</v>
      </c>
      <c r="B221" s="107" t="s">
        <v>396</v>
      </c>
      <c r="C221" s="143" t="s">
        <v>79</v>
      </c>
      <c r="D221" s="143" t="s">
        <v>429</v>
      </c>
      <c r="E221" s="113">
        <v>32</v>
      </c>
      <c r="F221" s="113">
        <v>2</v>
      </c>
      <c r="G221" s="113">
        <v>1</v>
      </c>
      <c r="H221" s="113">
        <v>0</v>
      </c>
      <c r="I221" s="143" t="s">
        <v>123</v>
      </c>
      <c r="J221" s="149">
        <v>13968</v>
      </c>
      <c r="K221" s="149">
        <v>18553</v>
      </c>
      <c r="L221" s="150">
        <v>20982</v>
      </c>
    </row>
    <row r="222" spans="1:12" ht="20.100000000000001" customHeight="1" x14ac:dyDescent="0.35">
      <c r="A222" s="108" t="s">
        <v>392</v>
      </c>
      <c r="B222" s="109" t="s">
        <v>397</v>
      </c>
      <c r="C222" s="146" t="s">
        <v>79</v>
      </c>
      <c r="D222" s="146" t="s">
        <v>429</v>
      </c>
      <c r="E222" s="116">
        <v>16</v>
      </c>
      <c r="F222" s="116">
        <v>2</v>
      </c>
      <c r="G222" s="116">
        <v>1</v>
      </c>
      <c r="H222" s="116">
        <v>0</v>
      </c>
      <c r="I222" s="146" t="s">
        <v>123</v>
      </c>
      <c r="J222" s="147">
        <v>4979</v>
      </c>
      <c r="K222" s="147">
        <v>6537</v>
      </c>
      <c r="L222" s="148">
        <v>8423</v>
      </c>
    </row>
    <row r="223" spans="1:12" ht="20.100000000000001" customHeight="1" x14ac:dyDescent="0.35">
      <c r="A223" s="106" t="s">
        <v>392</v>
      </c>
      <c r="B223" s="107" t="s">
        <v>398</v>
      </c>
      <c r="C223" s="143" t="s">
        <v>79</v>
      </c>
      <c r="D223" s="143" t="s">
        <v>57</v>
      </c>
      <c r="E223" s="113">
        <v>2</v>
      </c>
      <c r="F223" s="113">
        <v>5</v>
      </c>
      <c r="G223" s="113">
        <v>0</v>
      </c>
      <c r="H223" s="113">
        <v>0</v>
      </c>
      <c r="I223" s="143" t="s">
        <v>123</v>
      </c>
      <c r="J223" s="149">
        <v>0</v>
      </c>
      <c r="K223" s="149">
        <v>0</v>
      </c>
      <c r="L223" s="150">
        <v>0</v>
      </c>
    </row>
    <row r="224" spans="1:12" ht="20.100000000000001" customHeight="1" x14ac:dyDescent="0.35">
      <c r="A224" s="108" t="s">
        <v>392</v>
      </c>
      <c r="B224" s="109" t="s">
        <v>399</v>
      </c>
      <c r="C224" s="146" t="s">
        <v>79</v>
      </c>
      <c r="D224" s="146" t="s">
        <v>429</v>
      </c>
      <c r="E224" s="116">
        <v>16</v>
      </c>
      <c r="F224" s="116">
        <v>2</v>
      </c>
      <c r="G224" s="116">
        <v>1</v>
      </c>
      <c r="H224" s="116">
        <v>0</v>
      </c>
      <c r="I224" s="146" t="s">
        <v>123</v>
      </c>
      <c r="J224" s="147">
        <v>4073</v>
      </c>
      <c r="K224" s="147">
        <v>7669</v>
      </c>
      <c r="L224" s="148">
        <v>15450</v>
      </c>
    </row>
    <row r="225" spans="1:12" ht="20.100000000000001" customHeight="1" x14ac:dyDescent="0.35">
      <c r="A225" s="106" t="s">
        <v>392</v>
      </c>
      <c r="B225" s="107" t="s">
        <v>400</v>
      </c>
      <c r="C225" s="143" t="s">
        <v>79</v>
      </c>
      <c r="D225" s="143" t="s">
        <v>429</v>
      </c>
      <c r="E225" s="113">
        <v>16</v>
      </c>
      <c r="F225" s="113">
        <v>2</v>
      </c>
      <c r="G225" s="113">
        <v>1</v>
      </c>
      <c r="H225" s="113">
        <v>0</v>
      </c>
      <c r="I225" s="143" t="s">
        <v>123</v>
      </c>
      <c r="J225" s="149">
        <v>6861</v>
      </c>
      <c r="K225" s="149">
        <v>8579</v>
      </c>
      <c r="L225" s="150">
        <v>9389</v>
      </c>
    </row>
    <row r="226" spans="1:12" ht="20.100000000000001" customHeight="1" x14ac:dyDescent="0.35">
      <c r="A226" s="108" t="s">
        <v>401</v>
      </c>
      <c r="B226" s="109" t="s">
        <v>402</v>
      </c>
      <c r="C226" s="146" t="s">
        <v>79</v>
      </c>
      <c r="D226" s="146" t="s">
        <v>433</v>
      </c>
      <c r="E226" s="116">
        <v>9</v>
      </c>
      <c r="F226" s="116">
        <v>4</v>
      </c>
      <c r="G226" s="116">
        <v>0</v>
      </c>
      <c r="H226" s="116">
        <v>0</v>
      </c>
      <c r="I226" s="146" t="s">
        <v>57</v>
      </c>
      <c r="J226" s="147">
        <v>18250</v>
      </c>
      <c r="K226" s="147">
        <v>18250</v>
      </c>
      <c r="L226" s="148">
        <v>18250</v>
      </c>
    </row>
    <row r="227" spans="1:12" ht="20.100000000000001" customHeight="1" x14ac:dyDescent="0.35">
      <c r="A227" s="106" t="s">
        <v>403</v>
      </c>
      <c r="B227" s="107" t="s">
        <v>404</v>
      </c>
      <c r="C227" s="143" t="s">
        <v>78</v>
      </c>
      <c r="D227" s="143" t="s">
        <v>432</v>
      </c>
      <c r="E227" s="113">
        <v>5</v>
      </c>
      <c r="F227" s="113">
        <v>4</v>
      </c>
      <c r="G227" s="113">
        <v>0</v>
      </c>
      <c r="H227" s="113">
        <v>0</v>
      </c>
      <c r="I227" s="143" t="s">
        <v>123</v>
      </c>
      <c r="J227" s="149">
        <v>20113</v>
      </c>
      <c r="K227" s="149">
        <v>20113</v>
      </c>
      <c r="L227" s="150">
        <v>20113</v>
      </c>
    </row>
    <row r="228" spans="1:12" ht="20.100000000000001" customHeight="1" x14ac:dyDescent="0.35">
      <c r="A228" s="108" t="s">
        <v>403</v>
      </c>
      <c r="B228" s="109" t="s">
        <v>405</v>
      </c>
      <c r="C228" s="146" t="s">
        <v>78</v>
      </c>
      <c r="D228" s="146" t="s">
        <v>433</v>
      </c>
      <c r="E228" s="116">
        <v>6</v>
      </c>
      <c r="F228" s="116">
        <v>4</v>
      </c>
      <c r="G228" s="116">
        <v>0</v>
      </c>
      <c r="H228" s="116">
        <v>0</v>
      </c>
      <c r="I228" s="146" t="s">
        <v>123</v>
      </c>
      <c r="J228" s="147">
        <v>19685</v>
      </c>
      <c r="K228" s="147">
        <v>19685</v>
      </c>
      <c r="L228" s="148">
        <v>19685</v>
      </c>
    </row>
    <row r="229" spans="1:12" ht="20.100000000000001" customHeight="1" x14ac:dyDescent="0.35">
      <c r="A229" s="106" t="s">
        <v>403</v>
      </c>
      <c r="B229" s="107" t="s">
        <v>406</v>
      </c>
      <c r="C229" s="143" t="s">
        <v>79</v>
      </c>
      <c r="D229" s="143" t="s">
        <v>429</v>
      </c>
      <c r="E229" s="113">
        <v>15</v>
      </c>
      <c r="F229" s="113">
        <v>2</v>
      </c>
      <c r="G229" s="113">
        <v>1</v>
      </c>
      <c r="H229" s="113">
        <v>0</v>
      </c>
      <c r="I229" s="143" t="s">
        <v>123</v>
      </c>
      <c r="J229" s="149">
        <v>7882</v>
      </c>
      <c r="K229" s="149">
        <v>7882</v>
      </c>
      <c r="L229" s="150">
        <v>15486</v>
      </c>
    </row>
    <row r="230" spans="1:12" ht="20.100000000000001" customHeight="1" x14ac:dyDescent="0.35">
      <c r="A230" s="108" t="s">
        <v>403</v>
      </c>
      <c r="B230" s="109" t="s">
        <v>407</v>
      </c>
      <c r="C230" s="146" t="s">
        <v>79</v>
      </c>
      <c r="D230" s="146" t="s">
        <v>429</v>
      </c>
      <c r="E230" s="116">
        <v>15</v>
      </c>
      <c r="F230" s="116">
        <v>3</v>
      </c>
      <c r="G230" s="116">
        <v>1</v>
      </c>
      <c r="H230" s="116">
        <v>0</v>
      </c>
      <c r="I230" s="146" t="s">
        <v>124</v>
      </c>
      <c r="J230" s="147">
        <v>7988</v>
      </c>
      <c r="K230" s="147">
        <v>7988</v>
      </c>
      <c r="L230" s="148">
        <v>16682</v>
      </c>
    </row>
    <row r="231" spans="1:12" ht="20.100000000000001" customHeight="1" x14ac:dyDescent="0.35">
      <c r="A231" s="106" t="s">
        <v>403</v>
      </c>
      <c r="B231" s="107" t="s">
        <v>408</v>
      </c>
      <c r="C231" s="143" t="s">
        <v>79</v>
      </c>
      <c r="D231" s="143" t="s">
        <v>429</v>
      </c>
      <c r="E231" s="113">
        <v>16</v>
      </c>
      <c r="F231" s="113">
        <v>2</v>
      </c>
      <c r="G231" s="113">
        <v>1</v>
      </c>
      <c r="H231" s="113">
        <v>0</v>
      </c>
      <c r="I231" s="143" t="s">
        <v>124</v>
      </c>
      <c r="J231" s="149">
        <v>8900</v>
      </c>
      <c r="K231" s="149">
        <v>8900</v>
      </c>
      <c r="L231" s="150">
        <v>15500</v>
      </c>
    </row>
    <row r="232" spans="1:12" ht="20.100000000000001" customHeight="1" x14ac:dyDescent="0.35">
      <c r="A232" s="108" t="s">
        <v>409</v>
      </c>
      <c r="B232" s="109" t="s">
        <v>410</v>
      </c>
      <c r="C232" s="146" t="s">
        <v>79</v>
      </c>
      <c r="D232" s="146" t="s">
        <v>433</v>
      </c>
      <c r="E232" s="116">
        <v>10</v>
      </c>
      <c r="F232" s="116">
        <v>4</v>
      </c>
      <c r="G232" s="116">
        <v>0</v>
      </c>
      <c r="H232" s="116">
        <v>0</v>
      </c>
      <c r="I232" s="146" t="s">
        <v>123</v>
      </c>
      <c r="J232" s="147">
        <v>11817</v>
      </c>
      <c r="K232" s="147">
        <v>11817</v>
      </c>
      <c r="L232" s="148">
        <v>23700</v>
      </c>
    </row>
    <row r="233" spans="1:12" ht="20.100000000000001" customHeight="1" x14ac:dyDescent="0.35">
      <c r="A233" s="106" t="s">
        <v>409</v>
      </c>
      <c r="B233" s="107" t="s">
        <v>411</v>
      </c>
      <c r="C233" s="143" t="s">
        <v>79</v>
      </c>
      <c r="D233" s="143" t="s">
        <v>433</v>
      </c>
      <c r="E233" s="113">
        <v>11</v>
      </c>
      <c r="F233" s="113">
        <v>3</v>
      </c>
      <c r="G233" s="113">
        <v>0</v>
      </c>
      <c r="H233" s="113">
        <v>0</v>
      </c>
      <c r="I233" s="143" t="s">
        <v>123</v>
      </c>
      <c r="J233" s="149">
        <v>10311</v>
      </c>
      <c r="K233" s="149">
        <v>10311</v>
      </c>
      <c r="L233" s="150">
        <v>11736</v>
      </c>
    </row>
    <row r="234" spans="1:12" ht="20.100000000000001" customHeight="1" x14ac:dyDescent="0.35">
      <c r="A234" s="108" t="s">
        <v>409</v>
      </c>
      <c r="B234" s="109" t="s">
        <v>412</v>
      </c>
      <c r="C234" s="146" t="s">
        <v>79</v>
      </c>
      <c r="D234" s="146" t="s">
        <v>433</v>
      </c>
      <c r="E234" s="116">
        <v>11</v>
      </c>
      <c r="F234" s="116">
        <v>3</v>
      </c>
      <c r="G234" s="116">
        <v>1</v>
      </c>
      <c r="H234" s="116">
        <v>0</v>
      </c>
      <c r="I234" s="146" t="s">
        <v>123</v>
      </c>
      <c r="J234" s="147">
        <v>12951</v>
      </c>
      <c r="K234" s="147">
        <v>12951</v>
      </c>
      <c r="L234" s="148">
        <v>26545</v>
      </c>
    </row>
    <row r="235" spans="1:12" ht="20.100000000000001" customHeight="1" x14ac:dyDescent="0.35">
      <c r="A235" s="106" t="s">
        <v>409</v>
      </c>
      <c r="B235" s="107" t="s">
        <v>413</v>
      </c>
      <c r="C235" s="143" t="s">
        <v>79</v>
      </c>
      <c r="D235" s="143" t="s">
        <v>433</v>
      </c>
      <c r="E235" s="113">
        <v>10</v>
      </c>
      <c r="F235" s="113">
        <v>3</v>
      </c>
      <c r="G235" s="113">
        <v>1</v>
      </c>
      <c r="H235" s="113">
        <v>0</v>
      </c>
      <c r="I235" s="143" t="s">
        <v>123</v>
      </c>
      <c r="J235" s="149">
        <v>12727</v>
      </c>
      <c r="K235" s="149">
        <v>12727</v>
      </c>
      <c r="L235" s="150">
        <v>13330</v>
      </c>
    </row>
    <row r="236" spans="1:12" ht="20.100000000000001" customHeight="1" x14ac:dyDescent="0.35">
      <c r="A236" s="108" t="s">
        <v>409</v>
      </c>
      <c r="B236" s="109" t="s">
        <v>414</v>
      </c>
      <c r="C236" s="146" t="s">
        <v>79</v>
      </c>
      <c r="D236" s="146" t="s">
        <v>433</v>
      </c>
      <c r="E236" s="116">
        <v>11</v>
      </c>
      <c r="F236" s="116">
        <v>3</v>
      </c>
      <c r="G236" s="116">
        <v>1</v>
      </c>
      <c r="H236" s="116">
        <v>1</v>
      </c>
      <c r="I236" s="146" t="s">
        <v>123</v>
      </c>
      <c r="J236" s="147">
        <v>18680</v>
      </c>
      <c r="K236" s="147">
        <v>18680</v>
      </c>
      <c r="L236" s="148">
        <v>18680</v>
      </c>
    </row>
    <row r="237" spans="1:12" ht="20.100000000000001" customHeight="1" x14ac:dyDescent="0.35">
      <c r="A237" s="106" t="s">
        <v>409</v>
      </c>
      <c r="B237" s="107" t="s">
        <v>415</v>
      </c>
      <c r="C237" s="143" t="s">
        <v>79</v>
      </c>
      <c r="D237" s="143" t="s">
        <v>433</v>
      </c>
      <c r="E237" s="113">
        <v>11</v>
      </c>
      <c r="F237" s="113">
        <v>2</v>
      </c>
      <c r="G237" s="113">
        <v>1</v>
      </c>
      <c r="H237" s="113">
        <v>0</v>
      </c>
      <c r="I237" s="143" t="s">
        <v>57</v>
      </c>
      <c r="J237" s="149">
        <v>9098</v>
      </c>
      <c r="K237" s="149">
        <v>9098</v>
      </c>
      <c r="L237" s="150">
        <v>9641</v>
      </c>
    </row>
    <row r="238" spans="1:12" ht="20.100000000000001" customHeight="1" x14ac:dyDescent="0.35">
      <c r="A238" s="108" t="s">
        <v>409</v>
      </c>
      <c r="B238" s="109" t="s">
        <v>416</v>
      </c>
      <c r="C238" s="146" t="s">
        <v>434</v>
      </c>
      <c r="D238" s="146" t="s">
        <v>433</v>
      </c>
      <c r="E238" s="116">
        <v>11</v>
      </c>
      <c r="F238" s="116">
        <v>5</v>
      </c>
      <c r="G238" s="116">
        <v>2</v>
      </c>
      <c r="H238" s="116">
        <v>0</v>
      </c>
      <c r="I238" s="146" t="s">
        <v>123</v>
      </c>
      <c r="J238" s="147">
        <v>9548</v>
      </c>
      <c r="K238" s="147">
        <v>9548</v>
      </c>
      <c r="L238" s="148">
        <v>10266</v>
      </c>
    </row>
    <row r="239" spans="1:12" ht="20.100000000000001" customHeight="1" x14ac:dyDescent="0.35">
      <c r="A239" s="106" t="s">
        <v>409</v>
      </c>
      <c r="B239" s="107" t="s">
        <v>417</v>
      </c>
      <c r="C239" s="143" t="s">
        <v>79</v>
      </c>
      <c r="D239" s="143" t="s">
        <v>433</v>
      </c>
      <c r="E239" s="113">
        <v>11</v>
      </c>
      <c r="F239" s="113">
        <v>3</v>
      </c>
      <c r="G239" s="113">
        <v>0</v>
      </c>
      <c r="H239" s="113">
        <v>0</v>
      </c>
      <c r="I239" s="143" t="s">
        <v>123</v>
      </c>
      <c r="J239" s="149">
        <v>6699</v>
      </c>
      <c r="K239" s="149">
        <v>7464</v>
      </c>
      <c r="L239" s="150">
        <v>13178</v>
      </c>
    </row>
    <row r="240" spans="1:12" ht="20.100000000000001" customHeight="1" x14ac:dyDescent="0.35">
      <c r="A240" s="108" t="s">
        <v>418</v>
      </c>
      <c r="B240" s="109" t="s">
        <v>419</v>
      </c>
      <c r="C240" s="146" t="s">
        <v>79</v>
      </c>
      <c r="D240" s="146" t="s">
        <v>429</v>
      </c>
      <c r="E240" s="116">
        <v>18</v>
      </c>
      <c r="F240" s="116">
        <v>2</v>
      </c>
      <c r="G240" s="116">
        <v>0</v>
      </c>
      <c r="H240" s="116">
        <v>0</v>
      </c>
      <c r="I240" s="146" t="s">
        <v>123</v>
      </c>
      <c r="J240" s="147">
        <v>5035</v>
      </c>
      <c r="K240" s="147">
        <v>5035</v>
      </c>
      <c r="L240" s="148">
        <v>5035</v>
      </c>
    </row>
    <row r="241" spans="1:12" ht="20.100000000000001" customHeight="1" x14ac:dyDescent="0.35">
      <c r="A241" s="106" t="s">
        <v>420</v>
      </c>
      <c r="B241" s="107" t="s">
        <v>421</v>
      </c>
      <c r="C241" s="143" t="s">
        <v>79</v>
      </c>
      <c r="D241" s="143" t="s">
        <v>429</v>
      </c>
      <c r="E241" s="113">
        <v>16</v>
      </c>
      <c r="F241" s="113">
        <v>2</v>
      </c>
      <c r="G241" s="113">
        <v>0</v>
      </c>
      <c r="H241" s="113">
        <v>0</v>
      </c>
      <c r="I241" s="143" t="s">
        <v>123</v>
      </c>
      <c r="J241" s="149">
        <v>6687</v>
      </c>
      <c r="K241" s="149">
        <v>6687</v>
      </c>
      <c r="L241" s="150">
        <v>8837</v>
      </c>
    </row>
    <row r="242" spans="1:12" ht="20.100000000000001" customHeight="1" x14ac:dyDescent="0.35">
      <c r="A242" s="108" t="s">
        <v>420</v>
      </c>
      <c r="B242" s="109" t="s">
        <v>422</v>
      </c>
      <c r="C242" s="146" t="s">
        <v>78</v>
      </c>
      <c r="D242" s="146" t="s">
        <v>429</v>
      </c>
      <c r="E242" s="116">
        <v>18</v>
      </c>
      <c r="F242" s="116">
        <v>2</v>
      </c>
      <c r="G242" s="116">
        <v>0</v>
      </c>
      <c r="H242" s="116">
        <v>0</v>
      </c>
      <c r="I242" s="146" t="s">
        <v>123</v>
      </c>
      <c r="J242" s="147">
        <v>7398</v>
      </c>
      <c r="K242" s="147">
        <v>7398</v>
      </c>
      <c r="L242" s="148">
        <v>9650</v>
      </c>
    </row>
    <row r="243" spans="1:12" ht="20.100000000000001" customHeight="1" x14ac:dyDescent="0.35">
      <c r="A243" s="106" t="s">
        <v>420</v>
      </c>
      <c r="B243" s="107" t="s">
        <v>423</v>
      </c>
      <c r="C243" s="143" t="s">
        <v>78</v>
      </c>
      <c r="D243" s="143" t="s">
        <v>431</v>
      </c>
      <c r="E243" s="113">
        <v>15</v>
      </c>
      <c r="F243" s="113">
        <v>2</v>
      </c>
      <c r="G243" s="113">
        <v>1</v>
      </c>
      <c r="H243" s="113">
        <v>0</v>
      </c>
      <c r="I243" s="143" t="s">
        <v>123</v>
      </c>
      <c r="J243" s="149">
        <v>6616</v>
      </c>
      <c r="K243" s="149">
        <v>6616</v>
      </c>
      <c r="L243" s="150">
        <v>8874</v>
      </c>
    </row>
    <row r="244" spans="1:12" ht="20.100000000000001" customHeight="1" x14ac:dyDescent="0.35">
      <c r="A244" s="108" t="s">
        <v>420</v>
      </c>
      <c r="B244" s="109" t="s">
        <v>424</v>
      </c>
      <c r="C244" s="146" t="s">
        <v>78</v>
      </c>
      <c r="D244" s="146" t="s">
        <v>429</v>
      </c>
      <c r="E244" s="116">
        <v>15</v>
      </c>
      <c r="F244" s="116">
        <v>3</v>
      </c>
      <c r="G244" s="116">
        <v>0</v>
      </c>
      <c r="H244" s="116">
        <v>0</v>
      </c>
      <c r="I244" s="146" t="s">
        <v>123</v>
      </c>
      <c r="J244" s="147">
        <v>8440</v>
      </c>
      <c r="K244" s="147">
        <v>8440</v>
      </c>
      <c r="L244" s="148">
        <v>9115</v>
      </c>
    </row>
    <row r="245" spans="1:12" ht="20.100000000000001" customHeight="1" x14ac:dyDescent="0.35">
      <c r="A245" s="106" t="s">
        <v>420</v>
      </c>
      <c r="B245" s="107" t="s">
        <v>425</v>
      </c>
      <c r="C245" s="143" t="s">
        <v>78</v>
      </c>
      <c r="D245" s="143" t="s">
        <v>431</v>
      </c>
      <c r="E245" s="113">
        <v>15</v>
      </c>
      <c r="F245" s="113">
        <v>2</v>
      </c>
      <c r="G245" s="113">
        <v>1</v>
      </c>
      <c r="H245" s="113">
        <v>0</v>
      </c>
      <c r="I245" s="143" t="s">
        <v>123</v>
      </c>
      <c r="J245" s="149">
        <v>6147</v>
      </c>
      <c r="K245" s="149">
        <v>8399</v>
      </c>
      <c r="L245" s="150">
        <v>8399</v>
      </c>
    </row>
    <row r="246" spans="1:12" ht="20.100000000000001" customHeight="1" thickBot="1" x14ac:dyDescent="0.4">
      <c r="A246" s="151" t="s">
        <v>420</v>
      </c>
      <c r="B246" s="152" t="s">
        <v>426</v>
      </c>
      <c r="C246" s="153" t="s">
        <v>78</v>
      </c>
      <c r="D246" s="153" t="s">
        <v>429</v>
      </c>
      <c r="E246" s="154">
        <v>16</v>
      </c>
      <c r="F246" s="154">
        <v>2</v>
      </c>
      <c r="G246" s="154">
        <v>0</v>
      </c>
      <c r="H246" s="154">
        <v>0</v>
      </c>
      <c r="I246" s="153" t="s">
        <v>123</v>
      </c>
      <c r="J246" s="155">
        <v>8013</v>
      </c>
      <c r="K246" s="155">
        <v>8013</v>
      </c>
      <c r="L246" s="156">
        <v>10108</v>
      </c>
    </row>
    <row r="247" spans="1:12" ht="13.15" thickTop="1" x14ac:dyDescent="0.35"/>
    <row r="248" spans="1:12" ht="13.9" x14ac:dyDescent="0.35">
      <c r="A248" s="384" t="s">
        <v>764</v>
      </c>
    </row>
    <row r="249" spans="1:12" x14ac:dyDescent="0.35">
      <c r="A249" s="385"/>
    </row>
    <row r="250" spans="1:12" x14ac:dyDescent="0.35">
      <c r="A250" s="302" t="s">
        <v>765</v>
      </c>
    </row>
    <row r="251" spans="1:12" x14ac:dyDescent="0.35">
      <c r="A251" s="302" t="s">
        <v>763</v>
      </c>
    </row>
  </sheetData>
  <autoFilter ref="A4:L246"/>
  <mergeCells count="2">
    <mergeCell ref="J3:L3"/>
    <mergeCell ref="A2:B2"/>
  </mergeCells>
  <hyperlinks>
    <hyperlink ref="A2:B2" location="TOC!A1" display="Return to Table of Contents"/>
  </hyperlinks>
  <pageMargins left="0.25" right="0.25" top="0.75" bottom="0.75" header="0.3" footer="0.3"/>
  <pageSetup scale="55" fitToWidth="2" fitToHeight="0" orientation="portrait" horizontalDpi="1200" verticalDpi="1200" r:id="rId1"/>
  <headerFooter>
    <oddHeader>&amp;L&amp;"Arial,Bold"2019-20 &amp;"Arial,Bold Italic"Survey of Allied Dental Education&amp;"Arial,Bold"
Report 2 - Dental Assisting Education Programs</oddHeader>
  </headerFooter>
  <rowBreaks count="4" manualBreakCount="4">
    <brk id="62" max="16383" man="1"/>
    <brk id="116" max="16383" man="1"/>
    <brk id="163" max="16383" man="1"/>
    <brk id="217" max="16383" man="1"/>
  </rowBreaks>
  <colBreaks count="1" manualBreakCount="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50"/>
  <sheetViews>
    <sheetView zoomScaleNormal="100" workbookViewId="0">
      <pane xSplit="2" ySplit="3" topLeftCell="C4" activePane="bottomRight" state="frozen"/>
      <selection activeCell="A11" sqref="A11"/>
      <selection pane="topRight" activeCell="A11" sqref="A11"/>
      <selection pane="bottomLeft" activeCell="A11" sqref="A11"/>
      <selection pane="bottomRight"/>
    </sheetView>
  </sheetViews>
  <sheetFormatPr defaultColWidth="9.1328125" defaultRowHeight="12.75" x14ac:dyDescent="0.35"/>
  <cols>
    <col min="1" max="1" width="6.6640625" style="102" customWidth="1"/>
    <col min="2" max="2" width="72.1328125" style="102" customWidth="1"/>
    <col min="3" max="8" width="12.6640625" style="102" customWidth="1"/>
    <col min="9" max="16384" width="9.1328125" style="102"/>
  </cols>
  <sheetData>
    <row r="1" spans="1:8" ht="13.9" x14ac:dyDescent="0.4">
      <c r="A1" s="101" t="s">
        <v>546</v>
      </c>
    </row>
    <row r="2" spans="1:8" ht="21" customHeight="1" x14ac:dyDescent="0.35">
      <c r="A2" s="404" t="s">
        <v>1</v>
      </c>
      <c r="B2" s="404"/>
    </row>
    <row r="3" spans="1:8" ht="49.5" customHeight="1" x14ac:dyDescent="0.4">
      <c r="A3" s="104" t="s">
        <v>136</v>
      </c>
      <c r="B3" s="105" t="s">
        <v>137</v>
      </c>
      <c r="C3" s="161" t="s">
        <v>436</v>
      </c>
      <c r="D3" s="140" t="s">
        <v>437</v>
      </c>
      <c r="E3" s="140" t="s">
        <v>438</v>
      </c>
      <c r="F3" s="140" t="s">
        <v>439</v>
      </c>
      <c r="G3" s="140" t="s">
        <v>440</v>
      </c>
      <c r="H3" s="162" t="s">
        <v>441</v>
      </c>
    </row>
    <row r="4" spans="1:8" ht="20.100000000000001" customHeight="1" x14ac:dyDescent="0.35">
      <c r="A4" s="106" t="s">
        <v>139</v>
      </c>
      <c r="B4" s="107" t="s">
        <v>140</v>
      </c>
      <c r="C4" s="163">
        <v>10368</v>
      </c>
      <c r="D4" s="144">
        <v>160</v>
      </c>
      <c r="E4" s="144">
        <v>360</v>
      </c>
      <c r="F4" s="144">
        <v>300</v>
      </c>
      <c r="G4" s="144">
        <v>0</v>
      </c>
      <c r="H4" s="145">
        <v>750</v>
      </c>
    </row>
    <row r="5" spans="1:8" ht="20.100000000000001" customHeight="1" x14ac:dyDescent="0.35">
      <c r="A5" s="108" t="s">
        <v>139</v>
      </c>
      <c r="B5" s="109" t="s">
        <v>141</v>
      </c>
      <c r="C5" s="164">
        <v>7840</v>
      </c>
      <c r="D5" s="165">
        <v>400</v>
      </c>
      <c r="E5" s="165">
        <v>265</v>
      </c>
      <c r="F5" s="165">
        <v>900</v>
      </c>
      <c r="G5" s="165">
        <v>0</v>
      </c>
      <c r="H5" s="166">
        <v>1490</v>
      </c>
    </row>
    <row r="6" spans="1:8" ht="20.100000000000001" customHeight="1" x14ac:dyDescent="0.35">
      <c r="A6" s="106" t="s">
        <v>139</v>
      </c>
      <c r="B6" s="107" t="s">
        <v>142</v>
      </c>
      <c r="C6" s="167">
        <v>8768</v>
      </c>
      <c r="D6" s="168">
        <v>150</v>
      </c>
      <c r="E6" s="168">
        <v>200</v>
      </c>
      <c r="F6" s="168">
        <v>1200</v>
      </c>
      <c r="G6" s="168">
        <v>200</v>
      </c>
      <c r="H6" s="169">
        <v>0</v>
      </c>
    </row>
    <row r="7" spans="1:8" ht="20.100000000000001" customHeight="1" x14ac:dyDescent="0.35">
      <c r="A7" s="108" t="s">
        <v>139</v>
      </c>
      <c r="B7" s="109" t="s">
        <v>143</v>
      </c>
      <c r="C7" s="164">
        <v>5978</v>
      </c>
      <c r="D7" s="165">
        <v>0</v>
      </c>
      <c r="E7" s="165">
        <v>150</v>
      </c>
      <c r="F7" s="165">
        <v>120</v>
      </c>
      <c r="G7" s="165">
        <v>0</v>
      </c>
      <c r="H7" s="166">
        <v>0</v>
      </c>
    </row>
    <row r="8" spans="1:8" ht="20.100000000000001" customHeight="1" x14ac:dyDescent="0.35">
      <c r="A8" s="106" t="s">
        <v>139</v>
      </c>
      <c r="B8" s="107" t="s">
        <v>144</v>
      </c>
      <c r="C8" s="167">
        <v>5500</v>
      </c>
      <c r="D8" s="168">
        <v>50</v>
      </c>
      <c r="E8" s="168">
        <v>200</v>
      </c>
      <c r="F8" s="168">
        <v>600</v>
      </c>
      <c r="G8" s="168">
        <v>0</v>
      </c>
      <c r="H8" s="169">
        <v>110</v>
      </c>
    </row>
    <row r="9" spans="1:8" ht="20.100000000000001" customHeight="1" x14ac:dyDescent="0.35">
      <c r="A9" s="108" t="s">
        <v>145</v>
      </c>
      <c r="B9" s="109" t="s">
        <v>146</v>
      </c>
      <c r="C9" s="164">
        <v>7136</v>
      </c>
      <c r="D9" s="165">
        <v>65</v>
      </c>
      <c r="E9" s="165">
        <v>315</v>
      </c>
      <c r="F9" s="165">
        <v>552</v>
      </c>
      <c r="G9" s="165">
        <v>3574</v>
      </c>
      <c r="H9" s="166">
        <v>1181</v>
      </c>
    </row>
    <row r="10" spans="1:8" ht="20.100000000000001" customHeight="1" x14ac:dyDescent="0.35">
      <c r="A10" s="106" t="s">
        <v>147</v>
      </c>
      <c r="B10" s="107" t="s">
        <v>148</v>
      </c>
      <c r="C10" s="167">
        <v>2338</v>
      </c>
      <c r="D10" s="168">
        <v>0</v>
      </c>
      <c r="E10" s="168">
        <v>300</v>
      </c>
      <c r="F10" s="168">
        <v>680</v>
      </c>
      <c r="G10" s="168">
        <v>1385</v>
      </c>
      <c r="H10" s="169">
        <v>215</v>
      </c>
    </row>
    <row r="11" spans="1:8" ht="20.100000000000001" customHeight="1" x14ac:dyDescent="0.35">
      <c r="A11" s="108" t="s">
        <v>147</v>
      </c>
      <c r="B11" s="109" t="s">
        <v>149</v>
      </c>
      <c r="C11" s="164">
        <v>2366</v>
      </c>
      <c r="D11" s="165">
        <v>330</v>
      </c>
      <c r="E11" s="165">
        <v>400</v>
      </c>
      <c r="F11" s="165">
        <v>700</v>
      </c>
      <c r="G11" s="165">
        <v>195</v>
      </c>
      <c r="H11" s="166">
        <v>2060</v>
      </c>
    </row>
    <row r="12" spans="1:8" ht="20.100000000000001" customHeight="1" x14ac:dyDescent="0.35">
      <c r="A12" s="106" t="s">
        <v>150</v>
      </c>
      <c r="B12" s="107" t="s">
        <v>151</v>
      </c>
      <c r="C12" s="167">
        <v>3191</v>
      </c>
      <c r="D12" s="168">
        <v>0</v>
      </c>
      <c r="E12" s="168">
        <v>300</v>
      </c>
      <c r="F12" s="168">
        <v>593</v>
      </c>
      <c r="G12" s="168">
        <v>468</v>
      </c>
      <c r="H12" s="169">
        <v>150</v>
      </c>
    </row>
    <row r="13" spans="1:8" ht="20.100000000000001" customHeight="1" x14ac:dyDescent="0.35">
      <c r="A13" s="108" t="s">
        <v>150</v>
      </c>
      <c r="B13" s="109" t="s">
        <v>152</v>
      </c>
      <c r="C13" s="164">
        <v>5360</v>
      </c>
      <c r="D13" s="165">
        <v>140</v>
      </c>
      <c r="E13" s="165">
        <v>300</v>
      </c>
      <c r="F13" s="165">
        <v>750</v>
      </c>
      <c r="G13" s="165">
        <v>520</v>
      </c>
      <c r="H13" s="166">
        <v>2200</v>
      </c>
    </row>
    <row r="14" spans="1:8" ht="20.100000000000001" customHeight="1" x14ac:dyDescent="0.35">
      <c r="A14" s="106" t="s">
        <v>153</v>
      </c>
      <c r="B14" s="107" t="s">
        <v>154</v>
      </c>
      <c r="C14" s="167">
        <v>1640</v>
      </c>
      <c r="D14" s="168">
        <v>1125</v>
      </c>
      <c r="E14" s="168">
        <v>300</v>
      </c>
      <c r="F14" s="168">
        <v>590</v>
      </c>
      <c r="G14" s="168">
        <v>334</v>
      </c>
      <c r="H14" s="169">
        <v>800</v>
      </c>
    </row>
    <row r="15" spans="1:8" ht="20.100000000000001" customHeight="1" x14ac:dyDescent="0.35">
      <c r="A15" s="108" t="s">
        <v>153</v>
      </c>
      <c r="B15" s="109" t="s">
        <v>155</v>
      </c>
      <c r="C15" s="164">
        <v>1518</v>
      </c>
      <c r="D15" s="165">
        <v>25</v>
      </c>
      <c r="E15" s="165">
        <v>200</v>
      </c>
      <c r="F15" s="165">
        <v>475</v>
      </c>
      <c r="G15" s="165">
        <v>0</v>
      </c>
      <c r="H15" s="166">
        <v>0</v>
      </c>
    </row>
    <row r="16" spans="1:8" ht="20.100000000000001" customHeight="1" x14ac:dyDescent="0.35">
      <c r="A16" s="106" t="s">
        <v>153</v>
      </c>
      <c r="B16" s="107" t="s">
        <v>156</v>
      </c>
      <c r="C16" s="167">
        <v>1449</v>
      </c>
      <c r="D16" s="168">
        <v>500</v>
      </c>
      <c r="E16" s="168">
        <v>200</v>
      </c>
      <c r="F16" s="168">
        <v>545</v>
      </c>
      <c r="G16" s="168">
        <v>0</v>
      </c>
      <c r="H16" s="169">
        <v>640</v>
      </c>
    </row>
    <row r="17" spans="1:8" ht="20.100000000000001" customHeight="1" x14ac:dyDescent="0.35">
      <c r="A17" s="108" t="s">
        <v>153</v>
      </c>
      <c r="B17" s="109" t="s">
        <v>157</v>
      </c>
      <c r="C17" s="164">
        <v>0</v>
      </c>
      <c r="D17" s="165">
        <v>0</v>
      </c>
      <c r="E17" s="165">
        <v>100</v>
      </c>
      <c r="F17" s="165">
        <v>450</v>
      </c>
      <c r="G17" s="165">
        <v>180</v>
      </c>
      <c r="H17" s="166">
        <v>0</v>
      </c>
    </row>
    <row r="18" spans="1:8" ht="20.100000000000001" customHeight="1" x14ac:dyDescent="0.35">
      <c r="A18" s="106" t="s">
        <v>153</v>
      </c>
      <c r="B18" s="107" t="s">
        <v>158</v>
      </c>
      <c r="C18" s="167">
        <v>4500</v>
      </c>
      <c r="D18" s="168">
        <v>560</v>
      </c>
      <c r="E18" s="168">
        <v>250</v>
      </c>
      <c r="F18" s="168">
        <v>600</v>
      </c>
      <c r="G18" s="168">
        <v>0</v>
      </c>
      <c r="H18" s="169">
        <v>120</v>
      </c>
    </row>
    <row r="19" spans="1:8" ht="20.100000000000001" customHeight="1" x14ac:dyDescent="0.35">
      <c r="A19" s="108" t="s">
        <v>153</v>
      </c>
      <c r="B19" s="109" t="s">
        <v>159</v>
      </c>
      <c r="C19" s="164">
        <v>1748</v>
      </c>
      <c r="D19" s="165">
        <v>470</v>
      </c>
      <c r="E19" s="165">
        <v>110</v>
      </c>
      <c r="F19" s="165">
        <v>800</v>
      </c>
      <c r="G19" s="165">
        <v>275</v>
      </c>
      <c r="H19" s="166">
        <v>300</v>
      </c>
    </row>
    <row r="20" spans="1:8" ht="20.100000000000001" customHeight="1" x14ac:dyDescent="0.35">
      <c r="A20" s="106" t="s">
        <v>153</v>
      </c>
      <c r="B20" s="107" t="s">
        <v>160</v>
      </c>
      <c r="C20" s="167">
        <v>1633</v>
      </c>
      <c r="D20" s="168">
        <v>600</v>
      </c>
      <c r="E20" s="168">
        <v>250</v>
      </c>
      <c r="F20" s="168">
        <v>400</v>
      </c>
      <c r="G20" s="168">
        <v>0</v>
      </c>
      <c r="H20" s="169">
        <v>0</v>
      </c>
    </row>
    <row r="21" spans="1:8" ht="20.100000000000001" customHeight="1" x14ac:dyDescent="0.35">
      <c r="A21" s="108" t="s">
        <v>153</v>
      </c>
      <c r="B21" s="109" t="s">
        <v>161</v>
      </c>
      <c r="C21" s="164">
        <v>1472</v>
      </c>
      <c r="D21" s="165">
        <v>1350</v>
      </c>
      <c r="E21" s="165">
        <v>500</v>
      </c>
      <c r="F21" s="165">
        <v>350</v>
      </c>
      <c r="G21" s="165">
        <v>0</v>
      </c>
      <c r="H21" s="166">
        <v>0</v>
      </c>
    </row>
    <row r="22" spans="1:8" ht="20.100000000000001" customHeight="1" x14ac:dyDescent="0.35">
      <c r="A22" s="106" t="s">
        <v>153</v>
      </c>
      <c r="B22" s="107" t="s">
        <v>162</v>
      </c>
      <c r="C22" s="167">
        <v>1449</v>
      </c>
      <c r="D22" s="168">
        <v>50</v>
      </c>
      <c r="E22" s="168">
        <v>150</v>
      </c>
      <c r="F22" s="168">
        <v>600</v>
      </c>
      <c r="G22" s="168">
        <v>365</v>
      </c>
      <c r="H22" s="169">
        <v>640</v>
      </c>
    </row>
    <row r="23" spans="1:8" ht="20.100000000000001" customHeight="1" x14ac:dyDescent="0.35">
      <c r="A23" s="108" t="s">
        <v>153</v>
      </c>
      <c r="B23" s="109" t="s">
        <v>163</v>
      </c>
      <c r="C23" s="164">
        <v>1587</v>
      </c>
      <c r="D23" s="165">
        <v>0</v>
      </c>
      <c r="E23" s="165">
        <v>240</v>
      </c>
      <c r="F23" s="165">
        <v>900</v>
      </c>
      <c r="G23" s="165">
        <v>1000</v>
      </c>
      <c r="H23" s="166">
        <v>700</v>
      </c>
    </row>
    <row r="24" spans="1:8" ht="20.100000000000001" customHeight="1" x14ac:dyDescent="0.35">
      <c r="A24" s="106" t="s">
        <v>153</v>
      </c>
      <c r="B24" s="107" t="s">
        <v>164</v>
      </c>
      <c r="C24" s="167">
        <v>1705</v>
      </c>
      <c r="D24" s="168">
        <v>900</v>
      </c>
      <c r="E24" s="168">
        <v>150</v>
      </c>
      <c r="F24" s="168">
        <v>450</v>
      </c>
      <c r="G24" s="168">
        <v>0</v>
      </c>
      <c r="H24" s="169">
        <v>200</v>
      </c>
    </row>
    <row r="25" spans="1:8" ht="20.100000000000001" customHeight="1" x14ac:dyDescent="0.35">
      <c r="A25" s="108" t="s">
        <v>153</v>
      </c>
      <c r="B25" s="109" t="s">
        <v>165</v>
      </c>
      <c r="C25" s="164">
        <v>5766</v>
      </c>
      <c r="D25" s="165">
        <v>0</v>
      </c>
      <c r="E25" s="165">
        <v>100</v>
      </c>
      <c r="F25" s="165">
        <v>0</v>
      </c>
      <c r="G25" s="165">
        <v>0</v>
      </c>
      <c r="H25" s="166">
        <v>0</v>
      </c>
    </row>
    <row r="26" spans="1:8" ht="20.100000000000001" customHeight="1" x14ac:dyDescent="0.35">
      <c r="A26" s="106" t="s">
        <v>153</v>
      </c>
      <c r="B26" s="107" t="s">
        <v>166</v>
      </c>
      <c r="C26" s="167">
        <v>1583</v>
      </c>
      <c r="D26" s="168">
        <v>50</v>
      </c>
      <c r="E26" s="168">
        <v>150</v>
      </c>
      <c r="F26" s="168">
        <v>400</v>
      </c>
      <c r="G26" s="168">
        <v>0</v>
      </c>
      <c r="H26" s="169">
        <v>142</v>
      </c>
    </row>
    <row r="27" spans="1:8" ht="20.100000000000001" customHeight="1" x14ac:dyDescent="0.35">
      <c r="A27" s="108" t="s">
        <v>153</v>
      </c>
      <c r="B27" s="109" t="s">
        <v>167</v>
      </c>
      <c r="C27" s="164">
        <v>1681</v>
      </c>
      <c r="D27" s="165">
        <v>1350</v>
      </c>
      <c r="E27" s="165">
        <v>170</v>
      </c>
      <c r="F27" s="165">
        <v>1105</v>
      </c>
      <c r="G27" s="165">
        <v>350</v>
      </c>
      <c r="H27" s="166">
        <v>200</v>
      </c>
    </row>
    <row r="28" spans="1:8" ht="20.100000000000001" customHeight="1" x14ac:dyDescent="0.35">
      <c r="A28" s="106" t="s">
        <v>153</v>
      </c>
      <c r="B28" s="107" t="s">
        <v>168</v>
      </c>
      <c r="C28" s="167">
        <v>1196</v>
      </c>
      <c r="D28" s="168">
        <v>1155</v>
      </c>
      <c r="E28" s="168">
        <v>150</v>
      </c>
      <c r="F28" s="168">
        <v>350</v>
      </c>
      <c r="G28" s="168">
        <v>100</v>
      </c>
      <c r="H28" s="169">
        <v>666</v>
      </c>
    </row>
    <row r="29" spans="1:8" ht="20.100000000000001" customHeight="1" x14ac:dyDescent="0.35">
      <c r="A29" s="108" t="s">
        <v>153</v>
      </c>
      <c r="B29" s="109" t="s">
        <v>169</v>
      </c>
      <c r="C29" s="164">
        <v>1748</v>
      </c>
      <c r="D29" s="165">
        <v>200</v>
      </c>
      <c r="E29" s="165">
        <v>300</v>
      </c>
      <c r="F29" s="165">
        <v>700</v>
      </c>
      <c r="G29" s="165">
        <v>0</v>
      </c>
      <c r="H29" s="166">
        <v>0</v>
      </c>
    </row>
    <row r="30" spans="1:8" ht="20.100000000000001" customHeight="1" x14ac:dyDescent="0.35">
      <c r="A30" s="106" t="s">
        <v>153</v>
      </c>
      <c r="B30" s="107" t="s">
        <v>170</v>
      </c>
      <c r="C30" s="167">
        <v>1608</v>
      </c>
      <c r="D30" s="168">
        <v>1436</v>
      </c>
      <c r="E30" s="168">
        <v>100</v>
      </c>
      <c r="F30" s="168">
        <v>500</v>
      </c>
      <c r="G30" s="168">
        <v>0</v>
      </c>
      <c r="H30" s="169">
        <v>0</v>
      </c>
    </row>
    <row r="31" spans="1:8" ht="20.100000000000001" customHeight="1" x14ac:dyDescent="0.35">
      <c r="A31" s="108" t="s">
        <v>153</v>
      </c>
      <c r="B31" s="109" t="s">
        <v>171</v>
      </c>
      <c r="C31" s="164">
        <v>1610</v>
      </c>
      <c r="D31" s="165">
        <v>560</v>
      </c>
      <c r="E31" s="165">
        <v>200</v>
      </c>
      <c r="F31" s="165">
        <v>450</v>
      </c>
      <c r="G31" s="165">
        <v>0</v>
      </c>
      <c r="H31" s="166">
        <v>510</v>
      </c>
    </row>
    <row r="32" spans="1:8" ht="20.100000000000001" customHeight="1" x14ac:dyDescent="0.35">
      <c r="A32" s="106" t="s">
        <v>153</v>
      </c>
      <c r="B32" s="107" t="s">
        <v>172</v>
      </c>
      <c r="C32" s="167">
        <v>1600</v>
      </c>
      <c r="D32" s="168">
        <v>800</v>
      </c>
      <c r="E32" s="168">
        <v>350</v>
      </c>
      <c r="F32" s="168">
        <v>300</v>
      </c>
      <c r="G32" s="168">
        <v>0</v>
      </c>
      <c r="H32" s="169">
        <v>0</v>
      </c>
    </row>
    <row r="33" spans="1:8" ht="20.100000000000001" customHeight="1" x14ac:dyDescent="0.35">
      <c r="A33" s="108" t="s">
        <v>173</v>
      </c>
      <c r="B33" s="109" t="s">
        <v>174</v>
      </c>
      <c r="C33" s="164">
        <v>8096</v>
      </c>
      <c r="D33" s="165">
        <v>0</v>
      </c>
      <c r="E33" s="165">
        <v>200</v>
      </c>
      <c r="F33" s="165">
        <v>700</v>
      </c>
      <c r="G33" s="165">
        <v>751</v>
      </c>
      <c r="H33" s="166">
        <v>0</v>
      </c>
    </row>
    <row r="34" spans="1:8" ht="20.100000000000001" customHeight="1" x14ac:dyDescent="0.35">
      <c r="A34" s="106" t="s">
        <v>173</v>
      </c>
      <c r="B34" s="107" t="s">
        <v>175</v>
      </c>
      <c r="C34" s="167">
        <v>3232</v>
      </c>
      <c r="D34" s="168">
        <v>172</v>
      </c>
      <c r="E34" s="168">
        <v>150</v>
      </c>
      <c r="F34" s="168">
        <v>301</v>
      </c>
      <c r="G34" s="168">
        <v>390</v>
      </c>
      <c r="H34" s="169">
        <v>0</v>
      </c>
    </row>
    <row r="35" spans="1:8" ht="20.100000000000001" customHeight="1" x14ac:dyDescent="0.35">
      <c r="A35" s="108" t="s">
        <v>173</v>
      </c>
      <c r="B35" s="109" t="s">
        <v>176</v>
      </c>
      <c r="C35" s="164">
        <v>7147</v>
      </c>
      <c r="D35" s="165">
        <v>100</v>
      </c>
      <c r="E35" s="165">
        <v>200</v>
      </c>
      <c r="F35" s="165">
        <v>1099</v>
      </c>
      <c r="G35" s="165">
        <v>314</v>
      </c>
      <c r="H35" s="166">
        <v>1398</v>
      </c>
    </row>
    <row r="36" spans="1:8" ht="20.100000000000001" customHeight="1" x14ac:dyDescent="0.35">
      <c r="A36" s="106" t="s">
        <v>177</v>
      </c>
      <c r="B36" s="107" t="s">
        <v>178</v>
      </c>
      <c r="C36" s="167">
        <v>4444</v>
      </c>
      <c r="D36" s="168">
        <v>5800</v>
      </c>
      <c r="E36" s="168">
        <v>170</v>
      </c>
      <c r="F36" s="168">
        <v>495</v>
      </c>
      <c r="G36" s="168">
        <v>0</v>
      </c>
      <c r="H36" s="169">
        <v>0</v>
      </c>
    </row>
    <row r="37" spans="1:8" ht="20.100000000000001" customHeight="1" x14ac:dyDescent="0.35">
      <c r="A37" s="108" t="s">
        <v>177</v>
      </c>
      <c r="B37" s="109" t="s">
        <v>179</v>
      </c>
      <c r="C37" s="164">
        <v>5306</v>
      </c>
      <c r="D37" s="165">
        <v>426</v>
      </c>
      <c r="E37" s="165">
        <v>260</v>
      </c>
      <c r="F37" s="165">
        <v>1000</v>
      </c>
      <c r="G37" s="165">
        <v>974</v>
      </c>
      <c r="H37" s="166">
        <v>1643</v>
      </c>
    </row>
    <row r="38" spans="1:8" ht="20.100000000000001" customHeight="1" x14ac:dyDescent="0.35">
      <c r="A38" s="106" t="s">
        <v>180</v>
      </c>
      <c r="B38" s="107" t="s">
        <v>181</v>
      </c>
      <c r="C38" s="167">
        <v>3444</v>
      </c>
      <c r="D38" s="168">
        <v>0</v>
      </c>
      <c r="E38" s="168">
        <v>75</v>
      </c>
      <c r="F38" s="168">
        <v>250</v>
      </c>
      <c r="G38" s="168">
        <v>492</v>
      </c>
      <c r="H38" s="169">
        <v>189</v>
      </c>
    </row>
    <row r="39" spans="1:8" ht="20.100000000000001" customHeight="1" x14ac:dyDescent="0.35">
      <c r="A39" s="108" t="s">
        <v>180</v>
      </c>
      <c r="B39" s="109" t="s">
        <v>182</v>
      </c>
      <c r="C39" s="164">
        <v>5795</v>
      </c>
      <c r="D39" s="165">
        <v>125</v>
      </c>
      <c r="E39" s="165">
        <v>250</v>
      </c>
      <c r="F39" s="165">
        <v>655</v>
      </c>
      <c r="G39" s="165">
        <v>720</v>
      </c>
      <c r="H39" s="166">
        <v>425</v>
      </c>
    </row>
    <row r="40" spans="1:8" ht="20.100000000000001" customHeight="1" x14ac:dyDescent="0.35">
      <c r="A40" s="106" t="s">
        <v>180</v>
      </c>
      <c r="B40" s="107" t="s">
        <v>183</v>
      </c>
      <c r="C40" s="167">
        <v>3567</v>
      </c>
      <c r="D40" s="168">
        <v>0</v>
      </c>
      <c r="E40" s="168">
        <v>160</v>
      </c>
      <c r="F40" s="168">
        <v>495</v>
      </c>
      <c r="G40" s="168">
        <v>1243</v>
      </c>
      <c r="H40" s="169">
        <v>1044</v>
      </c>
    </row>
    <row r="41" spans="1:8" ht="20.100000000000001" customHeight="1" x14ac:dyDescent="0.35">
      <c r="A41" s="108" t="s">
        <v>180</v>
      </c>
      <c r="B41" s="109" t="s">
        <v>184</v>
      </c>
      <c r="C41" s="164">
        <v>3592</v>
      </c>
      <c r="D41" s="165">
        <v>9</v>
      </c>
      <c r="E41" s="165">
        <v>171</v>
      </c>
      <c r="F41" s="165">
        <v>357</v>
      </c>
      <c r="G41" s="165">
        <v>325</v>
      </c>
      <c r="H41" s="166">
        <v>480</v>
      </c>
    </row>
    <row r="42" spans="1:8" ht="20.100000000000001" customHeight="1" x14ac:dyDescent="0.35">
      <c r="A42" s="106" t="s">
        <v>180</v>
      </c>
      <c r="B42" s="107" t="s">
        <v>185</v>
      </c>
      <c r="C42" s="167">
        <v>5355</v>
      </c>
      <c r="D42" s="168">
        <v>500</v>
      </c>
      <c r="E42" s="168">
        <v>150</v>
      </c>
      <c r="F42" s="168">
        <v>900</v>
      </c>
      <c r="G42" s="168">
        <v>1475</v>
      </c>
      <c r="H42" s="169">
        <v>400</v>
      </c>
    </row>
    <row r="43" spans="1:8" ht="20.100000000000001" customHeight="1" x14ac:dyDescent="0.35">
      <c r="A43" s="108" t="s">
        <v>180</v>
      </c>
      <c r="B43" s="109" t="s">
        <v>186</v>
      </c>
      <c r="C43" s="164">
        <v>4232</v>
      </c>
      <c r="D43" s="165">
        <v>235</v>
      </c>
      <c r="E43" s="165">
        <v>314</v>
      </c>
      <c r="F43" s="165">
        <v>1035</v>
      </c>
      <c r="G43" s="165">
        <v>299</v>
      </c>
      <c r="H43" s="166">
        <v>955</v>
      </c>
    </row>
    <row r="44" spans="1:8" ht="20.100000000000001" customHeight="1" x14ac:dyDescent="0.35">
      <c r="A44" s="106" t="s">
        <v>180</v>
      </c>
      <c r="B44" s="107" t="s">
        <v>187</v>
      </c>
      <c r="C44" s="167">
        <v>5200</v>
      </c>
      <c r="D44" s="168">
        <v>130</v>
      </c>
      <c r="E44" s="168">
        <v>80</v>
      </c>
      <c r="F44" s="168">
        <v>800</v>
      </c>
      <c r="G44" s="168">
        <v>539</v>
      </c>
      <c r="H44" s="169">
        <v>425</v>
      </c>
    </row>
    <row r="45" spans="1:8" ht="20.100000000000001" customHeight="1" x14ac:dyDescent="0.35">
      <c r="A45" s="108" t="s">
        <v>180</v>
      </c>
      <c r="B45" s="109" t="s">
        <v>188</v>
      </c>
      <c r="C45" s="164">
        <v>3419</v>
      </c>
      <c r="D45" s="165">
        <v>152</v>
      </c>
      <c r="E45" s="165">
        <v>400</v>
      </c>
      <c r="F45" s="165">
        <v>367</v>
      </c>
      <c r="G45" s="165">
        <v>361</v>
      </c>
      <c r="H45" s="166">
        <v>450</v>
      </c>
    </row>
    <row r="46" spans="1:8" ht="20.100000000000001" customHeight="1" x14ac:dyDescent="0.35">
      <c r="A46" s="106" t="s">
        <v>180</v>
      </c>
      <c r="B46" s="107" t="s">
        <v>189</v>
      </c>
      <c r="C46" s="167">
        <v>3573</v>
      </c>
      <c r="D46" s="168">
        <v>50</v>
      </c>
      <c r="E46" s="168">
        <v>200</v>
      </c>
      <c r="F46" s="168">
        <v>300</v>
      </c>
      <c r="G46" s="168">
        <v>9</v>
      </c>
      <c r="H46" s="169">
        <v>150</v>
      </c>
    </row>
    <row r="47" spans="1:8" ht="20.100000000000001" customHeight="1" x14ac:dyDescent="0.35">
      <c r="A47" s="108" t="s">
        <v>180</v>
      </c>
      <c r="B47" s="109" t="s">
        <v>190</v>
      </c>
      <c r="C47" s="164">
        <v>4336</v>
      </c>
      <c r="D47" s="165">
        <v>0</v>
      </c>
      <c r="E47" s="165">
        <v>100</v>
      </c>
      <c r="F47" s="165">
        <v>575</v>
      </c>
      <c r="G47" s="165">
        <v>497</v>
      </c>
      <c r="H47" s="166">
        <v>811.5</v>
      </c>
    </row>
    <row r="48" spans="1:8" ht="20.100000000000001" customHeight="1" x14ac:dyDescent="0.35">
      <c r="A48" s="106" t="s">
        <v>180</v>
      </c>
      <c r="B48" s="107" t="s">
        <v>191</v>
      </c>
      <c r="C48" s="167">
        <v>3238</v>
      </c>
      <c r="D48" s="168">
        <v>200</v>
      </c>
      <c r="E48" s="168">
        <v>200</v>
      </c>
      <c r="F48" s="168">
        <v>600</v>
      </c>
      <c r="G48" s="168">
        <v>1050</v>
      </c>
      <c r="H48" s="169">
        <v>425</v>
      </c>
    </row>
    <row r="49" spans="1:8" ht="20.100000000000001" customHeight="1" x14ac:dyDescent="0.35">
      <c r="A49" s="108" t="s">
        <v>180</v>
      </c>
      <c r="B49" s="109" t="s">
        <v>192</v>
      </c>
      <c r="C49" s="164">
        <v>7738</v>
      </c>
      <c r="D49" s="165">
        <v>343</v>
      </c>
      <c r="E49" s="165">
        <v>138</v>
      </c>
      <c r="F49" s="165">
        <v>1382</v>
      </c>
      <c r="G49" s="165">
        <v>0</v>
      </c>
      <c r="H49" s="166">
        <v>2130</v>
      </c>
    </row>
    <row r="50" spans="1:8" ht="20.100000000000001" customHeight="1" x14ac:dyDescent="0.35">
      <c r="A50" s="106" t="s">
        <v>180</v>
      </c>
      <c r="B50" s="107" t="s">
        <v>193</v>
      </c>
      <c r="C50" s="167">
        <v>3148</v>
      </c>
      <c r="D50" s="168">
        <v>200</v>
      </c>
      <c r="E50" s="168">
        <v>150</v>
      </c>
      <c r="F50" s="168">
        <v>200</v>
      </c>
      <c r="G50" s="168">
        <v>100</v>
      </c>
      <c r="H50" s="169">
        <v>425</v>
      </c>
    </row>
    <row r="51" spans="1:8" ht="20.100000000000001" customHeight="1" x14ac:dyDescent="0.35">
      <c r="A51" s="108" t="s">
        <v>180</v>
      </c>
      <c r="B51" s="109" t="s">
        <v>194</v>
      </c>
      <c r="C51" s="164">
        <v>3591.6</v>
      </c>
      <c r="D51" s="165">
        <v>0</v>
      </c>
      <c r="E51" s="165">
        <v>220</v>
      </c>
      <c r="F51" s="165">
        <v>220</v>
      </c>
      <c r="G51" s="165">
        <v>1160</v>
      </c>
      <c r="H51" s="166">
        <v>0</v>
      </c>
    </row>
    <row r="52" spans="1:8" ht="20.100000000000001" customHeight="1" x14ac:dyDescent="0.35">
      <c r="A52" s="106" t="s">
        <v>180</v>
      </c>
      <c r="B52" s="107" t="s">
        <v>195</v>
      </c>
      <c r="C52" s="167">
        <v>3592</v>
      </c>
      <c r="D52" s="168">
        <v>200</v>
      </c>
      <c r="E52" s="168">
        <v>150</v>
      </c>
      <c r="F52" s="168">
        <v>600</v>
      </c>
      <c r="G52" s="168">
        <v>1100</v>
      </c>
      <c r="H52" s="169">
        <v>675</v>
      </c>
    </row>
    <row r="53" spans="1:8" ht="20.100000000000001" customHeight="1" x14ac:dyDescent="0.35">
      <c r="A53" s="108" t="s">
        <v>180</v>
      </c>
      <c r="B53" s="109" t="s">
        <v>196</v>
      </c>
      <c r="C53" s="164">
        <v>3530</v>
      </c>
      <c r="D53" s="165">
        <v>0</v>
      </c>
      <c r="E53" s="165">
        <v>231.88</v>
      </c>
      <c r="F53" s="165">
        <v>763.49</v>
      </c>
      <c r="G53" s="165">
        <v>1532</v>
      </c>
      <c r="H53" s="166">
        <v>950</v>
      </c>
    </row>
    <row r="54" spans="1:8" ht="20.100000000000001" customHeight="1" x14ac:dyDescent="0.35">
      <c r="A54" s="106" t="s">
        <v>180</v>
      </c>
      <c r="B54" s="107" t="s">
        <v>197</v>
      </c>
      <c r="C54" s="167">
        <v>3710</v>
      </c>
      <c r="D54" s="168">
        <v>194</v>
      </c>
      <c r="E54" s="168">
        <v>550</v>
      </c>
      <c r="F54" s="168">
        <v>460</v>
      </c>
      <c r="G54" s="168">
        <v>877</v>
      </c>
      <c r="H54" s="169">
        <v>810</v>
      </c>
    </row>
    <row r="55" spans="1:8" ht="20.100000000000001" customHeight="1" x14ac:dyDescent="0.35">
      <c r="A55" s="108" t="s">
        <v>180</v>
      </c>
      <c r="B55" s="109" t="s">
        <v>198</v>
      </c>
      <c r="C55" s="164">
        <v>3420</v>
      </c>
      <c r="D55" s="165">
        <v>0</v>
      </c>
      <c r="E55" s="165">
        <v>200</v>
      </c>
      <c r="F55" s="165">
        <v>600</v>
      </c>
      <c r="G55" s="165">
        <v>0</v>
      </c>
      <c r="H55" s="166">
        <v>820</v>
      </c>
    </row>
    <row r="56" spans="1:8" ht="20.100000000000001" customHeight="1" x14ac:dyDescent="0.35">
      <c r="A56" s="106" t="s">
        <v>180</v>
      </c>
      <c r="B56" s="107" t="s">
        <v>199</v>
      </c>
      <c r="C56" s="167">
        <v>3591</v>
      </c>
      <c r="D56" s="168">
        <v>160</v>
      </c>
      <c r="E56" s="168">
        <v>105</v>
      </c>
      <c r="F56" s="168">
        <v>487</v>
      </c>
      <c r="G56" s="168">
        <v>1107</v>
      </c>
      <c r="H56" s="169">
        <v>964</v>
      </c>
    </row>
    <row r="57" spans="1:8" ht="20.100000000000001" customHeight="1" x14ac:dyDescent="0.35">
      <c r="A57" s="108" t="s">
        <v>180</v>
      </c>
      <c r="B57" s="109" t="s">
        <v>200</v>
      </c>
      <c r="C57" s="164">
        <v>3149</v>
      </c>
      <c r="D57" s="165">
        <v>0</v>
      </c>
      <c r="E57" s="165">
        <v>300</v>
      </c>
      <c r="F57" s="165">
        <v>200</v>
      </c>
      <c r="G57" s="165">
        <v>270</v>
      </c>
      <c r="H57" s="166">
        <v>0</v>
      </c>
    </row>
    <row r="58" spans="1:8" ht="20.100000000000001" customHeight="1" x14ac:dyDescent="0.35">
      <c r="A58" s="106" t="s">
        <v>180</v>
      </c>
      <c r="B58" s="107" t="s">
        <v>201</v>
      </c>
      <c r="C58" s="167">
        <v>3124</v>
      </c>
      <c r="D58" s="168">
        <v>50</v>
      </c>
      <c r="E58" s="168">
        <v>250</v>
      </c>
      <c r="F58" s="168">
        <v>700</v>
      </c>
      <c r="G58" s="168">
        <v>299</v>
      </c>
      <c r="H58" s="169">
        <v>1276</v>
      </c>
    </row>
    <row r="59" spans="1:8" ht="20.100000000000001" customHeight="1" x14ac:dyDescent="0.35">
      <c r="A59" s="108" t="s">
        <v>180</v>
      </c>
      <c r="B59" s="109" t="s">
        <v>202</v>
      </c>
      <c r="C59" s="164">
        <v>3628</v>
      </c>
      <c r="D59" s="165">
        <v>0</v>
      </c>
      <c r="E59" s="165">
        <v>230</v>
      </c>
      <c r="F59" s="165">
        <v>739</v>
      </c>
      <c r="G59" s="165">
        <v>1924</v>
      </c>
      <c r="H59" s="166">
        <v>0</v>
      </c>
    </row>
    <row r="60" spans="1:8" ht="20.100000000000001" customHeight="1" x14ac:dyDescent="0.35">
      <c r="A60" s="106" t="s">
        <v>180</v>
      </c>
      <c r="B60" s="107" t="s">
        <v>203</v>
      </c>
      <c r="C60" s="167">
        <v>5042</v>
      </c>
      <c r="D60" s="168">
        <v>75</v>
      </c>
      <c r="E60" s="168">
        <v>175</v>
      </c>
      <c r="F60" s="168">
        <v>1000</v>
      </c>
      <c r="G60" s="168">
        <v>245</v>
      </c>
      <c r="H60" s="169">
        <v>839</v>
      </c>
    </row>
    <row r="61" spans="1:8" ht="20.100000000000001" customHeight="1" x14ac:dyDescent="0.35">
      <c r="A61" s="108" t="s">
        <v>180</v>
      </c>
      <c r="B61" s="109" t="s">
        <v>204</v>
      </c>
      <c r="C61" s="164">
        <v>3542.4</v>
      </c>
      <c r="D61" s="165">
        <v>391</v>
      </c>
      <c r="E61" s="165">
        <v>150</v>
      </c>
      <c r="F61" s="165">
        <v>460</v>
      </c>
      <c r="G61" s="165">
        <v>630</v>
      </c>
      <c r="H61" s="166">
        <v>790</v>
      </c>
    </row>
    <row r="62" spans="1:8" ht="20.100000000000001" customHeight="1" x14ac:dyDescent="0.35">
      <c r="A62" s="106" t="s">
        <v>205</v>
      </c>
      <c r="B62" s="107" t="s">
        <v>206</v>
      </c>
      <c r="C62" s="167">
        <v>4895</v>
      </c>
      <c r="D62" s="168">
        <v>300</v>
      </c>
      <c r="E62" s="168">
        <v>400</v>
      </c>
      <c r="F62" s="168">
        <v>700</v>
      </c>
      <c r="G62" s="168">
        <v>0</v>
      </c>
      <c r="H62" s="169">
        <v>75</v>
      </c>
    </row>
    <row r="63" spans="1:8" ht="20.100000000000001" customHeight="1" x14ac:dyDescent="0.35">
      <c r="A63" s="108" t="s">
        <v>205</v>
      </c>
      <c r="B63" s="109" t="s">
        <v>207</v>
      </c>
      <c r="C63" s="164">
        <v>4000</v>
      </c>
      <c r="D63" s="165">
        <v>120</v>
      </c>
      <c r="E63" s="165">
        <v>250</v>
      </c>
      <c r="F63" s="165">
        <v>600</v>
      </c>
      <c r="G63" s="165">
        <v>75</v>
      </c>
      <c r="H63" s="166">
        <v>800</v>
      </c>
    </row>
    <row r="64" spans="1:8" ht="20.100000000000001" customHeight="1" x14ac:dyDescent="0.35">
      <c r="A64" s="106" t="s">
        <v>205</v>
      </c>
      <c r="B64" s="107" t="s">
        <v>208</v>
      </c>
      <c r="C64" s="167">
        <v>4230</v>
      </c>
      <c r="D64" s="168">
        <v>0</v>
      </c>
      <c r="E64" s="168">
        <v>50</v>
      </c>
      <c r="F64" s="168">
        <v>300</v>
      </c>
      <c r="G64" s="168">
        <v>525</v>
      </c>
      <c r="H64" s="169">
        <v>0</v>
      </c>
    </row>
    <row r="65" spans="1:8" ht="20.100000000000001" customHeight="1" x14ac:dyDescent="0.35">
      <c r="A65" s="108" t="s">
        <v>205</v>
      </c>
      <c r="B65" s="109" t="s">
        <v>209</v>
      </c>
      <c r="C65" s="164">
        <v>4448</v>
      </c>
      <c r="D65" s="165">
        <v>240</v>
      </c>
      <c r="E65" s="165">
        <v>150</v>
      </c>
      <c r="F65" s="165">
        <v>1585</v>
      </c>
      <c r="G65" s="165">
        <v>0</v>
      </c>
      <c r="H65" s="166">
        <v>0</v>
      </c>
    </row>
    <row r="66" spans="1:8" ht="20.100000000000001" customHeight="1" x14ac:dyDescent="0.35">
      <c r="A66" s="106" t="s">
        <v>205</v>
      </c>
      <c r="B66" s="107" t="s">
        <v>210</v>
      </c>
      <c r="C66" s="167">
        <v>1621</v>
      </c>
      <c r="D66" s="168">
        <v>445</v>
      </c>
      <c r="E66" s="168">
        <v>200</v>
      </c>
      <c r="F66" s="168">
        <v>300</v>
      </c>
      <c r="G66" s="168">
        <v>50</v>
      </c>
      <c r="H66" s="169">
        <v>450</v>
      </c>
    </row>
    <row r="67" spans="1:8" ht="20.100000000000001" customHeight="1" x14ac:dyDescent="0.35">
      <c r="A67" s="108" t="s">
        <v>205</v>
      </c>
      <c r="B67" s="109" t="s">
        <v>211</v>
      </c>
      <c r="C67" s="164">
        <v>3382</v>
      </c>
      <c r="D67" s="165">
        <v>150</v>
      </c>
      <c r="E67" s="165">
        <v>100</v>
      </c>
      <c r="F67" s="165">
        <v>275</v>
      </c>
      <c r="G67" s="165">
        <v>0</v>
      </c>
      <c r="H67" s="166">
        <v>202</v>
      </c>
    </row>
    <row r="68" spans="1:8" ht="20.100000000000001" customHeight="1" x14ac:dyDescent="0.35">
      <c r="A68" s="106" t="s">
        <v>205</v>
      </c>
      <c r="B68" s="107" t="s">
        <v>212</v>
      </c>
      <c r="C68" s="167">
        <v>7572</v>
      </c>
      <c r="D68" s="168">
        <v>400</v>
      </c>
      <c r="E68" s="168">
        <v>250</v>
      </c>
      <c r="F68" s="168">
        <v>300</v>
      </c>
      <c r="G68" s="168">
        <v>0</v>
      </c>
      <c r="H68" s="169">
        <v>0</v>
      </c>
    </row>
    <row r="69" spans="1:8" ht="20.100000000000001" customHeight="1" x14ac:dyDescent="0.35">
      <c r="A69" s="108" t="s">
        <v>205</v>
      </c>
      <c r="B69" s="109" t="s">
        <v>213</v>
      </c>
      <c r="C69" s="164">
        <v>4363</v>
      </c>
      <c r="D69" s="165">
        <v>160</v>
      </c>
      <c r="E69" s="165">
        <v>320</v>
      </c>
      <c r="F69" s="165">
        <v>550</v>
      </c>
      <c r="G69" s="165">
        <v>0</v>
      </c>
      <c r="H69" s="166">
        <v>43</v>
      </c>
    </row>
    <row r="70" spans="1:8" ht="20.100000000000001" customHeight="1" x14ac:dyDescent="0.35">
      <c r="A70" s="106" t="s">
        <v>205</v>
      </c>
      <c r="B70" s="107" t="s">
        <v>214</v>
      </c>
      <c r="C70" s="167">
        <v>3400</v>
      </c>
      <c r="D70" s="168">
        <v>0</v>
      </c>
      <c r="E70" s="168">
        <v>275</v>
      </c>
      <c r="F70" s="168">
        <v>275</v>
      </c>
      <c r="G70" s="168">
        <v>0</v>
      </c>
      <c r="H70" s="169">
        <v>0</v>
      </c>
    </row>
    <row r="71" spans="1:8" ht="20.100000000000001" customHeight="1" x14ac:dyDescent="0.35">
      <c r="A71" s="108" t="s">
        <v>205</v>
      </c>
      <c r="B71" s="109" t="s">
        <v>215</v>
      </c>
      <c r="C71" s="164">
        <v>2500</v>
      </c>
      <c r="D71" s="165">
        <v>399</v>
      </c>
      <c r="E71" s="165">
        <v>150</v>
      </c>
      <c r="F71" s="165">
        <v>783</v>
      </c>
      <c r="G71" s="165">
        <v>75</v>
      </c>
      <c r="H71" s="166">
        <v>1092</v>
      </c>
    </row>
    <row r="72" spans="1:8" ht="20.100000000000001" customHeight="1" x14ac:dyDescent="0.35">
      <c r="A72" s="106" t="s">
        <v>205</v>
      </c>
      <c r="B72" s="107" t="s">
        <v>216</v>
      </c>
      <c r="C72" s="167">
        <v>7615</v>
      </c>
      <c r="D72" s="168">
        <v>0</v>
      </c>
      <c r="E72" s="168">
        <v>198</v>
      </c>
      <c r="F72" s="168">
        <v>990</v>
      </c>
      <c r="G72" s="168">
        <v>125</v>
      </c>
      <c r="H72" s="169">
        <v>145</v>
      </c>
    </row>
    <row r="73" spans="1:8" ht="20.100000000000001" customHeight="1" x14ac:dyDescent="0.35">
      <c r="A73" s="108" t="s">
        <v>205</v>
      </c>
      <c r="B73" s="109" t="s">
        <v>217</v>
      </c>
      <c r="C73" s="164">
        <v>3400</v>
      </c>
      <c r="D73" s="165">
        <v>430</v>
      </c>
      <c r="E73" s="165">
        <v>300</v>
      </c>
      <c r="F73" s="165">
        <v>650</v>
      </c>
      <c r="G73" s="165">
        <v>300</v>
      </c>
      <c r="H73" s="166">
        <v>450</v>
      </c>
    </row>
    <row r="74" spans="1:8" ht="20.100000000000001" customHeight="1" x14ac:dyDescent="0.35">
      <c r="A74" s="106" t="s">
        <v>218</v>
      </c>
      <c r="B74" s="107" t="s">
        <v>219</v>
      </c>
      <c r="C74" s="167">
        <v>3668</v>
      </c>
      <c r="D74" s="168">
        <v>350</v>
      </c>
      <c r="E74" s="168">
        <v>150</v>
      </c>
      <c r="F74" s="168">
        <v>455</v>
      </c>
      <c r="G74" s="168">
        <v>350</v>
      </c>
      <c r="H74" s="169">
        <v>85</v>
      </c>
    </row>
    <row r="75" spans="1:8" ht="20.100000000000001" customHeight="1" x14ac:dyDescent="0.35">
      <c r="A75" s="108" t="s">
        <v>220</v>
      </c>
      <c r="B75" s="109" t="s">
        <v>221</v>
      </c>
      <c r="C75" s="164">
        <v>14004</v>
      </c>
      <c r="D75" s="165">
        <v>0</v>
      </c>
      <c r="E75" s="165">
        <v>0</v>
      </c>
      <c r="F75" s="165">
        <v>670</v>
      </c>
      <c r="G75" s="165">
        <v>610</v>
      </c>
      <c r="H75" s="166">
        <v>0</v>
      </c>
    </row>
    <row r="76" spans="1:8" ht="20.100000000000001" customHeight="1" x14ac:dyDescent="0.35">
      <c r="A76" s="106" t="s">
        <v>220</v>
      </c>
      <c r="B76" s="107" t="s">
        <v>222</v>
      </c>
      <c r="C76" s="167">
        <v>4587</v>
      </c>
      <c r="D76" s="168">
        <v>0</v>
      </c>
      <c r="E76" s="168">
        <v>0</v>
      </c>
      <c r="F76" s="168">
        <v>558</v>
      </c>
      <c r="G76" s="168">
        <v>825</v>
      </c>
      <c r="H76" s="169">
        <v>0</v>
      </c>
    </row>
    <row r="77" spans="1:8" ht="20.100000000000001" customHeight="1" x14ac:dyDescent="0.35">
      <c r="A77" s="108" t="s">
        <v>223</v>
      </c>
      <c r="B77" s="109" t="s">
        <v>224</v>
      </c>
      <c r="C77" s="164">
        <v>5478</v>
      </c>
      <c r="D77" s="165">
        <v>50</v>
      </c>
      <c r="E77" s="165">
        <v>125</v>
      </c>
      <c r="F77" s="165">
        <v>575</v>
      </c>
      <c r="G77" s="165">
        <v>1144</v>
      </c>
      <c r="H77" s="166">
        <v>664</v>
      </c>
    </row>
    <row r="78" spans="1:8" ht="20.100000000000001" customHeight="1" x14ac:dyDescent="0.35">
      <c r="A78" s="106" t="s">
        <v>223</v>
      </c>
      <c r="B78" s="107" t="s">
        <v>225</v>
      </c>
      <c r="C78" s="167">
        <v>5187</v>
      </c>
      <c r="D78" s="168">
        <v>20</v>
      </c>
      <c r="E78" s="168">
        <v>200</v>
      </c>
      <c r="F78" s="168">
        <v>690</v>
      </c>
      <c r="G78" s="168">
        <v>1338</v>
      </c>
      <c r="H78" s="169">
        <v>212</v>
      </c>
    </row>
    <row r="79" spans="1:8" ht="20.100000000000001" customHeight="1" x14ac:dyDescent="0.35">
      <c r="A79" s="108" t="s">
        <v>223</v>
      </c>
      <c r="B79" s="109" t="s">
        <v>226</v>
      </c>
      <c r="C79" s="164">
        <v>115</v>
      </c>
      <c r="D79" s="165">
        <v>25</v>
      </c>
      <c r="E79" s="165">
        <v>75</v>
      </c>
      <c r="F79" s="165">
        <v>755</v>
      </c>
      <c r="G79" s="165">
        <v>200</v>
      </c>
      <c r="H79" s="166">
        <v>0</v>
      </c>
    </row>
    <row r="80" spans="1:8" ht="20.100000000000001" customHeight="1" x14ac:dyDescent="0.35">
      <c r="A80" s="106" t="s">
        <v>223</v>
      </c>
      <c r="B80" s="107" t="s">
        <v>227</v>
      </c>
      <c r="C80" s="167">
        <v>7448</v>
      </c>
      <c r="D80" s="168">
        <v>0</v>
      </c>
      <c r="E80" s="168">
        <v>300</v>
      </c>
      <c r="F80" s="168">
        <v>1220</v>
      </c>
      <c r="G80" s="168">
        <v>1748</v>
      </c>
      <c r="H80" s="169">
        <v>580</v>
      </c>
    </row>
    <row r="81" spans="1:8" ht="20.100000000000001" customHeight="1" x14ac:dyDescent="0.35">
      <c r="A81" s="108" t="s">
        <v>223</v>
      </c>
      <c r="B81" s="109" t="s">
        <v>228</v>
      </c>
      <c r="C81" s="164">
        <v>5000</v>
      </c>
      <c r="D81" s="165">
        <v>579</v>
      </c>
      <c r="E81" s="165">
        <v>300</v>
      </c>
      <c r="F81" s="165">
        <v>1970</v>
      </c>
      <c r="G81" s="165">
        <v>845</v>
      </c>
      <c r="H81" s="166">
        <v>1345</v>
      </c>
    </row>
    <row r="82" spans="1:8" ht="20.100000000000001" customHeight="1" x14ac:dyDescent="0.35">
      <c r="A82" s="106" t="s">
        <v>229</v>
      </c>
      <c r="B82" s="107" t="s">
        <v>230</v>
      </c>
      <c r="C82" s="167">
        <v>9701</v>
      </c>
      <c r="D82" s="168">
        <v>1069</v>
      </c>
      <c r="E82" s="168">
        <v>295</v>
      </c>
      <c r="F82" s="168">
        <v>771</v>
      </c>
      <c r="G82" s="168">
        <v>175</v>
      </c>
      <c r="H82" s="169">
        <v>750</v>
      </c>
    </row>
    <row r="83" spans="1:8" ht="20.100000000000001" customHeight="1" x14ac:dyDescent="0.35">
      <c r="A83" s="108" t="s">
        <v>229</v>
      </c>
      <c r="B83" s="109" t="s">
        <v>231</v>
      </c>
      <c r="C83" s="164">
        <v>9000</v>
      </c>
      <c r="D83" s="165">
        <v>1800</v>
      </c>
      <c r="E83" s="165">
        <v>150</v>
      </c>
      <c r="F83" s="165">
        <v>500</v>
      </c>
      <c r="G83" s="165">
        <v>600</v>
      </c>
      <c r="H83" s="166">
        <v>600</v>
      </c>
    </row>
    <row r="84" spans="1:8" ht="20.100000000000001" customHeight="1" x14ac:dyDescent="0.35">
      <c r="A84" s="106" t="s">
        <v>229</v>
      </c>
      <c r="B84" s="107" t="s">
        <v>232</v>
      </c>
      <c r="C84" s="167">
        <v>8580</v>
      </c>
      <c r="D84" s="168">
        <v>659</v>
      </c>
      <c r="E84" s="168">
        <v>225</v>
      </c>
      <c r="F84" s="168">
        <v>782</v>
      </c>
      <c r="G84" s="168">
        <v>0</v>
      </c>
      <c r="H84" s="169">
        <v>2098</v>
      </c>
    </row>
    <row r="85" spans="1:8" ht="20.100000000000001" customHeight="1" x14ac:dyDescent="0.35">
      <c r="A85" s="108" t="s">
        <v>229</v>
      </c>
      <c r="B85" s="109" t="s">
        <v>233</v>
      </c>
      <c r="C85" s="164">
        <v>13960</v>
      </c>
      <c r="D85" s="165">
        <v>430</v>
      </c>
      <c r="E85" s="165">
        <v>0</v>
      </c>
      <c r="F85" s="165">
        <v>550</v>
      </c>
      <c r="G85" s="165">
        <v>0</v>
      </c>
      <c r="H85" s="166">
        <v>0</v>
      </c>
    </row>
    <row r="86" spans="1:8" ht="20.100000000000001" customHeight="1" x14ac:dyDescent="0.35">
      <c r="A86" s="106" t="s">
        <v>229</v>
      </c>
      <c r="B86" s="107" t="s">
        <v>234</v>
      </c>
      <c r="C86" s="167">
        <v>4785</v>
      </c>
      <c r="D86" s="168">
        <v>480</v>
      </c>
      <c r="E86" s="168">
        <v>200</v>
      </c>
      <c r="F86" s="168">
        <v>800</v>
      </c>
      <c r="G86" s="168">
        <v>270</v>
      </c>
      <c r="H86" s="169">
        <v>750</v>
      </c>
    </row>
    <row r="87" spans="1:8" ht="20.100000000000001" customHeight="1" x14ac:dyDescent="0.35">
      <c r="A87" s="108" t="s">
        <v>229</v>
      </c>
      <c r="B87" s="109" t="s">
        <v>235</v>
      </c>
      <c r="C87" s="164">
        <v>5069</v>
      </c>
      <c r="D87" s="165">
        <v>730</v>
      </c>
      <c r="E87" s="165">
        <v>200</v>
      </c>
      <c r="F87" s="165">
        <v>1000</v>
      </c>
      <c r="G87" s="165">
        <v>225</v>
      </c>
      <c r="H87" s="166">
        <v>750</v>
      </c>
    </row>
    <row r="88" spans="1:8" ht="20.100000000000001" customHeight="1" x14ac:dyDescent="0.35">
      <c r="A88" s="106" t="s">
        <v>229</v>
      </c>
      <c r="B88" s="107" t="s">
        <v>236</v>
      </c>
      <c r="C88" s="167">
        <v>6340</v>
      </c>
      <c r="D88" s="168">
        <v>785</v>
      </c>
      <c r="E88" s="168">
        <v>200</v>
      </c>
      <c r="F88" s="168">
        <v>785</v>
      </c>
      <c r="G88" s="168">
        <v>400</v>
      </c>
      <c r="H88" s="169">
        <v>750</v>
      </c>
    </row>
    <row r="89" spans="1:8" ht="20.100000000000001" customHeight="1" x14ac:dyDescent="0.35">
      <c r="A89" s="108" t="s">
        <v>229</v>
      </c>
      <c r="B89" s="109" t="s">
        <v>237</v>
      </c>
      <c r="C89" s="164">
        <v>5724</v>
      </c>
      <c r="D89" s="165">
        <v>350</v>
      </c>
      <c r="E89" s="165">
        <v>200</v>
      </c>
      <c r="F89" s="165">
        <v>1150</v>
      </c>
      <c r="G89" s="165">
        <v>390</v>
      </c>
      <c r="H89" s="166">
        <v>750</v>
      </c>
    </row>
    <row r="90" spans="1:8" ht="20.100000000000001" customHeight="1" x14ac:dyDescent="0.35">
      <c r="A90" s="106" t="s">
        <v>229</v>
      </c>
      <c r="B90" s="107" t="s">
        <v>238</v>
      </c>
      <c r="C90" s="167">
        <v>5905</v>
      </c>
      <c r="D90" s="168">
        <v>400</v>
      </c>
      <c r="E90" s="168">
        <v>100</v>
      </c>
      <c r="F90" s="168">
        <v>350</v>
      </c>
      <c r="G90" s="168">
        <v>90</v>
      </c>
      <c r="H90" s="169">
        <v>0</v>
      </c>
    </row>
    <row r="91" spans="1:8" ht="20.100000000000001" customHeight="1" x14ac:dyDescent="0.35">
      <c r="A91" s="108" t="s">
        <v>229</v>
      </c>
      <c r="B91" s="109" t="s">
        <v>239</v>
      </c>
      <c r="C91" s="164">
        <v>8718</v>
      </c>
      <c r="D91" s="165">
        <v>300</v>
      </c>
      <c r="E91" s="165">
        <v>150</v>
      </c>
      <c r="F91" s="165">
        <v>700</v>
      </c>
      <c r="G91" s="165">
        <v>570</v>
      </c>
      <c r="H91" s="166">
        <v>425</v>
      </c>
    </row>
    <row r="92" spans="1:8" ht="20.100000000000001" customHeight="1" x14ac:dyDescent="0.35">
      <c r="A92" s="106" t="s">
        <v>240</v>
      </c>
      <c r="B92" s="107" t="s">
        <v>241</v>
      </c>
      <c r="C92" s="167">
        <v>7379</v>
      </c>
      <c r="D92" s="168">
        <v>0</v>
      </c>
      <c r="E92" s="168">
        <v>300</v>
      </c>
      <c r="F92" s="168">
        <v>1200</v>
      </c>
      <c r="G92" s="168">
        <v>375</v>
      </c>
      <c r="H92" s="169">
        <v>1045</v>
      </c>
    </row>
    <row r="93" spans="1:8" ht="20.100000000000001" customHeight="1" x14ac:dyDescent="0.35">
      <c r="A93" s="108" t="s">
        <v>240</v>
      </c>
      <c r="B93" s="109" t="s">
        <v>242</v>
      </c>
      <c r="C93" s="164">
        <v>8234</v>
      </c>
      <c r="D93" s="165">
        <v>368</v>
      </c>
      <c r="E93" s="165">
        <v>0</v>
      </c>
      <c r="F93" s="165">
        <v>1388</v>
      </c>
      <c r="G93" s="165">
        <v>1387</v>
      </c>
      <c r="H93" s="166">
        <v>0</v>
      </c>
    </row>
    <row r="94" spans="1:8" ht="20.100000000000001" customHeight="1" x14ac:dyDescent="0.35">
      <c r="A94" s="106" t="s">
        <v>240</v>
      </c>
      <c r="B94" s="107" t="s">
        <v>243</v>
      </c>
      <c r="C94" s="167">
        <v>10848</v>
      </c>
      <c r="D94" s="168">
        <v>13</v>
      </c>
      <c r="E94" s="168">
        <v>123</v>
      </c>
      <c r="F94" s="168">
        <v>652</v>
      </c>
      <c r="G94" s="168">
        <v>1230</v>
      </c>
      <c r="H94" s="169">
        <v>60</v>
      </c>
    </row>
    <row r="95" spans="1:8" ht="20.100000000000001" customHeight="1" x14ac:dyDescent="0.35">
      <c r="A95" s="108" t="s">
        <v>240</v>
      </c>
      <c r="B95" s="109" t="s">
        <v>244</v>
      </c>
      <c r="C95" s="164">
        <v>7476</v>
      </c>
      <c r="D95" s="165">
        <v>50</v>
      </c>
      <c r="E95" s="165">
        <v>200</v>
      </c>
      <c r="F95" s="165">
        <v>400</v>
      </c>
      <c r="G95" s="165">
        <v>75</v>
      </c>
      <c r="H95" s="166">
        <v>0</v>
      </c>
    </row>
    <row r="96" spans="1:8" ht="20.100000000000001" customHeight="1" x14ac:dyDescent="0.35">
      <c r="A96" s="106" t="s">
        <v>240</v>
      </c>
      <c r="B96" s="107" t="s">
        <v>245</v>
      </c>
      <c r="C96" s="167">
        <v>7858.5</v>
      </c>
      <c r="D96" s="168">
        <v>0</v>
      </c>
      <c r="E96" s="168">
        <v>150</v>
      </c>
      <c r="F96" s="168">
        <v>1353.95</v>
      </c>
      <c r="G96" s="168">
        <v>142.5</v>
      </c>
      <c r="H96" s="169">
        <v>575</v>
      </c>
    </row>
    <row r="97" spans="1:8" ht="20.100000000000001" customHeight="1" x14ac:dyDescent="0.35">
      <c r="A97" s="108" t="s">
        <v>240</v>
      </c>
      <c r="B97" s="109" t="s">
        <v>246</v>
      </c>
      <c r="C97" s="164">
        <v>8304</v>
      </c>
      <c r="D97" s="165">
        <v>1248</v>
      </c>
      <c r="E97" s="165">
        <v>420</v>
      </c>
      <c r="F97" s="165">
        <v>380</v>
      </c>
      <c r="G97" s="165">
        <v>200</v>
      </c>
      <c r="H97" s="166">
        <v>750</v>
      </c>
    </row>
    <row r="98" spans="1:8" ht="20.100000000000001" customHeight="1" x14ac:dyDescent="0.35">
      <c r="A98" s="106" t="s">
        <v>240</v>
      </c>
      <c r="B98" s="107" t="s">
        <v>247</v>
      </c>
      <c r="C98" s="167">
        <v>8754</v>
      </c>
      <c r="D98" s="168">
        <v>30</v>
      </c>
      <c r="E98" s="168">
        <v>150</v>
      </c>
      <c r="F98" s="168">
        <v>625</v>
      </c>
      <c r="G98" s="168">
        <v>135</v>
      </c>
      <c r="H98" s="169">
        <v>357</v>
      </c>
    </row>
    <row r="99" spans="1:8" ht="20.100000000000001" customHeight="1" x14ac:dyDescent="0.35">
      <c r="A99" s="108" t="s">
        <v>240</v>
      </c>
      <c r="B99" s="109" t="s">
        <v>248</v>
      </c>
      <c r="C99" s="164">
        <v>6888</v>
      </c>
      <c r="D99" s="165">
        <v>0</v>
      </c>
      <c r="E99" s="165">
        <v>150</v>
      </c>
      <c r="F99" s="165">
        <v>495</v>
      </c>
      <c r="G99" s="165">
        <v>0</v>
      </c>
      <c r="H99" s="166">
        <v>900</v>
      </c>
    </row>
    <row r="100" spans="1:8" ht="20.100000000000001" customHeight="1" x14ac:dyDescent="0.35">
      <c r="A100" s="106" t="s">
        <v>240</v>
      </c>
      <c r="B100" s="107" t="s">
        <v>249</v>
      </c>
      <c r="C100" s="167">
        <v>6658</v>
      </c>
      <c r="D100" s="168">
        <v>25</v>
      </c>
      <c r="E100" s="168">
        <v>225</v>
      </c>
      <c r="F100" s="168">
        <v>500</v>
      </c>
      <c r="G100" s="168">
        <v>1200</v>
      </c>
      <c r="H100" s="169">
        <v>0</v>
      </c>
    </row>
    <row r="101" spans="1:8" ht="20.100000000000001" customHeight="1" x14ac:dyDescent="0.35">
      <c r="A101" s="108" t="s">
        <v>250</v>
      </c>
      <c r="B101" s="109" t="s">
        <v>251</v>
      </c>
      <c r="C101" s="164">
        <v>9385</v>
      </c>
      <c r="D101" s="165">
        <v>0</v>
      </c>
      <c r="E101" s="165">
        <v>150</v>
      </c>
      <c r="F101" s="165">
        <v>600</v>
      </c>
      <c r="G101" s="165">
        <v>1382</v>
      </c>
      <c r="H101" s="166">
        <v>530</v>
      </c>
    </row>
    <row r="102" spans="1:8" ht="20.100000000000001" customHeight="1" x14ac:dyDescent="0.35">
      <c r="A102" s="106" t="s">
        <v>250</v>
      </c>
      <c r="B102" s="107" t="s">
        <v>252</v>
      </c>
      <c r="C102" s="167">
        <v>4995</v>
      </c>
      <c r="D102" s="168">
        <v>0</v>
      </c>
      <c r="E102" s="168">
        <v>125</v>
      </c>
      <c r="F102" s="168">
        <v>600</v>
      </c>
      <c r="G102" s="168">
        <v>1369</v>
      </c>
      <c r="H102" s="169">
        <v>425</v>
      </c>
    </row>
    <row r="103" spans="1:8" ht="20.100000000000001" customHeight="1" x14ac:dyDescent="0.35">
      <c r="A103" s="108" t="s">
        <v>250</v>
      </c>
      <c r="B103" s="109" t="s">
        <v>253</v>
      </c>
      <c r="C103" s="164">
        <v>6660</v>
      </c>
      <c r="D103" s="165">
        <v>165</v>
      </c>
      <c r="E103" s="165">
        <v>150</v>
      </c>
      <c r="F103" s="165">
        <v>679</v>
      </c>
      <c r="G103" s="165">
        <v>965</v>
      </c>
      <c r="H103" s="166">
        <v>750</v>
      </c>
    </row>
    <row r="104" spans="1:8" ht="20.100000000000001" customHeight="1" x14ac:dyDescent="0.35">
      <c r="A104" s="106" t="s">
        <v>250</v>
      </c>
      <c r="B104" s="107" t="s">
        <v>254</v>
      </c>
      <c r="C104" s="167">
        <v>7700</v>
      </c>
      <c r="D104" s="168">
        <v>0</v>
      </c>
      <c r="E104" s="168">
        <v>200</v>
      </c>
      <c r="F104" s="168">
        <v>500</v>
      </c>
      <c r="G104" s="168">
        <v>0</v>
      </c>
      <c r="H104" s="169">
        <v>0</v>
      </c>
    </row>
    <row r="105" spans="1:8" ht="20.100000000000001" customHeight="1" x14ac:dyDescent="0.35">
      <c r="A105" s="108" t="s">
        <v>255</v>
      </c>
      <c r="B105" s="109" t="s">
        <v>256</v>
      </c>
      <c r="C105" s="164">
        <v>5568</v>
      </c>
      <c r="D105" s="165">
        <v>800</v>
      </c>
      <c r="E105" s="165">
        <v>200</v>
      </c>
      <c r="F105" s="165">
        <v>755</v>
      </c>
      <c r="G105" s="165">
        <v>0</v>
      </c>
      <c r="H105" s="166">
        <v>470</v>
      </c>
    </row>
    <row r="106" spans="1:8" ht="20.100000000000001" customHeight="1" x14ac:dyDescent="0.35">
      <c r="A106" s="106" t="s">
        <v>257</v>
      </c>
      <c r="B106" s="107" t="s">
        <v>258</v>
      </c>
      <c r="C106" s="167">
        <v>12556</v>
      </c>
      <c r="D106" s="168">
        <v>1892</v>
      </c>
      <c r="E106" s="168">
        <v>240</v>
      </c>
      <c r="F106" s="168">
        <v>1186</v>
      </c>
      <c r="G106" s="168">
        <v>35</v>
      </c>
      <c r="H106" s="169">
        <v>425</v>
      </c>
    </row>
    <row r="107" spans="1:8" ht="20.100000000000001" customHeight="1" x14ac:dyDescent="0.35">
      <c r="A107" s="108" t="s">
        <v>259</v>
      </c>
      <c r="B107" s="109" t="s">
        <v>260</v>
      </c>
      <c r="C107" s="164">
        <v>4428</v>
      </c>
      <c r="D107" s="165">
        <v>395</v>
      </c>
      <c r="E107" s="165">
        <v>90</v>
      </c>
      <c r="F107" s="165">
        <v>1015</v>
      </c>
      <c r="G107" s="165">
        <v>1360</v>
      </c>
      <c r="H107" s="166">
        <v>965</v>
      </c>
    </row>
    <row r="108" spans="1:8" ht="20.100000000000001" customHeight="1" x14ac:dyDescent="0.35">
      <c r="A108" s="106" t="s">
        <v>261</v>
      </c>
      <c r="B108" s="107" t="s">
        <v>262</v>
      </c>
      <c r="C108" s="167">
        <v>1500</v>
      </c>
      <c r="D108" s="168">
        <v>0</v>
      </c>
      <c r="E108" s="168">
        <v>328</v>
      </c>
      <c r="F108" s="168">
        <v>480</v>
      </c>
      <c r="G108" s="168">
        <v>0</v>
      </c>
      <c r="H108" s="169">
        <v>1085</v>
      </c>
    </row>
    <row r="109" spans="1:8" ht="20.100000000000001" customHeight="1" x14ac:dyDescent="0.35">
      <c r="A109" s="108" t="s">
        <v>261</v>
      </c>
      <c r="B109" s="109" t="s">
        <v>263</v>
      </c>
      <c r="C109" s="164">
        <v>10812</v>
      </c>
      <c r="D109" s="165">
        <v>0</v>
      </c>
      <c r="E109" s="165">
        <v>218</v>
      </c>
      <c r="F109" s="165">
        <v>480</v>
      </c>
      <c r="G109" s="165">
        <v>4182</v>
      </c>
      <c r="H109" s="166">
        <v>0</v>
      </c>
    </row>
    <row r="110" spans="1:8" ht="20.100000000000001" customHeight="1" x14ac:dyDescent="0.35">
      <c r="A110" s="106" t="s">
        <v>261</v>
      </c>
      <c r="B110" s="107" t="s">
        <v>264</v>
      </c>
      <c r="C110" s="167">
        <v>10422</v>
      </c>
      <c r="D110" s="168">
        <v>300</v>
      </c>
      <c r="E110" s="168">
        <v>175</v>
      </c>
      <c r="F110" s="168">
        <v>618</v>
      </c>
      <c r="G110" s="168">
        <v>0</v>
      </c>
      <c r="H110" s="169">
        <v>740</v>
      </c>
    </row>
    <row r="111" spans="1:8" ht="20.100000000000001" customHeight="1" x14ac:dyDescent="0.35">
      <c r="A111" s="108" t="s">
        <v>261</v>
      </c>
      <c r="B111" s="109" t="s">
        <v>265</v>
      </c>
      <c r="C111" s="164">
        <v>7984</v>
      </c>
      <c r="D111" s="165">
        <v>134</v>
      </c>
      <c r="E111" s="165">
        <v>100</v>
      </c>
      <c r="F111" s="165">
        <v>350</v>
      </c>
      <c r="G111" s="165">
        <v>700</v>
      </c>
      <c r="H111" s="166">
        <v>750</v>
      </c>
    </row>
    <row r="112" spans="1:8" ht="20.100000000000001" customHeight="1" x14ac:dyDescent="0.35">
      <c r="A112" s="106" t="s">
        <v>261</v>
      </c>
      <c r="B112" s="107" t="s">
        <v>266</v>
      </c>
      <c r="C112" s="167">
        <v>10000</v>
      </c>
      <c r="D112" s="168">
        <v>140</v>
      </c>
      <c r="E112" s="168">
        <v>125</v>
      </c>
      <c r="F112" s="168">
        <v>700</v>
      </c>
      <c r="G112" s="168">
        <v>0</v>
      </c>
      <c r="H112" s="169">
        <v>425</v>
      </c>
    </row>
    <row r="113" spans="1:8" ht="20.100000000000001" customHeight="1" x14ac:dyDescent="0.35">
      <c r="A113" s="108" t="s">
        <v>261</v>
      </c>
      <c r="B113" s="109" t="s">
        <v>267</v>
      </c>
      <c r="C113" s="164">
        <v>7676</v>
      </c>
      <c r="D113" s="165">
        <v>0</v>
      </c>
      <c r="E113" s="165">
        <v>350</v>
      </c>
      <c r="F113" s="165">
        <v>900</v>
      </c>
      <c r="G113" s="165">
        <v>260</v>
      </c>
      <c r="H113" s="166">
        <v>2480</v>
      </c>
    </row>
    <row r="114" spans="1:8" ht="20.100000000000001" customHeight="1" x14ac:dyDescent="0.35">
      <c r="A114" s="106" t="s">
        <v>261</v>
      </c>
      <c r="B114" s="107" t="s">
        <v>268</v>
      </c>
      <c r="C114" s="167">
        <v>6000</v>
      </c>
      <c r="D114" s="168">
        <v>0</v>
      </c>
      <c r="E114" s="168">
        <v>150</v>
      </c>
      <c r="F114" s="168">
        <v>935</v>
      </c>
      <c r="G114" s="168">
        <v>0</v>
      </c>
      <c r="H114" s="169">
        <v>1300</v>
      </c>
    </row>
    <row r="115" spans="1:8" ht="20.100000000000001" customHeight="1" x14ac:dyDescent="0.35">
      <c r="A115" s="108" t="s">
        <v>261</v>
      </c>
      <c r="B115" s="109" t="s">
        <v>269</v>
      </c>
      <c r="C115" s="164">
        <v>12709</v>
      </c>
      <c r="D115" s="165">
        <v>799</v>
      </c>
      <c r="E115" s="165">
        <v>150</v>
      </c>
      <c r="F115" s="165">
        <v>1400</v>
      </c>
      <c r="G115" s="165">
        <v>0</v>
      </c>
      <c r="H115" s="166">
        <v>450</v>
      </c>
    </row>
    <row r="116" spans="1:8" ht="20.100000000000001" customHeight="1" x14ac:dyDescent="0.35">
      <c r="A116" s="106" t="s">
        <v>270</v>
      </c>
      <c r="B116" s="107" t="s">
        <v>271</v>
      </c>
      <c r="C116" s="167">
        <v>17220</v>
      </c>
      <c r="D116" s="168">
        <v>600</v>
      </c>
      <c r="E116" s="168">
        <v>250</v>
      </c>
      <c r="F116" s="168">
        <v>700</v>
      </c>
      <c r="G116" s="168">
        <v>0</v>
      </c>
      <c r="H116" s="169">
        <v>0</v>
      </c>
    </row>
    <row r="117" spans="1:8" ht="20.100000000000001" customHeight="1" x14ac:dyDescent="0.35">
      <c r="A117" s="108" t="s">
        <v>270</v>
      </c>
      <c r="B117" s="109" t="s">
        <v>272</v>
      </c>
      <c r="C117" s="164">
        <v>8061</v>
      </c>
      <c r="D117" s="165">
        <v>400</v>
      </c>
      <c r="E117" s="165">
        <v>300</v>
      </c>
      <c r="F117" s="165">
        <v>250</v>
      </c>
      <c r="G117" s="165">
        <v>1260</v>
      </c>
      <c r="H117" s="166">
        <v>800</v>
      </c>
    </row>
    <row r="118" spans="1:8" ht="20.100000000000001" customHeight="1" x14ac:dyDescent="0.35">
      <c r="A118" s="106" t="s">
        <v>270</v>
      </c>
      <c r="B118" s="107" t="s">
        <v>273</v>
      </c>
      <c r="C118" s="167">
        <v>9028</v>
      </c>
      <c r="D118" s="168">
        <v>890</v>
      </c>
      <c r="E118" s="168">
        <v>175</v>
      </c>
      <c r="F118" s="168">
        <v>710</v>
      </c>
      <c r="G118" s="168">
        <v>1259</v>
      </c>
      <c r="H118" s="169">
        <v>485</v>
      </c>
    </row>
    <row r="119" spans="1:8" ht="20.100000000000001" customHeight="1" x14ac:dyDescent="0.35">
      <c r="A119" s="108" t="s">
        <v>270</v>
      </c>
      <c r="B119" s="109" t="s">
        <v>274</v>
      </c>
      <c r="C119" s="164">
        <v>3840</v>
      </c>
      <c r="D119" s="165">
        <v>125</v>
      </c>
      <c r="E119" s="165">
        <v>150</v>
      </c>
      <c r="F119" s="165">
        <v>475</v>
      </c>
      <c r="G119" s="165">
        <v>0</v>
      </c>
      <c r="H119" s="166">
        <v>0</v>
      </c>
    </row>
    <row r="120" spans="1:8" ht="20.100000000000001" customHeight="1" x14ac:dyDescent="0.35">
      <c r="A120" s="106" t="s">
        <v>270</v>
      </c>
      <c r="B120" s="107" t="s">
        <v>275</v>
      </c>
      <c r="C120" s="167">
        <v>11428</v>
      </c>
      <c r="D120" s="168">
        <v>1236</v>
      </c>
      <c r="E120" s="168">
        <v>480</v>
      </c>
      <c r="F120" s="168">
        <v>500</v>
      </c>
      <c r="G120" s="168">
        <v>240</v>
      </c>
      <c r="H120" s="169">
        <v>821</v>
      </c>
    </row>
    <row r="121" spans="1:8" ht="20.100000000000001" customHeight="1" x14ac:dyDescent="0.35">
      <c r="A121" s="108" t="s">
        <v>270</v>
      </c>
      <c r="B121" s="109" t="s">
        <v>276</v>
      </c>
      <c r="C121" s="164">
        <v>8161</v>
      </c>
      <c r="D121" s="165">
        <v>0</v>
      </c>
      <c r="E121" s="165">
        <v>120</v>
      </c>
      <c r="F121" s="165">
        <v>300</v>
      </c>
      <c r="G121" s="165">
        <v>702</v>
      </c>
      <c r="H121" s="166">
        <v>550</v>
      </c>
    </row>
    <row r="122" spans="1:8" ht="20.100000000000001" customHeight="1" x14ac:dyDescent="0.35">
      <c r="A122" s="106" t="s">
        <v>270</v>
      </c>
      <c r="B122" s="107" t="s">
        <v>277</v>
      </c>
      <c r="C122" s="167">
        <v>3990</v>
      </c>
      <c r="D122" s="168">
        <v>1075</v>
      </c>
      <c r="E122" s="168">
        <v>300</v>
      </c>
      <c r="F122" s="168">
        <v>850</v>
      </c>
      <c r="G122" s="168">
        <v>1648</v>
      </c>
      <c r="H122" s="169">
        <v>185</v>
      </c>
    </row>
    <row r="123" spans="1:8" ht="20.100000000000001" customHeight="1" x14ac:dyDescent="0.35">
      <c r="A123" s="108" t="s">
        <v>270</v>
      </c>
      <c r="B123" s="109" t="s">
        <v>278</v>
      </c>
      <c r="C123" s="164">
        <v>6135</v>
      </c>
      <c r="D123" s="165">
        <v>50</v>
      </c>
      <c r="E123" s="165">
        <v>138</v>
      </c>
      <c r="F123" s="165">
        <v>800</v>
      </c>
      <c r="G123" s="165">
        <v>250</v>
      </c>
      <c r="H123" s="166">
        <v>531</v>
      </c>
    </row>
    <row r="124" spans="1:8" ht="20.100000000000001" customHeight="1" x14ac:dyDescent="0.35">
      <c r="A124" s="106" t="s">
        <v>279</v>
      </c>
      <c r="B124" s="107" t="s">
        <v>280</v>
      </c>
      <c r="C124" s="167">
        <v>7209.4</v>
      </c>
      <c r="D124" s="168">
        <v>1980</v>
      </c>
      <c r="E124" s="168">
        <v>0</v>
      </c>
      <c r="F124" s="168">
        <v>522.83000000000004</v>
      </c>
      <c r="G124" s="168">
        <v>0</v>
      </c>
      <c r="H124" s="169">
        <v>0</v>
      </c>
    </row>
    <row r="125" spans="1:8" ht="20.100000000000001" customHeight="1" x14ac:dyDescent="0.35">
      <c r="A125" s="108" t="s">
        <v>279</v>
      </c>
      <c r="B125" s="109" t="s">
        <v>281</v>
      </c>
      <c r="C125" s="164">
        <v>5510</v>
      </c>
      <c r="D125" s="165">
        <v>160</v>
      </c>
      <c r="E125" s="165">
        <v>140</v>
      </c>
      <c r="F125" s="165">
        <v>514</v>
      </c>
      <c r="G125" s="165">
        <v>0</v>
      </c>
      <c r="H125" s="166">
        <v>0</v>
      </c>
    </row>
    <row r="126" spans="1:8" ht="20.100000000000001" customHeight="1" x14ac:dyDescent="0.35">
      <c r="A126" s="106" t="s">
        <v>279</v>
      </c>
      <c r="B126" s="107" t="s">
        <v>282</v>
      </c>
      <c r="C126" s="167">
        <v>8391</v>
      </c>
      <c r="D126" s="168">
        <v>180</v>
      </c>
      <c r="E126" s="168">
        <v>90</v>
      </c>
      <c r="F126" s="168">
        <v>950</v>
      </c>
      <c r="G126" s="168">
        <v>150</v>
      </c>
      <c r="H126" s="169">
        <v>565</v>
      </c>
    </row>
    <row r="127" spans="1:8" ht="20.100000000000001" customHeight="1" x14ac:dyDescent="0.35">
      <c r="A127" s="108" t="s">
        <v>279</v>
      </c>
      <c r="B127" s="109" t="s">
        <v>283</v>
      </c>
      <c r="C127" s="164">
        <v>8820</v>
      </c>
      <c r="D127" s="165">
        <v>791</v>
      </c>
      <c r="E127" s="165">
        <v>125</v>
      </c>
      <c r="F127" s="165">
        <v>364</v>
      </c>
      <c r="G127" s="165">
        <v>0</v>
      </c>
      <c r="H127" s="166">
        <v>678</v>
      </c>
    </row>
    <row r="128" spans="1:8" ht="20.100000000000001" customHeight="1" x14ac:dyDescent="0.35">
      <c r="A128" s="106" t="s">
        <v>279</v>
      </c>
      <c r="B128" s="107" t="s">
        <v>284</v>
      </c>
      <c r="C128" s="167">
        <v>20520</v>
      </c>
      <c r="D128" s="168">
        <v>0</v>
      </c>
      <c r="E128" s="168">
        <v>0</v>
      </c>
      <c r="F128" s="168">
        <v>436</v>
      </c>
      <c r="G128" s="168">
        <v>0</v>
      </c>
      <c r="H128" s="169">
        <v>884</v>
      </c>
    </row>
    <row r="129" spans="1:8" ht="20.100000000000001" customHeight="1" x14ac:dyDescent="0.35">
      <c r="A129" s="108" t="s">
        <v>279</v>
      </c>
      <c r="B129" s="109" t="s">
        <v>285</v>
      </c>
      <c r="C129" s="164">
        <v>6784</v>
      </c>
      <c r="D129" s="165">
        <v>350</v>
      </c>
      <c r="E129" s="165">
        <v>200</v>
      </c>
      <c r="F129" s="165">
        <v>585</v>
      </c>
      <c r="G129" s="165">
        <v>0</v>
      </c>
      <c r="H129" s="166">
        <v>515</v>
      </c>
    </row>
    <row r="130" spans="1:8" ht="20.100000000000001" customHeight="1" x14ac:dyDescent="0.35">
      <c r="A130" s="106" t="s">
        <v>279</v>
      </c>
      <c r="B130" s="107" t="s">
        <v>286</v>
      </c>
      <c r="C130" s="167">
        <v>8995</v>
      </c>
      <c r="D130" s="168">
        <v>0</v>
      </c>
      <c r="E130" s="168">
        <v>75</v>
      </c>
      <c r="F130" s="168">
        <v>510</v>
      </c>
      <c r="G130" s="168">
        <v>0</v>
      </c>
      <c r="H130" s="169">
        <v>1265</v>
      </c>
    </row>
    <row r="131" spans="1:8" ht="20.100000000000001" customHeight="1" x14ac:dyDescent="0.35">
      <c r="A131" s="108" t="s">
        <v>279</v>
      </c>
      <c r="B131" s="109" t="s">
        <v>287</v>
      </c>
      <c r="C131" s="164">
        <v>9492</v>
      </c>
      <c r="D131" s="165">
        <v>150</v>
      </c>
      <c r="E131" s="165">
        <v>100</v>
      </c>
      <c r="F131" s="165">
        <v>1200</v>
      </c>
      <c r="G131" s="165">
        <v>0</v>
      </c>
      <c r="H131" s="166">
        <v>1406</v>
      </c>
    </row>
    <row r="132" spans="1:8" ht="20.100000000000001" customHeight="1" x14ac:dyDescent="0.35">
      <c r="A132" s="106" t="s">
        <v>279</v>
      </c>
      <c r="B132" s="107" t="s">
        <v>288</v>
      </c>
      <c r="C132" s="167">
        <v>9728</v>
      </c>
      <c r="D132" s="168">
        <v>204</v>
      </c>
      <c r="E132" s="168">
        <v>200</v>
      </c>
      <c r="F132" s="168">
        <v>887</v>
      </c>
      <c r="G132" s="168">
        <v>0</v>
      </c>
      <c r="H132" s="169">
        <v>750</v>
      </c>
    </row>
    <row r="133" spans="1:8" ht="20.100000000000001" customHeight="1" x14ac:dyDescent="0.35">
      <c r="A133" s="108" t="s">
        <v>279</v>
      </c>
      <c r="B133" s="109" t="s">
        <v>289</v>
      </c>
      <c r="C133" s="164">
        <v>8712</v>
      </c>
      <c r="D133" s="165">
        <v>0</v>
      </c>
      <c r="E133" s="165">
        <v>50</v>
      </c>
      <c r="F133" s="165">
        <v>500</v>
      </c>
      <c r="G133" s="165">
        <v>322</v>
      </c>
      <c r="H133" s="166">
        <v>775</v>
      </c>
    </row>
    <row r="134" spans="1:8" ht="20.100000000000001" customHeight="1" x14ac:dyDescent="0.35">
      <c r="A134" s="106" t="s">
        <v>279</v>
      </c>
      <c r="B134" s="107" t="s">
        <v>290</v>
      </c>
      <c r="C134" s="167">
        <v>10453</v>
      </c>
      <c r="D134" s="168">
        <v>10</v>
      </c>
      <c r="E134" s="168">
        <v>190</v>
      </c>
      <c r="F134" s="168">
        <v>479</v>
      </c>
      <c r="G134" s="168">
        <v>0</v>
      </c>
      <c r="H134" s="169">
        <v>724</v>
      </c>
    </row>
    <row r="135" spans="1:8" ht="20.100000000000001" customHeight="1" x14ac:dyDescent="0.35">
      <c r="A135" s="108" t="s">
        <v>279</v>
      </c>
      <c r="B135" s="109" t="s">
        <v>291</v>
      </c>
      <c r="C135" s="164">
        <v>4513</v>
      </c>
      <c r="D135" s="165">
        <v>600</v>
      </c>
      <c r="E135" s="165">
        <v>100</v>
      </c>
      <c r="F135" s="165">
        <v>775</v>
      </c>
      <c r="G135" s="165">
        <v>89</v>
      </c>
      <c r="H135" s="166">
        <v>0</v>
      </c>
    </row>
    <row r="136" spans="1:8" ht="20.100000000000001" customHeight="1" x14ac:dyDescent="0.35">
      <c r="A136" s="106" t="s">
        <v>279</v>
      </c>
      <c r="B136" s="107" t="s">
        <v>292</v>
      </c>
      <c r="C136" s="167">
        <v>4288</v>
      </c>
      <c r="D136" s="168">
        <v>250</v>
      </c>
      <c r="E136" s="168">
        <v>350</v>
      </c>
      <c r="F136" s="168">
        <v>600</v>
      </c>
      <c r="G136" s="168">
        <v>0</v>
      </c>
      <c r="H136" s="169">
        <v>500</v>
      </c>
    </row>
    <row r="137" spans="1:8" ht="20.100000000000001" customHeight="1" x14ac:dyDescent="0.35">
      <c r="A137" s="108" t="s">
        <v>293</v>
      </c>
      <c r="B137" s="109" t="s">
        <v>294</v>
      </c>
      <c r="C137" s="164">
        <v>5465</v>
      </c>
      <c r="D137" s="165">
        <v>450</v>
      </c>
      <c r="E137" s="165">
        <v>300</v>
      </c>
      <c r="F137" s="165">
        <v>950</v>
      </c>
      <c r="G137" s="165">
        <v>150</v>
      </c>
      <c r="H137" s="166">
        <v>0</v>
      </c>
    </row>
    <row r="138" spans="1:8" ht="20.100000000000001" customHeight="1" x14ac:dyDescent="0.35">
      <c r="A138" s="106" t="s">
        <v>293</v>
      </c>
      <c r="B138" s="107" t="s">
        <v>295</v>
      </c>
      <c r="C138" s="167">
        <v>3900</v>
      </c>
      <c r="D138" s="168">
        <v>100</v>
      </c>
      <c r="E138" s="168">
        <v>100</v>
      </c>
      <c r="F138" s="168">
        <v>681</v>
      </c>
      <c r="G138" s="168">
        <v>450</v>
      </c>
      <c r="H138" s="169">
        <v>1513</v>
      </c>
    </row>
    <row r="139" spans="1:8" ht="20.100000000000001" customHeight="1" x14ac:dyDescent="0.35">
      <c r="A139" s="108" t="s">
        <v>293</v>
      </c>
      <c r="B139" s="109" t="s">
        <v>296</v>
      </c>
      <c r="C139" s="164">
        <v>4875</v>
      </c>
      <c r="D139" s="165">
        <v>0</v>
      </c>
      <c r="E139" s="165">
        <v>150</v>
      </c>
      <c r="F139" s="165">
        <v>350</v>
      </c>
      <c r="G139" s="165">
        <v>1740</v>
      </c>
      <c r="H139" s="166">
        <v>750</v>
      </c>
    </row>
    <row r="140" spans="1:8" ht="20.100000000000001" customHeight="1" x14ac:dyDescent="0.35">
      <c r="A140" s="106" t="s">
        <v>297</v>
      </c>
      <c r="B140" s="107" t="s">
        <v>298</v>
      </c>
      <c r="C140" s="167">
        <v>5778</v>
      </c>
      <c r="D140" s="168">
        <v>100</v>
      </c>
      <c r="E140" s="168">
        <v>100</v>
      </c>
      <c r="F140" s="168">
        <v>750</v>
      </c>
      <c r="G140" s="168">
        <v>2109</v>
      </c>
      <c r="H140" s="169">
        <v>0</v>
      </c>
    </row>
    <row r="141" spans="1:8" ht="20.100000000000001" customHeight="1" x14ac:dyDescent="0.35">
      <c r="A141" s="108" t="s">
        <v>297</v>
      </c>
      <c r="B141" s="109" t="s">
        <v>299</v>
      </c>
      <c r="C141" s="164">
        <v>5396</v>
      </c>
      <c r="D141" s="165">
        <v>500</v>
      </c>
      <c r="E141" s="165">
        <v>200</v>
      </c>
      <c r="F141" s="165">
        <v>2128</v>
      </c>
      <c r="G141" s="165">
        <v>1000</v>
      </c>
      <c r="H141" s="166">
        <v>425</v>
      </c>
    </row>
    <row r="142" spans="1:8" ht="20.100000000000001" customHeight="1" x14ac:dyDescent="0.35">
      <c r="A142" s="106" t="s">
        <v>297</v>
      </c>
      <c r="B142" s="107" t="s">
        <v>300</v>
      </c>
      <c r="C142" s="167">
        <v>5175</v>
      </c>
      <c r="D142" s="168">
        <v>550</v>
      </c>
      <c r="E142" s="168">
        <v>825</v>
      </c>
      <c r="F142" s="168">
        <v>676</v>
      </c>
      <c r="G142" s="168">
        <v>125</v>
      </c>
      <c r="H142" s="169">
        <v>650</v>
      </c>
    </row>
    <row r="143" spans="1:8" ht="20.100000000000001" customHeight="1" x14ac:dyDescent="0.35">
      <c r="A143" s="108" t="s">
        <v>297</v>
      </c>
      <c r="B143" s="109" t="s">
        <v>301</v>
      </c>
      <c r="C143" s="164">
        <v>7711</v>
      </c>
      <c r="D143" s="165">
        <v>150</v>
      </c>
      <c r="E143" s="165">
        <v>100</v>
      </c>
      <c r="F143" s="165">
        <v>1010</v>
      </c>
      <c r="G143" s="165">
        <v>540</v>
      </c>
      <c r="H143" s="166">
        <v>80</v>
      </c>
    </row>
    <row r="144" spans="1:8" ht="20.100000000000001" customHeight="1" x14ac:dyDescent="0.35">
      <c r="A144" s="106" t="s">
        <v>302</v>
      </c>
      <c r="B144" s="107" t="s">
        <v>303</v>
      </c>
      <c r="C144" s="167">
        <v>5127</v>
      </c>
      <c r="D144" s="168">
        <v>0</v>
      </c>
      <c r="E144" s="168">
        <v>250</v>
      </c>
      <c r="F144" s="168">
        <v>864</v>
      </c>
      <c r="G144" s="168">
        <v>402</v>
      </c>
      <c r="H144" s="169">
        <v>425</v>
      </c>
    </row>
    <row r="145" spans="1:8" ht="20.100000000000001" customHeight="1" x14ac:dyDescent="0.35">
      <c r="A145" s="108" t="s">
        <v>302</v>
      </c>
      <c r="B145" s="109" t="s">
        <v>304</v>
      </c>
      <c r="C145" s="164">
        <v>2988</v>
      </c>
      <c r="D145" s="165">
        <v>10260</v>
      </c>
      <c r="E145" s="165">
        <v>300</v>
      </c>
      <c r="F145" s="165">
        <v>200</v>
      </c>
      <c r="G145" s="165">
        <v>1260</v>
      </c>
      <c r="H145" s="166">
        <v>250</v>
      </c>
    </row>
    <row r="146" spans="1:8" ht="20.100000000000001" customHeight="1" x14ac:dyDescent="0.35">
      <c r="A146" s="106" t="s">
        <v>305</v>
      </c>
      <c r="B146" s="107" t="s">
        <v>306</v>
      </c>
      <c r="C146" s="167">
        <v>4515</v>
      </c>
      <c r="D146" s="168">
        <v>20</v>
      </c>
      <c r="E146" s="168">
        <v>150</v>
      </c>
      <c r="F146" s="168">
        <v>350</v>
      </c>
      <c r="G146" s="168">
        <v>0</v>
      </c>
      <c r="H146" s="169">
        <v>12</v>
      </c>
    </row>
    <row r="147" spans="1:8" ht="20.100000000000001" customHeight="1" x14ac:dyDescent="0.35">
      <c r="A147" s="108" t="s">
        <v>305</v>
      </c>
      <c r="B147" s="109" t="s">
        <v>307</v>
      </c>
      <c r="C147" s="164">
        <v>5216</v>
      </c>
      <c r="D147" s="165">
        <v>0</v>
      </c>
      <c r="E147" s="165">
        <v>350</v>
      </c>
      <c r="F147" s="165">
        <v>800</v>
      </c>
      <c r="G147" s="165">
        <v>0</v>
      </c>
      <c r="H147" s="166">
        <v>885</v>
      </c>
    </row>
    <row r="148" spans="1:8" ht="20.100000000000001" customHeight="1" x14ac:dyDescent="0.35">
      <c r="A148" s="106" t="s">
        <v>305</v>
      </c>
      <c r="B148" s="107" t="s">
        <v>308</v>
      </c>
      <c r="C148" s="167">
        <v>4510</v>
      </c>
      <c r="D148" s="168">
        <v>0</v>
      </c>
      <c r="E148" s="168">
        <v>230</v>
      </c>
      <c r="F148" s="168">
        <v>420</v>
      </c>
      <c r="G148" s="168">
        <v>170</v>
      </c>
      <c r="H148" s="169">
        <v>0</v>
      </c>
    </row>
    <row r="149" spans="1:8" ht="20.100000000000001" customHeight="1" x14ac:dyDescent="0.35">
      <c r="A149" s="108" t="s">
        <v>305</v>
      </c>
      <c r="B149" s="109" t="s">
        <v>309</v>
      </c>
      <c r="C149" s="164">
        <v>6480</v>
      </c>
      <c r="D149" s="165">
        <v>1539</v>
      </c>
      <c r="E149" s="165">
        <v>400</v>
      </c>
      <c r="F149" s="165">
        <v>1200</v>
      </c>
      <c r="G149" s="165">
        <v>0</v>
      </c>
      <c r="H149" s="166">
        <v>425</v>
      </c>
    </row>
    <row r="150" spans="1:8" ht="20.100000000000001" customHeight="1" x14ac:dyDescent="0.35">
      <c r="A150" s="106" t="s">
        <v>310</v>
      </c>
      <c r="B150" s="107" t="s">
        <v>311</v>
      </c>
      <c r="C150" s="167">
        <v>1520</v>
      </c>
      <c r="D150" s="168">
        <v>0</v>
      </c>
      <c r="E150" s="168">
        <v>200</v>
      </c>
      <c r="F150" s="168">
        <v>300</v>
      </c>
      <c r="G150" s="168">
        <v>150</v>
      </c>
      <c r="H150" s="169">
        <v>400</v>
      </c>
    </row>
    <row r="151" spans="1:8" ht="20.100000000000001" customHeight="1" x14ac:dyDescent="0.35">
      <c r="A151" s="108" t="s">
        <v>310</v>
      </c>
      <c r="B151" s="109" t="s">
        <v>312</v>
      </c>
      <c r="C151" s="164">
        <v>4200</v>
      </c>
      <c r="D151" s="165">
        <v>200</v>
      </c>
      <c r="E151" s="165">
        <v>300</v>
      </c>
      <c r="F151" s="165">
        <v>650</v>
      </c>
      <c r="G151" s="165">
        <v>650</v>
      </c>
      <c r="H151" s="166">
        <v>825</v>
      </c>
    </row>
    <row r="152" spans="1:8" ht="20.100000000000001" customHeight="1" x14ac:dyDescent="0.35">
      <c r="A152" s="106" t="s">
        <v>313</v>
      </c>
      <c r="B152" s="107" t="s">
        <v>314</v>
      </c>
      <c r="C152" s="167">
        <v>8600</v>
      </c>
      <c r="D152" s="168">
        <v>150</v>
      </c>
      <c r="E152" s="168">
        <v>300</v>
      </c>
      <c r="F152" s="168">
        <v>700</v>
      </c>
      <c r="G152" s="168">
        <v>2730</v>
      </c>
      <c r="H152" s="169">
        <v>479</v>
      </c>
    </row>
    <row r="153" spans="1:8" ht="20.100000000000001" customHeight="1" x14ac:dyDescent="0.35">
      <c r="A153" s="108" t="s">
        <v>315</v>
      </c>
      <c r="B153" s="109" t="s">
        <v>316</v>
      </c>
      <c r="C153" s="164">
        <v>8125</v>
      </c>
      <c r="D153" s="165">
        <v>0</v>
      </c>
      <c r="E153" s="165">
        <v>150</v>
      </c>
      <c r="F153" s="165">
        <v>500</v>
      </c>
      <c r="G153" s="165">
        <v>0</v>
      </c>
      <c r="H153" s="166">
        <v>0</v>
      </c>
    </row>
    <row r="154" spans="1:8" ht="20.100000000000001" customHeight="1" x14ac:dyDescent="0.35">
      <c r="A154" s="106" t="s">
        <v>315</v>
      </c>
      <c r="B154" s="107" t="s">
        <v>317</v>
      </c>
      <c r="C154" s="167">
        <v>4495</v>
      </c>
      <c r="D154" s="168">
        <v>200</v>
      </c>
      <c r="E154" s="168">
        <v>150</v>
      </c>
      <c r="F154" s="168">
        <v>350</v>
      </c>
      <c r="G154" s="168">
        <v>0</v>
      </c>
      <c r="H154" s="169">
        <v>0</v>
      </c>
    </row>
    <row r="155" spans="1:8" ht="20.100000000000001" customHeight="1" x14ac:dyDescent="0.35">
      <c r="A155" s="108" t="s">
        <v>315</v>
      </c>
      <c r="B155" s="109" t="s">
        <v>318</v>
      </c>
      <c r="C155" s="164">
        <v>4000</v>
      </c>
      <c r="D155" s="165">
        <v>1000</v>
      </c>
      <c r="E155" s="165">
        <v>400</v>
      </c>
      <c r="F155" s="165">
        <v>900</v>
      </c>
      <c r="G155" s="165">
        <v>0</v>
      </c>
      <c r="H155" s="166">
        <v>0</v>
      </c>
    </row>
    <row r="156" spans="1:8" ht="20.100000000000001" customHeight="1" x14ac:dyDescent="0.35">
      <c r="A156" s="106" t="s">
        <v>315</v>
      </c>
      <c r="B156" s="107" t="s">
        <v>319</v>
      </c>
      <c r="C156" s="167">
        <v>18254</v>
      </c>
      <c r="D156" s="168">
        <v>0</v>
      </c>
      <c r="E156" s="168">
        <v>100</v>
      </c>
      <c r="F156" s="168">
        <v>550</v>
      </c>
      <c r="G156" s="168">
        <v>675</v>
      </c>
      <c r="H156" s="169">
        <v>750</v>
      </c>
    </row>
    <row r="157" spans="1:8" ht="20.100000000000001" customHeight="1" x14ac:dyDescent="0.35">
      <c r="A157" s="108" t="s">
        <v>320</v>
      </c>
      <c r="B157" s="109" t="s">
        <v>321</v>
      </c>
      <c r="C157" s="164">
        <v>1692</v>
      </c>
      <c r="D157" s="165">
        <v>0</v>
      </c>
      <c r="E157" s="165">
        <v>0</v>
      </c>
      <c r="F157" s="165">
        <v>700</v>
      </c>
      <c r="G157" s="165">
        <v>426</v>
      </c>
      <c r="H157" s="166">
        <v>639</v>
      </c>
    </row>
    <row r="158" spans="1:8" ht="20.100000000000001" customHeight="1" x14ac:dyDescent="0.35">
      <c r="A158" s="106" t="s">
        <v>320</v>
      </c>
      <c r="B158" s="107" t="s">
        <v>322</v>
      </c>
      <c r="C158" s="167">
        <v>420</v>
      </c>
      <c r="D158" s="168">
        <v>100</v>
      </c>
      <c r="E158" s="168">
        <v>100</v>
      </c>
      <c r="F158" s="168">
        <v>500</v>
      </c>
      <c r="G158" s="168">
        <v>15</v>
      </c>
      <c r="H158" s="169">
        <v>600</v>
      </c>
    </row>
    <row r="159" spans="1:8" ht="20.100000000000001" customHeight="1" x14ac:dyDescent="0.35">
      <c r="A159" s="108" t="s">
        <v>320</v>
      </c>
      <c r="B159" s="109" t="s">
        <v>323</v>
      </c>
      <c r="C159" s="164">
        <v>1776</v>
      </c>
      <c r="D159" s="165">
        <v>1</v>
      </c>
      <c r="E159" s="165">
        <v>0</v>
      </c>
      <c r="F159" s="165">
        <v>0</v>
      </c>
      <c r="G159" s="165">
        <v>0</v>
      </c>
      <c r="H159" s="166">
        <v>175</v>
      </c>
    </row>
    <row r="160" spans="1:8" ht="20.100000000000001" customHeight="1" x14ac:dyDescent="0.35">
      <c r="A160" s="106" t="s">
        <v>320</v>
      </c>
      <c r="B160" s="107" t="s">
        <v>324</v>
      </c>
      <c r="C160" s="167">
        <v>2677</v>
      </c>
      <c r="D160" s="168">
        <v>0</v>
      </c>
      <c r="E160" s="168">
        <v>70</v>
      </c>
      <c r="F160" s="168">
        <v>400</v>
      </c>
      <c r="G160" s="168">
        <v>375</v>
      </c>
      <c r="H160" s="169">
        <v>0</v>
      </c>
    </row>
    <row r="161" spans="1:8" ht="20.100000000000001" customHeight="1" x14ac:dyDescent="0.35">
      <c r="A161" s="108" t="s">
        <v>320</v>
      </c>
      <c r="B161" s="109" t="s">
        <v>325</v>
      </c>
      <c r="C161" s="164">
        <v>2495</v>
      </c>
      <c r="D161" s="165">
        <v>30</v>
      </c>
      <c r="E161" s="165">
        <v>100</v>
      </c>
      <c r="F161" s="165">
        <v>500</v>
      </c>
      <c r="G161" s="165">
        <v>200</v>
      </c>
      <c r="H161" s="166">
        <v>50</v>
      </c>
    </row>
    <row r="162" spans="1:8" ht="20.100000000000001" customHeight="1" x14ac:dyDescent="0.35">
      <c r="A162" s="106" t="s">
        <v>326</v>
      </c>
      <c r="B162" s="107" t="s">
        <v>327</v>
      </c>
      <c r="C162" s="167">
        <v>0</v>
      </c>
      <c r="D162" s="168">
        <v>100</v>
      </c>
      <c r="E162" s="168">
        <v>400</v>
      </c>
      <c r="F162" s="168">
        <v>0</v>
      </c>
      <c r="G162" s="168">
        <v>100</v>
      </c>
      <c r="H162" s="169">
        <v>600</v>
      </c>
    </row>
    <row r="163" spans="1:8" ht="20.100000000000001" customHeight="1" x14ac:dyDescent="0.35">
      <c r="A163" s="108" t="s">
        <v>328</v>
      </c>
      <c r="B163" s="109" t="s">
        <v>329</v>
      </c>
      <c r="C163" s="164">
        <v>3693</v>
      </c>
      <c r="D163" s="165">
        <v>0</v>
      </c>
      <c r="E163" s="165">
        <v>0</v>
      </c>
      <c r="F163" s="165">
        <v>0</v>
      </c>
      <c r="G163" s="165">
        <v>0</v>
      </c>
      <c r="H163" s="166">
        <v>0</v>
      </c>
    </row>
    <row r="164" spans="1:8" ht="20.100000000000001" customHeight="1" x14ac:dyDescent="0.35">
      <c r="A164" s="106" t="s">
        <v>328</v>
      </c>
      <c r="B164" s="107" t="s">
        <v>330</v>
      </c>
      <c r="C164" s="167">
        <v>3572</v>
      </c>
      <c r="D164" s="168">
        <v>30</v>
      </c>
      <c r="E164" s="168">
        <v>265</v>
      </c>
      <c r="F164" s="168">
        <v>1300</v>
      </c>
      <c r="G164" s="168">
        <v>144</v>
      </c>
      <c r="H164" s="169">
        <v>560</v>
      </c>
    </row>
    <row r="165" spans="1:8" ht="20.100000000000001" customHeight="1" x14ac:dyDescent="0.35">
      <c r="A165" s="108" t="s">
        <v>328</v>
      </c>
      <c r="B165" s="109" t="s">
        <v>331</v>
      </c>
      <c r="C165" s="164">
        <v>3677</v>
      </c>
      <c r="D165" s="165">
        <v>30</v>
      </c>
      <c r="E165" s="165">
        <v>200</v>
      </c>
      <c r="F165" s="165">
        <v>500</v>
      </c>
      <c r="G165" s="165">
        <v>0</v>
      </c>
      <c r="H165" s="166">
        <v>500</v>
      </c>
    </row>
    <row r="166" spans="1:8" ht="20.100000000000001" customHeight="1" x14ac:dyDescent="0.35">
      <c r="A166" s="106" t="s">
        <v>328</v>
      </c>
      <c r="B166" s="107" t="s">
        <v>332</v>
      </c>
      <c r="C166" s="167">
        <v>2964</v>
      </c>
      <c r="D166" s="168">
        <v>600</v>
      </c>
      <c r="E166" s="168">
        <v>450</v>
      </c>
      <c r="F166" s="168">
        <v>820</v>
      </c>
      <c r="G166" s="168">
        <v>120</v>
      </c>
      <c r="H166" s="169">
        <v>750</v>
      </c>
    </row>
    <row r="167" spans="1:8" ht="20.100000000000001" customHeight="1" x14ac:dyDescent="0.35">
      <c r="A167" s="108" t="s">
        <v>328</v>
      </c>
      <c r="B167" s="109" t="s">
        <v>333</v>
      </c>
      <c r="C167" s="164">
        <v>3736</v>
      </c>
      <c r="D167" s="165">
        <v>300</v>
      </c>
      <c r="E167" s="165">
        <v>350</v>
      </c>
      <c r="F167" s="165">
        <v>663</v>
      </c>
      <c r="G167" s="165">
        <v>567</v>
      </c>
      <c r="H167" s="166">
        <v>2631</v>
      </c>
    </row>
    <row r="168" spans="1:8" ht="20.100000000000001" customHeight="1" x14ac:dyDescent="0.35">
      <c r="A168" s="106" t="s">
        <v>328</v>
      </c>
      <c r="B168" s="107" t="s">
        <v>334</v>
      </c>
      <c r="C168" s="167">
        <v>3227</v>
      </c>
      <c r="D168" s="168">
        <v>100</v>
      </c>
      <c r="E168" s="168">
        <v>350</v>
      </c>
      <c r="F168" s="168">
        <v>750</v>
      </c>
      <c r="G168" s="168">
        <v>0</v>
      </c>
      <c r="H168" s="169">
        <v>2808</v>
      </c>
    </row>
    <row r="169" spans="1:8" ht="20.100000000000001" customHeight="1" x14ac:dyDescent="0.35">
      <c r="A169" s="108" t="s">
        <v>328</v>
      </c>
      <c r="B169" s="109" t="s">
        <v>335</v>
      </c>
      <c r="C169" s="164">
        <v>3552</v>
      </c>
      <c r="D169" s="165">
        <v>0</v>
      </c>
      <c r="E169" s="165">
        <v>350</v>
      </c>
      <c r="F169" s="165">
        <v>1500</v>
      </c>
      <c r="G169" s="165">
        <v>0</v>
      </c>
      <c r="H169" s="166">
        <v>800</v>
      </c>
    </row>
    <row r="170" spans="1:8" ht="20.100000000000001" customHeight="1" x14ac:dyDescent="0.35">
      <c r="A170" s="106" t="s">
        <v>328</v>
      </c>
      <c r="B170" s="107" t="s">
        <v>336</v>
      </c>
      <c r="C170" s="167">
        <v>3900</v>
      </c>
      <c r="D170" s="168">
        <v>350</v>
      </c>
      <c r="E170" s="168">
        <v>350</v>
      </c>
      <c r="F170" s="168">
        <v>1800</v>
      </c>
      <c r="G170" s="168">
        <v>900</v>
      </c>
      <c r="H170" s="169">
        <v>425</v>
      </c>
    </row>
    <row r="171" spans="1:8" ht="20.100000000000001" customHeight="1" x14ac:dyDescent="0.35">
      <c r="A171" s="108" t="s">
        <v>328</v>
      </c>
      <c r="B171" s="109" t="s">
        <v>337</v>
      </c>
      <c r="C171" s="164">
        <v>3019</v>
      </c>
      <c r="D171" s="165">
        <v>450</v>
      </c>
      <c r="E171" s="165">
        <v>265</v>
      </c>
      <c r="F171" s="165">
        <v>450</v>
      </c>
      <c r="G171" s="165">
        <v>0</v>
      </c>
      <c r="H171" s="166">
        <v>115</v>
      </c>
    </row>
    <row r="172" spans="1:8" ht="20.100000000000001" customHeight="1" x14ac:dyDescent="0.35">
      <c r="A172" s="106" t="s">
        <v>328</v>
      </c>
      <c r="B172" s="107" t="s">
        <v>338</v>
      </c>
      <c r="C172" s="167">
        <v>2820</v>
      </c>
      <c r="D172" s="168">
        <v>200</v>
      </c>
      <c r="E172" s="168">
        <v>250</v>
      </c>
      <c r="F172" s="168">
        <v>1700</v>
      </c>
      <c r="G172" s="168">
        <v>50</v>
      </c>
      <c r="H172" s="169">
        <v>0</v>
      </c>
    </row>
    <row r="173" spans="1:8" ht="20.100000000000001" customHeight="1" x14ac:dyDescent="0.35">
      <c r="A173" s="108" t="s">
        <v>328</v>
      </c>
      <c r="B173" s="109" t="s">
        <v>339</v>
      </c>
      <c r="C173" s="164">
        <v>16580</v>
      </c>
      <c r="D173" s="165">
        <v>0</v>
      </c>
      <c r="E173" s="165">
        <v>0</v>
      </c>
      <c r="F173" s="165">
        <v>0</v>
      </c>
      <c r="G173" s="165">
        <v>0</v>
      </c>
      <c r="H173" s="166">
        <v>0</v>
      </c>
    </row>
    <row r="174" spans="1:8" ht="20.100000000000001" customHeight="1" x14ac:dyDescent="0.35">
      <c r="A174" s="106" t="s">
        <v>328</v>
      </c>
      <c r="B174" s="107" t="s">
        <v>340</v>
      </c>
      <c r="C174" s="167">
        <v>16580</v>
      </c>
      <c r="D174" s="168">
        <v>0</v>
      </c>
      <c r="E174" s="168">
        <v>0</v>
      </c>
      <c r="F174" s="168">
        <v>0</v>
      </c>
      <c r="G174" s="168">
        <v>0</v>
      </c>
      <c r="H174" s="169">
        <v>0</v>
      </c>
    </row>
    <row r="175" spans="1:8" ht="20.100000000000001" customHeight="1" x14ac:dyDescent="0.35">
      <c r="A175" s="108" t="s">
        <v>328</v>
      </c>
      <c r="B175" s="109" t="s">
        <v>341</v>
      </c>
      <c r="C175" s="164">
        <v>3325</v>
      </c>
      <c r="D175" s="165">
        <v>850</v>
      </c>
      <c r="E175" s="165">
        <v>350</v>
      </c>
      <c r="F175" s="165">
        <v>950</v>
      </c>
      <c r="G175" s="165">
        <v>140</v>
      </c>
      <c r="H175" s="166">
        <v>0</v>
      </c>
    </row>
    <row r="176" spans="1:8" ht="20.100000000000001" customHeight="1" x14ac:dyDescent="0.35">
      <c r="A176" s="106" t="s">
        <v>328</v>
      </c>
      <c r="B176" s="107" t="s">
        <v>342</v>
      </c>
      <c r="C176" s="167">
        <v>3675</v>
      </c>
      <c r="D176" s="168">
        <v>250</v>
      </c>
      <c r="E176" s="168">
        <v>440</v>
      </c>
      <c r="F176" s="168">
        <v>765</v>
      </c>
      <c r="G176" s="168">
        <v>120</v>
      </c>
      <c r="H176" s="169">
        <v>469</v>
      </c>
    </row>
    <row r="177" spans="1:8" ht="20.100000000000001" customHeight="1" x14ac:dyDescent="0.35">
      <c r="A177" s="108" t="s">
        <v>328</v>
      </c>
      <c r="B177" s="109" t="s">
        <v>343</v>
      </c>
      <c r="C177" s="164">
        <v>3648</v>
      </c>
      <c r="D177" s="165">
        <v>1000</v>
      </c>
      <c r="E177" s="165">
        <v>500</v>
      </c>
      <c r="F177" s="165">
        <v>1200</v>
      </c>
      <c r="G177" s="165">
        <v>0</v>
      </c>
      <c r="H177" s="166">
        <v>2296</v>
      </c>
    </row>
    <row r="178" spans="1:8" ht="20.100000000000001" customHeight="1" x14ac:dyDescent="0.35">
      <c r="A178" s="106" t="s">
        <v>328</v>
      </c>
      <c r="B178" s="107" t="s">
        <v>344</v>
      </c>
      <c r="C178" s="167">
        <v>3248</v>
      </c>
      <c r="D178" s="168">
        <v>54</v>
      </c>
      <c r="E178" s="168">
        <v>300</v>
      </c>
      <c r="F178" s="168">
        <v>1000</v>
      </c>
      <c r="G178" s="168">
        <v>100</v>
      </c>
      <c r="H178" s="169">
        <v>592</v>
      </c>
    </row>
    <row r="179" spans="1:8" ht="20.100000000000001" customHeight="1" x14ac:dyDescent="0.35">
      <c r="A179" s="108" t="s">
        <v>328</v>
      </c>
      <c r="B179" s="109" t="s">
        <v>345</v>
      </c>
      <c r="C179" s="164">
        <v>3648</v>
      </c>
      <c r="D179" s="165">
        <v>0</v>
      </c>
      <c r="E179" s="165">
        <v>300</v>
      </c>
      <c r="F179" s="165">
        <v>300</v>
      </c>
      <c r="G179" s="165">
        <v>0</v>
      </c>
      <c r="H179" s="166">
        <v>0</v>
      </c>
    </row>
    <row r="180" spans="1:8" ht="20.100000000000001" customHeight="1" x14ac:dyDescent="0.35">
      <c r="A180" s="106" t="s">
        <v>328</v>
      </c>
      <c r="B180" s="107" t="s">
        <v>346</v>
      </c>
      <c r="C180" s="167">
        <v>3572</v>
      </c>
      <c r="D180" s="168">
        <v>0</v>
      </c>
      <c r="E180" s="168">
        <v>350</v>
      </c>
      <c r="F180" s="168">
        <v>645</v>
      </c>
      <c r="G180" s="168">
        <v>0</v>
      </c>
      <c r="H180" s="169">
        <v>450</v>
      </c>
    </row>
    <row r="181" spans="1:8" ht="20.100000000000001" customHeight="1" x14ac:dyDescent="0.35">
      <c r="A181" s="108" t="s">
        <v>347</v>
      </c>
      <c r="B181" s="109" t="s">
        <v>348</v>
      </c>
      <c r="C181" s="164">
        <v>5184</v>
      </c>
      <c r="D181" s="165">
        <v>660</v>
      </c>
      <c r="E181" s="165">
        <v>250</v>
      </c>
      <c r="F181" s="165">
        <v>1498</v>
      </c>
      <c r="G181" s="165">
        <v>637</v>
      </c>
      <c r="H181" s="166">
        <v>400</v>
      </c>
    </row>
    <row r="182" spans="1:8" ht="20.100000000000001" customHeight="1" x14ac:dyDescent="0.35">
      <c r="A182" s="106" t="s">
        <v>349</v>
      </c>
      <c r="B182" s="107" t="s">
        <v>350</v>
      </c>
      <c r="C182" s="167">
        <v>6000</v>
      </c>
      <c r="D182" s="168">
        <v>0</v>
      </c>
      <c r="E182" s="168">
        <v>200</v>
      </c>
      <c r="F182" s="168">
        <v>266</v>
      </c>
      <c r="G182" s="168">
        <v>0</v>
      </c>
      <c r="H182" s="169">
        <v>1094</v>
      </c>
    </row>
    <row r="183" spans="1:8" ht="20.100000000000001" customHeight="1" x14ac:dyDescent="0.35">
      <c r="A183" s="108" t="s">
        <v>349</v>
      </c>
      <c r="B183" s="109" t="s">
        <v>351</v>
      </c>
      <c r="C183" s="164">
        <v>4114</v>
      </c>
      <c r="D183" s="165">
        <v>60</v>
      </c>
      <c r="E183" s="165">
        <v>307</v>
      </c>
      <c r="F183" s="165">
        <v>347</v>
      </c>
      <c r="G183" s="165">
        <v>455</v>
      </c>
      <c r="H183" s="166">
        <v>0</v>
      </c>
    </row>
    <row r="184" spans="1:8" ht="20.100000000000001" customHeight="1" x14ac:dyDescent="0.35">
      <c r="A184" s="106" t="s">
        <v>352</v>
      </c>
      <c r="B184" s="107" t="s">
        <v>353</v>
      </c>
      <c r="C184" s="167">
        <v>2323.1999999999998</v>
      </c>
      <c r="D184" s="168">
        <v>0</v>
      </c>
      <c r="E184" s="168">
        <v>375</v>
      </c>
      <c r="F184" s="168">
        <v>605</v>
      </c>
      <c r="G184" s="168">
        <v>0</v>
      </c>
      <c r="H184" s="169">
        <v>168</v>
      </c>
    </row>
    <row r="185" spans="1:8" ht="20.100000000000001" customHeight="1" x14ac:dyDescent="0.35">
      <c r="A185" s="108" t="s">
        <v>352</v>
      </c>
      <c r="B185" s="109" t="s">
        <v>354</v>
      </c>
      <c r="C185" s="164">
        <v>2700</v>
      </c>
      <c r="D185" s="165">
        <v>225</v>
      </c>
      <c r="E185" s="165">
        <v>225</v>
      </c>
      <c r="F185" s="165">
        <v>0</v>
      </c>
      <c r="G185" s="165">
        <v>0</v>
      </c>
      <c r="H185" s="166">
        <v>880</v>
      </c>
    </row>
    <row r="186" spans="1:8" ht="20.100000000000001" customHeight="1" x14ac:dyDescent="0.35">
      <c r="A186" s="106" t="s">
        <v>352</v>
      </c>
      <c r="B186" s="107" t="s">
        <v>355</v>
      </c>
      <c r="C186" s="167">
        <v>5134</v>
      </c>
      <c r="D186" s="168">
        <v>150</v>
      </c>
      <c r="E186" s="168">
        <v>255</v>
      </c>
      <c r="F186" s="168">
        <v>910</v>
      </c>
      <c r="G186" s="168">
        <v>50</v>
      </c>
      <c r="H186" s="169">
        <v>1925</v>
      </c>
    </row>
    <row r="187" spans="1:8" ht="20.100000000000001" customHeight="1" x14ac:dyDescent="0.35">
      <c r="A187" s="108" t="s">
        <v>352</v>
      </c>
      <c r="B187" s="109" t="s">
        <v>356</v>
      </c>
      <c r="C187" s="164">
        <v>4160</v>
      </c>
      <c r="D187" s="165">
        <v>248</v>
      </c>
      <c r="E187" s="165">
        <v>150</v>
      </c>
      <c r="F187" s="165">
        <v>368</v>
      </c>
      <c r="G187" s="165">
        <v>15</v>
      </c>
      <c r="H187" s="166">
        <v>504</v>
      </c>
    </row>
    <row r="188" spans="1:8" ht="20.100000000000001" customHeight="1" x14ac:dyDescent="0.35">
      <c r="A188" s="106" t="s">
        <v>352</v>
      </c>
      <c r="B188" s="107" t="s">
        <v>357</v>
      </c>
      <c r="C188" s="167">
        <v>2100</v>
      </c>
      <c r="D188" s="168">
        <v>205</v>
      </c>
      <c r="E188" s="168">
        <v>332</v>
      </c>
      <c r="F188" s="168">
        <v>170</v>
      </c>
      <c r="G188" s="168">
        <v>35</v>
      </c>
      <c r="H188" s="169">
        <v>0</v>
      </c>
    </row>
    <row r="189" spans="1:8" ht="20.100000000000001" customHeight="1" x14ac:dyDescent="0.35">
      <c r="A189" s="108" t="s">
        <v>358</v>
      </c>
      <c r="B189" s="109" t="s">
        <v>359</v>
      </c>
      <c r="C189" s="164">
        <v>7632</v>
      </c>
      <c r="D189" s="165">
        <v>0</v>
      </c>
      <c r="E189" s="165">
        <v>60</v>
      </c>
      <c r="F189" s="165">
        <v>508</v>
      </c>
      <c r="G189" s="165">
        <v>501</v>
      </c>
      <c r="H189" s="166">
        <v>910</v>
      </c>
    </row>
    <row r="190" spans="1:8" ht="20.100000000000001" customHeight="1" x14ac:dyDescent="0.35">
      <c r="A190" s="106" t="s">
        <v>358</v>
      </c>
      <c r="B190" s="107" t="s">
        <v>138</v>
      </c>
      <c r="C190" s="167">
        <v>5985</v>
      </c>
      <c r="D190" s="168">
        <v>434</v>
      </c>
      <c r="E190" s="168">
        <v>350</v>
      </c>
      <c r="F190" s="168">
        <v>850</v>
      </c>
      <c r="G190" s="168">
        <v>1005</v>
      </c>
      <c r="H190" s="169">
        <v>1605</v>
      </c>
    </row>
    <row r="191" spans="1:8" ht="20.100000000000001" customHeight="1" x14ac:dyDescent="0.35">
      <c r="A191" s="108" t="s">
        <v>358</v>
      </c>
      <c r="B191" s="109" t="s">
        <v>360</v>
      </c>
      <c r="C191" s="164">
        <v>5782</v>
      </c>
      <c r="D191" s="165">
        <v>1049</v>
      </c>
      <c r="E191" s="165">
        <v>375</v>
      </c>
      <c r="F191" s="165">
        <v>600</v>
      </c>
      <c r="G191" s="165">
        <v>1076</v>
      </c>
      <c r="H191" s="166">
        <v>4317</v>
      </c>
    </row>
    <row r="192" spans="1:8" ht="20.100000000000001" customHeight="1" x14ac:dyDescent="0.35">
      <c r="A192" s="106" t="s">
        <v>358</v>
      </c>
      <c r="B192" s="107" t="s">
        <v>361</v>
      </c>
      <c r="C192" s="167">
        <v>7330</v>
      </c>
      <c r="D192" s="168">
        <v>568</v>
      </c>
      <c r="E192" s="168">
        <v>250</v>
      </c>
      <c r="F192" s="168">
        <v>550</v>
      </c>
      <c r="G192" s="168">
        <v>500</v>
      </c>
      <c r="H192" s="169">
        <v>1150</v>
      </c>
    </row>
    <row r="193" spans="1:8" ht="20.100000000000001" customHeight="1" x14ac:dyDescent="0.35">
      <c r="A193" s="108" t="s">
        <v>358</v>
      </c>
      <c r="B193" s="109" t="s">
        <v>362</v>
      </c>
      <c r="C193" s="164">
        <v>4000</v>
      </c>
      <c r="D193" s="165">
        <v>450</v>
      </c>
      <c r="E193" s="165">
        <v>200</v>
      </c>
      <c r="F193" s="165">
        <v>360</v>
      </c>
      <c r="G193" s="165">
        <v>550</v>
      </c>
      <c r="H193" s="166">
        <v>1500</v>
      </c>
    </row>
    <row r="194" spans="1:8" ht="20.100000000000001" customHeight="1" x14ac:dyDescent="0.35">
      <c r="A194" s="106" t="s">
        <v>358</v>
      </c>
      <c r="B194" s="107" t="s">
        <v>363</v>
      </c>
      <c r="C194" s="167">
        <v>6266</v>
      </c>
      <c r="D194" s="168">
        <v>100</v>
      </c>
      <c r="E194" s="168">
        <v>150</v>
      </c>
      <c r="F194" s="168">
        <v>580</v>
      </c>
      <c r="G194" s="168">
        <v>1431</v>
      </c>
      <c r="H194" s="169">
        <v>875</v>
      </c>
    </row>
    <row r="195" spans="1:8" ht="20.100000000000001" customHeight="1" x14ac:dyDescent="0.35">
      <c r="A195" s="108" t="s">
        <v>364</v>
      </c>
      <c r="B195" s="109" t="s">
        <v>365</v>
      </c>
      <c r="C195" s="164">
        <v>24200</v>
      </c>
      <c r="D195" s="165">
        <v>0</v>
      </c>
      <c r="E195" s="165">
        <v>95</v>
      </c>
      <c r="F195" s="165">
        <v>1300</v>
      </c>
      <c r="G195" s="165">
        <v>0</v>
      </c>
      <c r="H195" s="166">
        <v>109</v>
      </c>
    </row>
    <row r="196" spans="1:8" ht="20.100000000000001" customHeight="1" x14ac:dyDescent="0.35">
      <c r="A196" s="106" t="s">
        <v>364</v>
      </c>
      <c r="B196" s="107" t="s">
        <v>366</v>
      </c>
      <c r="C196" s="167">
        <v>8700</v>
      </c>
      <c r="D196" s="168">
        <v>100</v>
      </c>
      <c r="E196" s="168">
        <v>150</v>
      </c>
      <c r="F196" s="168">
        <v>500</v>
      </c>
      <c r="G196" s="168">
        <v>900</v>
      </c>
      <c r="H196" s="169">
        <v>575</v>
      </c>
    </row>
    <row r="197" spans="1:8" ht="20.100000000000001" customHeight="1" x14ac:dyDescent="0.35">
      <c r="A197" s="108" t="s">
        <v>364</v>
      </c>
      <c r="B197" s="109" t="s">
        <v>367</v>
      </c>
      <c r="C197" s="164">
        <v>17718</v>
      </c>
      <c r="D197" s="165">
        <v>100</v>
      </c>
      <c r="E197" s="165">
        <v>125</v>
      </c>
      <c r="F197" s="165">
        <v>300</v>
      </c>
      <c r="G197" s="165">
        <v>1700</v>
      </c>
      <c r="H197" s="166">
        <v>1575</v>
      </c>
    </row>
    <row r="198" spans="1:8" ht="20.100000000000001" customHeight="1" x14ac:dyDescent="0.35">
      <c r="A198" s="106" t="s">
        <v>364</v>
      </c>
      <c r="B198" s="107" t="s">
        <v>368</v>
      </c>
      <c r="C198" s="167">
        <v>5586</v>
      </c>
      <c r="D198" s="168">
        <v>143</v>
      </c>
      <c r="E198" s="168">
        <v>145</v>
      </c>
      <c r="F198" s="168">
        <v>1255</v>
      </c>
      <c r="G198" s="168">
        <v>350</v>
      </c>
      <c r="H198" s="169">
        <v>1483</v>
      </c>
    </row>
    <row r="199" spans="1:8" ht="20.100000000000001" customHeight="1" x14ac:dyDescent="0.35">
      <c r="A199" s="108" t="s">
        <v>369</v>
      </c>
      <c r="B199" s="109" t="s">
        <v>370</v>
      </c>
      <c r="C199" s="164">
        <v>6056</v>
      </c>
      <c r="D199" s="165">
        <v>673</v>
      </c>
      <c r="E199" s="165">
        <v>438</v>
      </c>
      <c r="F199" s="165">
        <v>460</v>
      </c>
      <c r="G199" s="165">
        <v>165</v>
      </c>
      <c r="H199" s="166">
        <v>0</v>
      </c>
    </row>
    <row r="200" spans="1:8" ht="20.100000000000001" customHeight="1" x14ac:dyDescent="0.35">
      <c r="A200" s="106" t="s">
        <v>371</v>
      </c>
      <c r="B200" s="107" t="s">
        <v>372</v>
      </c>
      <c r="C200" s="167">
        <v>4148</v>
      </c>
      <c r="D200" s="168">
        <v>483</v>
      </c>
      <c r="E200" s="168">
        <v>347</v>
      </c>
      <c r="F200" s="168">
        <v>1575</v>
      </c>
      <c r="G200" s="168">
        <v>80</v>
      </c>
      <c r="H200" s="169">
        <v>425</v>
      </c>
    </row>
    <row r="201" spans="1:8" ht="20.100000000000001" customHeight="1" x14ac:dyDescent="0.35">
      <c r="A201" s="108" t="s">
        <v>373</v>
      </c>
      <c r="B201" s="109" t="s">
        <v>374</v>
      </c>
      <c r="C201" s="164">
        <v>6536</v>
      </c>
      <c r="D201" s="165">
        <v>0</v>
      </c>
      <c r="E201" s="165">
        <v>250</v>
      </c>
      <c r="F201" s="165">
        <v>600</v>
      </c>
      <c r="G201" s="165">
        <v>320</v>
      </c>
      <c r="H201" s="166">
        <v>785</v>
      </c>
    </row>
    <row r="202" spans="1:8" ht="20.100000000000001" customHeight="1" x14ac:dyDescent="0.35">
      <c r="A202" s="106" t="s">
        <v>373</v>
      </c>
      <c r="B202" s="107" t="s">
        <v>375</v>
      </c>
      <c r="C202" s="167">
        <v>8620</v>
      </c>
      <c r="D202" s="168">
        <v>150</v>
      </c>
      <c r="E202" s="168">
        <v>250</v>
      </c>
      <c r="F202" s="168">
        <v>950</v>
      </c>
      <c r="G202" s="168">
        <v>150</v>
      </c>
      <c r="H202" s="169">
        <v>750</v>
      </c>
    </row>
    <row r="203" spans="1:8" ht="20.100000000000001" customHeight="1" x14ac:dyDescent="0.35">
      <c r="A203" s="108" t="s">
        <v>373</v>
      </c>
      <c r="B203" s="109" t="s">
        <v>376</v>
      </c>
      <c r="C203" s="164">
        <v>6789</v>
      </c>
      <c r="D203" s="165">
        <v>950</v>
      </c>
      <c r="E203" s="165">
        <v>350</v>
      </c>
      <c r="F203" s="165">
        <v>500</v>
      </c>
      <c r="G203" s="165">
        <v>200</v>
      </c>
      <c r="H203" s="166">
        <v>790</v>
      </c>
    </row>
    <row r="204" spans="1:8" ht="20.100000000000001" customHeight="1" x14ac:dyDescent="0.35">
      <c r="A204" s="106" t="s">
        <v>373</v>
      </c>
      <c r="B204" s="107" t="s">
        <v>377</v>
      </c>
      <c r="C204" s="167">
        <v>5608</v>
      </c>
      <c r="D204" s="168">
        <v>125</v>
      </c>
      <c r="E204" s="168">
        <v>125</v>
      </c>
      <c r="F204" s="168">
        <v>810</v>
      </c>
      <c r="G204" s="168">
        <v>0</v>
      </c>
      <c r="H204" s="169">
        <v>1150</v>
      </c>
    </row>
    <row r="205" spans="1:8" ht="20.100000000000001" customHeight="1" x14ac:dyDescent="0.35">
      <c r="A205" s="108" t="s">
        <v>373</v>
      </c>
      <c r="B205" s="109" t="s">
        <v>378</v>
      </c>
      <c r="C205" s="164">
        <v>7848</v>
      </c>
      <c r="D205" s="165">
        <v>935</v>
      </c>
      <c r="E205" s="165">
        <v>260</v>
      </c>
      <c r="F205" s="165">
        <v>720</v>
      </c>
      <c r="G205" s="165">
        <v>0</v>
      </c>
      <c r="H205" s="166">
        <v>835</v>
      </c>
    </row>
    <row r="206" spans="1:8" ht="20.100000000000001" customHeight="1" x14ac:dyDescent="0.35">
      <c r="A206" s="106" t="s">
        <v>373</v>
      </c>
      <c r="B206" s="107" t="s">
        <v>379</v>
      </c>
      <c r="C206" s="167">
        <v>7141</v>
      </c>
      <c r="D206" s="168">
        <v>400</v>
      </c>
      <c r="E206" s="168">
        <v>300</v>
      </c>
      <c r="F206" s="168">
        <v>1145</v>
      </c>
      <c r="G206" s="168">
        <v>360</v>
      </c>
      <c r="H206" s="169">
        <v>810</v>
      </c>
    </row>
    <row r="207" spans="1:8" ht="20.100000000000001" customHeight="1" x14ac:dyDescent="0.35">
      <c r="A207" s="108" t="s">
        <v>373</v>
      </c>
      <c r="B207" s="109" t="s">
        <v>380</v>
      </c>
      <c r="C207" s="164">
        <v>9267</v>
      </c>
      <c r="D207" s="165">
        <v>0</v>
      </c>
      <c r="E207" s="165">
        <v>240</v>
      </c>
      <c r="F207" s="165">
        <v>1375</v>
      </c>
      <c r="G207" s="165">
        <v>365</v>
      </c>
      <c r="H207" s="166">
        <v>1005</v>
      </c>
    </row>
    <row r="208" spans="1:8" ht="20.100000000000001" customHeight="1" x14ac:dyDescent="0.35">
      <c r="A208" s="106" t="s">
        <v>373</v>
      </c>
      <c r="B208" s="107" t="s">
        <v>381</v>
      </c>
      <c r="C208" s="167">
        <v>8888.58</v>
      </c>
      <c r="D208" s="168">
        <v>250</v>
      </c>
      <c r="E208" s="168">
        <v>250</v>
      </c>
      <c r="F208" s="168">
        <v>850</v>
      </c>
      <c r="G208" s="168">
        <v>25</v>
      </c>
      <c r="H208" s="169">
        <v>750</v>
      </c>
    </row>
    <row r="209" spans="1:8" ht="20.100000000000001" customHeight="1" x14ac:dyDescent="0.35">
      <c r="A209" s="108" t="s">
        <v>373</v>
      </c>
      <c r="B209" s="109" t="s">
        <v>382</v>
      </c>
      <c r="C209" s="164">
        <v>8464</v>
      </c>
      <c r="D209" s="165">
        <v>2000</v>
      </c>
      <c r="E209" s="165">
        <v>400</v>
      </c>
      <c r="F209" s="165">
        <v>1500</v>
      </c>
      <c r="G209" s="165">
        <v>270</v>
      </c>
      <c r="H209" s="166">
        <v>1310</v>
      </c>
    </row>
    <row r="210" spans="1:8" ht="20.100000000000001" customHeight="1" x14ac:dyDescent="0.35">
      <c r="A210" s="106" t="s">
        <v>383</v>
      </c>
      <c r="B210" s="107" t="s">
        <v>384</v>
      </c>
      <c r="C210" s="167">
        <v>5385</v>
      </c>
      <c r="D210" s="168">
        <v>375</v>
      </c>
      <c r="E210" s="168">
        <v>205</v>
      </c>
      <c r="F210" s="168">
        <v>600</v>
      </c>
      <c r="G210" s="168">
        <v>4337</v>
      </c>
      <c r="H210" s="169">
        <v>0</v>
      </c>
    </row>
    <row r="211" spans="1:8" ht="20.100000000000001" customHeight="1" x14ac:dyDescent="0.35">
      <c r="A211" s="108" t="s">
        <v>385</v>
      </c>
      <c r="B211" s="109" t="s">
        <v>386</v>
      </c>
      <c r="C211" s="164">
        <v>9723</v>
      </c>
      <c r="D211" s="165">
        <v>300</v>
      </c>
      <c r="E211" s="165">
        <v>200</v>
      </c>
      <c r="F211" s="165">
        <v>500</v>
      </c>
      <c r="G211" s="165">
        <v>900</v>
      </c>
      <c r="H211" s="166">
        <v>270</v>
      </c>
    </row>
    <row r="212" spans="1:8" ht="20.100000000000001" customHeight="1" x14ac:dyDescent="0.35">
      <c r="A212" s="106" t="s">
        <v>385</v>
      </c>
      <c r="B212" s="107" t="s">
        <v>387</v>
      </c>
      <c r="C212" s="167">
        <v>7203</v>
      </c>
      <c r="D212" s="168">
        <v>50</v>
      </c>
      <c r="E212" s="168">
        <v>225</v>
      </c>
      <c r="F212" s="168">
        <v>715</v>
      </c>
      <c r="G212" s="168">
        <v>200</v>
      </c>
      <c r="H212" s="169">
        <v>0</v>
      </c>
    </row>
    <row r="213" spans="1:8" ht="20.100000000000001" customHeight="1" x14ac:dyDescent="0.35">
      <c r="A213" s="108" t="s">
        <v>385</v>
      </c>
      <c r="B213" s="109" t="s">
        <v>388</v>
      </c>
      <c r="C213" s="164">
        <v>17700</v>
      </c>
      <c r="D213" s="165">
        <v>0</v>
      </c>
      <c r="E213" s="165">
        <v>0</v>
      </c>
      <c r="F213" s="165">
        <v>0</v>
      </c>
      <c r="G213" s="165">
        <v>0</v>
      </c>
      <c r="H213" s="166">
        <v>400</v>
      </c>
    </row>
    <row r="214" spans="1:8" ht="20.100000000000001" customHeight="1" x14ac:dyDescent="0.35">
      <c r="A214" s="106" t="s">
        <v>385</v>
      </c>
      <c r="B214" s="107" t="s">
        <v>389</v>
      </c>
      <c r="C214" s="167">
        <v>3951</v>
      </c>
      <c r="D214" s="168">
        <v>352</v>
      </c>
      <c r="E214" s="168">
        <v>285</v>
      </c>
      <c r="F214" s="168">
        <v>614</v>
      </c>
      <c r="G214" s="168">
        <v>0</v>
      </c>
      <c r="H214" s="169">
        <v>787</v>
      </c>
    </row>
    <row r="215" spans="1:8" ht="20.100000000000001" customHeight="1" x14ac:dyDescent="0.35">
      <c r="A215" s="108" t="s">
        <v>385</v>
      </c>
      <c r="B215" s="109" t="s">
        <v>390</v>
      </c>
      <c r="C215" s="164">
        <v>3936</v>
      </c>
      <c r="D215" s="165">
        <v>0</v>
      </c>
      <c r="E215" s="165">
        <v>249</v>
      </c>
      <c r="F215" s="165">
        <v>426</v>
      </c>
      <c r="G215" s="165">
        <v>0</v>
      </c>
      <c r="H215" s="166">
        <v>495</v>
      </c>
    </row>
    <row r="216" spans="1:8" ht="20.100000000000001" customHeight="1" x14ac:dyDescent="0.35">
      <c r="A216" s="106" t="s">
        <v>385</v>
      </c>
      <c r="B216" s="107" t="s">
        <v>391</v>
      </c>
      <c r="C216" s="167">
        <v>6700</v>
      </c>
      <c r="D216" s="168">
        <v>200</v>
      </c>
      <c r="E216" s="168">
        <v>200</v>
      </c>
      <c r="F216" s="168">
        <v>550</v>
      </c>
      <c r="G216" s="168">
        <v>50</v>
      </c>
      <c r="H216" s="169">
        <v>150</v>
      </c>
    </row>
    <row r="217" spans="1:8" ht="20.100000000000001" customHeight="1" x14ac:dyDescent="0.35">
      <c r="A217" s="108" t="s">
        <v>392</v>
      </c>
      <c r="B217" s="109" t="s">
        <v>393</v>
      </c>
      <c r="C217" s="164">
        <v>3038</v>
      </c>
      <c r="D217" s="165">
        <v>677</v>
      </c>
      <c r="E217" s="165">
        <v>234</v>
      </c>
      <c r="F217" s="165">
        <v>462</v>
      </c>
      <c r="G217" s="165">
        <v>72</v>
      </c>
      <c r="H217" s="166">
        <v>590</v>
      </c>
    </row>
    <row r="218" spans="1:8" ht="20.100000000000001" customHeight="1" x14ac:dyDescent="0.35">
      <c r="A218" s="106" t="s">
        <v>392</v>
      </c>
      <c r="B218" s="107" t="s">
        <v>394</v>
      </c>
      <c r="C218" s="167">
        <v>2740</v>
      </c>
      <c r="D218" s="168">
        <v>600</v>
      </c>
      <c r="E218" s="168">
        <v>200</v>
      </c>
      <c r="F218" s="168">
        <v>800</v>
      </c>
      <c r="G218" s="168">
        <v>88</v>
      </c>
      <c r="H218" s="169">
        <v>500</v>
      </c>
    </row>
    <row r="219" spans="1:8" ht="20.100000000000001" customHeight="1" x14ac:dyDescent="0.35">
      <c r="A219" s="108" t="s">
        <v>392</v>
      </c>
      <c r="B219" s="109" t="s">
        <v>395</v>
      </c>
      <c r="C219" s="164">
        <v>4357</v>
      </c>
      <c r="D219" s="165">
        <v>145</v>
      </c>
      <c r="E219" s="165">
        <v>210</v>
      </c>
      <c r="F219" s="165">
        <v>400</v>
      </c>
      <c r="G219" s="165">
        <v>288</v>
      </c>
      <c r="H219" s="166">
        <v>413</v>
      </c>
    </row>
    <row r="220" spans="1:8" ht="20.100000000000001" customHeight="1" x14ac:dyDescent="0.35">
      <c r="A220" s="106" t="s">
        <v>392</v>
      </c>
      <c r="B220" s="107" t="s">
        <v>396</v>
      </c>
      <c r="C220" s="167">
        <v>3536</v>
      </c>
      <c r="D220" s="168">
        <v>495</v>
      </c>
      <c r="E220" s="168">
        <v>750</v>
      </c>
      <c r="F220" s="168">
        <v>1585</v>
      </c>
      <c r="G220" s="168">
        <v>120</v>
      </c>
      <c r="H220" s="169">
        <v>1500</v>
      </c>
    </row>
    <row r="221" spans="1:8" ht="20.100000000000001" customHeight="1" x14ac:dyDescent="0.35">
      <c r="A221" s="108" t="s">
        <v>392</v>
      </c>
      <c r="B221" s="109" t="s">
        <v>397</v>
      </c>
      <c r="C221" s="164">
        <v>3321</v>
      </c>
      <c r="D221" s="165">
        <v>0</v>
      </c>
      <c r="E221" s="165">
        <v>500</v>
      </c>
      <c r="F221" s="165">
        <v>635</v>
      </c>
      <c r="G221" s="165">
        <v>523</v>
      </c>
      <c r="H221" s="166">
        <v>0</v>
      </c>
    </row>
    <row r="222" spans="1:8" ht="20.100000000000001" customHeight="1" x14ac:dyDescent="0.35">
      <c r="A222" s="106" t="s">
        <v>392</v>
      </c>
      <c r="B222" s="107" t="s">
        <v>398</v>
      </c>
      <c r="C222" s="167">
        <v>0</v>
      </c>
      <c r="D222" s="168">
        <v>0</v>
      </c>
      <c r="E222" s="168">
        <v>0</v>
      </c>
      <c r="F222" s="168">
        <v>0</v>
      </c>
      <c r="G222" s="168">
        <v>0</v>
      </c>
      <c r="H222" s="169">
        <v>0</v>
      </c>
    </row>
    <row r="223" spans="1:8" ht="20.100000000000001" customHeight="1" x14ac:dyDescent="0.35">
      <c r="A223" s="108" t="s">
        <v>392</v>
      </c>
      <c r="B223" s="109" t="s">
        <v>399</v>
      </c>
      <c r="C223" s="164">
        <v>1782</v>
      </c>
      <c r="D223" s="165">
        <v>40</v>
      </c>
      <c r="E223" s="165">
        <v>122</v>
      </c>
      <c r="F223" s="165">
        <v>544</v>
      </c>
      <c r="G223" s="165">
        <v>0</v>
      </c>
      <c r="H223" s="166">
        <v>298</v>
      </c>
    </row>
    <row r="224" spans="1:8" ht="20.100000000000001" customHeight="1" x14ac:dyDescent="0.35">
      <c r="A224" s="106" t="s">
        <v>392</v>
      </c>
      <c r="B224" s="107" t="s">
        <v>400</v>
      </c>
      <c r="C224" s="167">
        <v>2662</v>
      </c>
      <c r="D224" s="168">
        <v>1654</v>
      </c>
      <c r="E224" s="168">
        <v>0</v>
      </c>
      <c r="F224" s="168">
        <v>491</v>
      </c>
      <c r="G224" s="168">
        <v>0</v>
      </c>
      <c r="H224" s="169">
        <v>2054</v>
      </c>
    </row>
    <row r="225" spans="1:8" ht="20.100000000000001" customHeight="1" x14ac:dyDescent="0.35">
      <c r="A225" s="108" t="s">
        <v>401</v>
      </c>
      <c r="B225" s="109" t="s">
        <v>402</v>
      </c>
      <c r="C225" s="164">
        <v>18000</v>
      </c>
      <c r="D225" s="165">
        <v>0</v>
      </c>
      <c r="E225" s="165">
        <v>250</v>
      </c>
      <c r="F225" s="165">
        <v>0</v>
      </c>
      <c r="G225" s="165">
        <v>0</v>
      </c>
      <c r="H225" s="166">
        <v>0</v>
      </c>
    </row>
    <row r="226" spans="1:8" ht="20.100000000000001" customHeight="1" x14ac:dyDescent="0.35">
      <c r="A226" s="106" t="s">
        <v>403</v>
      </c>
      <c r="B226" s="107" t="s">
        <v>404</v>
      </c>
      <c r="C226" s="167">
        <v>18200</v>
      </c>
      <c r="D226" s="168">
        <v>0</v>
      </c>
      <c r="E226" s="168">
        <v>0</v>
      </c>
      <c r="F226" s="168">
        <v>900</v>
      </c>
      <c r="G226" s="168">
        <v>0</v>
      </c>
      <c r="H226" s="169">
        <v>1013</v>
      </c>
    </row>
    <row r="227" spans="1:8" ht="20.100000000000001" customHeight="1" x14ac:dyDescent="0.35">
      <c r="A227" s="108" t="s">
        <v>403</v>
      </c>
      <c r="B227" s="109" t="s">
        <v>405</v>
      </c>
      <c r="C227" s="164">
        <v>18230</v>
      </c>
      <c r="D227" s="165">
        <v>375</v>
      </c>
      <c r="E227" s="165">
        <v>72</v>
      </c>
      <c r="F227" s="165">
        <v>413</v>
      </c>
      <c r="G227" s="165">
        <v>0</v>
      </c>
      <c r="H227" s="166">
        <v>595</v>
      </c>
    </row>
    <row r="228" spans="1:8" ht="20.100000000000001" customHeight="1" x14ac:dyDescent="0.35">
      <c r="A228" s="106" t="s">
        <v>403</v>
      </c>
      <c r="B228" s="107" t="s">
        <v>406</v>
      </c>
      <c r="C228" s="167">
        <v>6222</v>
      </c>
      <c r="D228" s="168">
        <v>560</v>
      </c>
      <c r="E228" s="168">
        <v>120</v>
      </c>
      <c r="F228" s="168">
        <v>480</v>
      </c>
      <c r="G228" s="168">
        <v>0</v>
      </c>
      <c r="H228" s="169">
        <v>500</v>
      </c>
    </row>
    <row r="229" spans="1:8" ht="20.100000000000001" customHeight="1" x14ac:dyDescent="0.35">
      <c r="A229" s="108" t="s">
        <v>403</v>
      </c>
      <c r="B229" s="109" t="s">
        <v>407</v>
      </c>
      <c r="C229" s="164">
        <v>3665</v>
      </c>
      <c r="D229" s="165">
        <v>270</v>
      </c>
      <c r="E229" s="165">
        <v>30</v>
      </c>
      <c r="F229" s="165">
        <v>300</v>
      </c>
      <c r="G229" s="165">
        <v>0</v>
      </c>
      <c r="H229" s="166">
        <v>58</v>
      </c>
    </row>
    <row r="230" spans="1:8" ht="20.100000000000001" customHeight="1" x14ac:dyDescent="0.35">
      <c r="A230" s="106" t="s">
        <v>403</v>
      </c>
      <c r="B230" s="107" t="s">
        <v>408</v>
      </c>
      <c r="C230" s="167">
        <v>6600</v>
      </c>
      <c r="D230" s="168">
        <v>200</v>
      </c>
      <c r="E230" s="168">
        <v>200</v>
      </c>
      <c r="F230" s="168">
        <v>1200</v>
      </c>
      <c r="G230" s="168">
        <v>0</v>
      </c>
      <c r="H230" s="169">
        <v>700</v>
      </c>
    </row>
    <row r="231" spans="1:8" ht="20.100000000000001" customHeight="1" x14ac:dyDescent="0.35">
      <c r="A231" s="108" t="s">
        <v>409</v>
      </c>
      <c r="B231" s="109" t="s">
        <v>410</v>
      </c>
      <c r="C231" s="164">
        <v>8027</v>
      </c>
      <c r="D231" s="165">
        <v>950</v>
      </c>
      <c r="E231" s="165">
        <v>125</v>
      </c>
      <c r="F231" s="165">
        <v>150</v>
      </c>
      <c r="G231" s="165">
        <v>1815</v>
      </c>
      <c r="H231" s="166">
        <v>750</v>
      </c>
    </row>
    <row r="232" spans="1:8" ht="20.100000000000001" customHeight="1" x14ac:dyDescent="0.35">
      <c r="A232" s="106" t="s">
        <v>409</v>
      </c>
      <c r="B232" s="107" t="s">
        <v>411</v>
      </c>
      <c r="C232" s="167">
        <v>8490</v>
      </c>
      <c r="D232" s="168">
        <v>600</v>
      </c>
      <c r="E232" s="168">
        <v>330</v>
      </c>
      <c r="F232" s="168">
        <v>441</v>
      </c>
      <c r="G232" s="168">
        <v>0</v>
      </c>
      <c r="H232" s="169">
        <v>450</v>
      </c>
    </row>
    <row r="233" spans="1:8" ht="20.100000000000001" customHeight="1" x14ac:dyDescent="0.35">
      <c r="A233" s="108" t="s">
        <v>409</v>
      </c>
      <c r="B233" s="109" t="s">
        <v>412</v>
      </c>
      <c r="C233" s="164">
        <v>9624</v>
      </c>
      <c r="D233" s="165">
        <v>920</v>
      </c>
      <c r="E233" s="165">
        <v>270</v>
      </c>
      <c r="F233" s="165">
        <v>500</v>
      </c>
      <c r="G233" s="165">
        <v>815</v>
      </c>
      <c r="H233" s="166">
        <v>822</v>
      </c>
    </row>
    <row r="234" spans="1:8" ht="20.100000000000001" customHeight="1" x14ac:dyDescent="0.35">
      <c r="A234" s="106" t="s">
        <v>409</v>
      </c>
      <c r="B234" s="107" t="s">
        <v>413</v>
      </c>
      <c r="C234" s="167">
        <v>5973</v>
      </c>
      <c r="D234" s="168">
        <v>1220</v>
      </c>
      <c r="E234" s="168">
        <v>420</v>
      </c>
      <c r="F234" s="168">
        <v>2308</v>
      </c>
      <c r="G234" s="168">
        <v>2250</v>
      </c>
      <c r="H234" s="169">
        <v>556</v>
      </c>
    </row>
    <row r="235" spans="1:8" ht="20.100000000000001" customHeight="1" x14ac:dyDescent="0.35">
      <c r="A235" s="108" t="s">
        <v>409</v>
      </c>
      <c r="B235" s="109" t="s">
        <v>414</v>
      </c>
      <c r="C235" s="164">
        <v>16395</v>
      </c>
      <c r="D235" s="165">
        <v>700</v>
      </c>
      <c r="E235" s="165">
        <v>220</v>
      </c>
      <c r="F235" s="165">
        <v>800</v>
      </c>
      <c r="G235" s="165">
        <v>300</v>
      </c>
      <c r="H235" s="166">
        <v>265</v>
      </c>
    </row>
    <row r="236" spans="1:8" ht="20.100000000000001" customHeight="1" x14ac:dyDescent="0.35">
      <c r="A236" s="106" t="s">
        <v>409</v>
      </c>
      <c r="B236" s="107" t="s">
        <v>415</v>
      </c>
      <c r="C236" s="167">
        <v>5503</v>
      </c>
      <c r="D236" s="168">
        <v>300</v>
      </c>
      <c r="E236" s="168">
        <v>250</v>
      </c>
      <c r="F236" s="168">
        <v>670</v>
      </c>
      <c r="G236" s="168">
        <v>1875</v>
      </c>
      <c r="H236" s="169">
        <v>500</v>
      </c>
    </row>
    <row r="237" spans="1:8" ht="20.100000000000001" customHeight="1" x14ac:dyDescent="0.35">
      <c r="A237" s="108" t="s">
        <v>409</v>
      </c>
      <c r="B237" s="109" t="s">
        <v>416</v>
      </c>
      <c r="C237" s="164">
        <v>6061</v>
      </c>
      <c r="D237" s="165">
        <v>1000</v>
      </c>
      <c r="E237" s="165">
        <v>400</v>
      </c>
      <c r="F237" s="165">
        <v>300</v>
      </c>
      <c r="G237" s="165">
        <v>200</v>
      </c>
      <c r="H237" s="166">
        <v>360</v>
      </c>
    </row>
    <row r="238" spans="1:8" ht="20.100000000000001" customHeight="1" x14ac:dyDescent="0.35">
      <c r="A238" s="106" t="s">
        <v>409</v>
      </c>
      <c r="B238" s="107" t="s">
        <v>417</v>
      </c>
      <c r="C238" s="167">
        <v>5024</v>
      </c>
      <c r="D238" s="168">
        <v>0</v>
      </c>
      <c r="E238" s="168">
        <v>200</v>
      </c>
      <c r="F238" s="168">
        <v>400</v>
      </c>
      <c r="G238" s="168">
        <v>650</v>
      </c>
      <c r="H238" s="169">
        <v>425</v>
      </c>
    </row>
    <row r="239" spans="1:8" ht="20.100000000000001" customHeight="1" x14ac:dyDescent="0.35">
      <c r="A239" s="108" t="s">
        <v>418</v>
      </c>
      <c r="B239" s="109" t="s">
        <v>419</v>
      </c>
      <c r="C239" s="164">
        <v>2970</v>
      </c>
      <c r="D239" s="165">
        <v>0</v>
      </c>
      <c r="E239" s="165">
        <v>150</v>
      </c>
      <c r="F239" s="165">
        <v>350</v>
      </c>
      <c r="G239" s="165">
        <v>350</v>
      </c>
      <c r="H239" s="166">
        <v>1215</v>
      </c>
    </row>
    <row r="240" spans="1:8" ht="20.100000000000001" customHeight="1" x14ac:dyDescent="0.35">
      <c r="A240" s="106" t="s">
        <v>420</v>
      </c>
      <c r="B240" s="107" t="s">
        <v>421</v>
      </c>
      <c r="C240" s="167">
        <v>5735</v>
      </c>
      <c r="D240" s="168">
        <v>0</v>
      </c>
      <c r="E240" s="168">
        <v>400</v>
      </c>
      <c r="F240" s="168">
        <v>477</v>
      </c>
      <c r="G240" s="168">
        <v>0</v>
      </c>
      <c r="H240" s="169">
        <v>75</v>
      </c>
    </row>
    <row r="241" spans="1:8" ht="20.100000000000001" customHeight="1" x14ac:dyDescent="0.35">
      <c r="A241" s="108" t="s">
        <v>420</v>
      </c>
      <c r="B241" s="109" t="s">
        <v>422</v>
      </c>
      <c r="C241" s="164">
        <v>6012</v>
      </c>
      <c r="D241" s="165">
        <v>300</v>
      </c>
      <c r="E241" s="165">
        <v>350</v>
      </c>
      <c r="F241" s="165">
        <v>736</v>
      </c>
      <c r="G241" s="165">
        <v>0</v>
      </c>
      <c r="H241" s="166">
        <v>0</v>
      </c>
    </row>
    <row r="242" spans="1:8" ht="20.100000000000001" customHeight="1" x14ac:dyDescent="0.35">
      <c r="A242" s="106" t="s">
        <v>420</v>
      </c>
      <c r="B242" s="107" t="s">
        <v>423</v>
      </c>
      <c r="C242" s="167">
        <v>4516</v>
      </c>
      <c r="D242" s="168">
        <v>0</v>
      </c>
      <c r="E242" s="168">
        <v>300</v>
      </c>
      <c r="F242" s="168">
        <v>1800</v>
      </c>
      <c r="G242" s="168">
        <v>0</v>
      </c>
      <c r="H242" s="169">
        <v>0</v>
      </c>
    </row>
    <row r="243" spans="1:8" ht="20.100000000000001" customHeight="1" x14ac:dyDescent="0.35">
      <c r="A243" s="108" t="s">
        <v>420</v>
      </c>
      <c r="B243" s="109" t="s">
        <v>424</v>
      </c>
      <c r="C243" s="164">
        <v>6825</v>
      </c>
      <c r="D243" s="165">
        <v>175</v>
      </c>
      <c r="E243" s="165">
        <v>150</v>
      </c>
      <c r="F243" s="165">
        <v>865</v>
      </c>
      <c r="G243" s="165">
        <v>0</v>
      </c>
      <c r="H243" s="166">
        <v>425</v>
      </c>
    </row>
    <row r="244" spans="1:8" ht="20.100000000000001" customHeight="1" x14ac:dyDescent="0.35">
      <c r="A244" s="106" t="s">
        <v>420</v>
      </c>
      <c r="B244" s="107" t="s">
        <v>425</v>
      </c>
      <c r="C244" s="167">
        <v>5228</v>
      </c>
      <c r="D244" s="168">
        <v>0</v>
      </c>
      <c r="E244" s="168">
        <v>100</v>
      </c>
      <c r="F244" s="168">
        <v>819</v>
      </c>
      <c r="G244" s="168">
        <v>0</v>
      </c>
      <c r="H244" s="169">
        <v>0</v>
      </c>
    </row>
    <row r="245" spans="1:8" ht="20.100000000000001" customHeight="1" x14ac:dyDescent="0.35">
      <c r="A245" s="108" t="s">
        <v>420</v>
      </c>
      <c r="B245" s="109" t="s">
        <v>426</v>
      </c>
      <c r="C245" s="164">
        <v>5115</v>
      </c>
      <c r="D245" s="165">
        <v>400</v>
      </c>
      <c r="E245" s="165">
        <v>150</v>
      </c>
      <c r="F245" s="165">
        <v>890</v>
      </c>
      <c r="G245" s="165">
        <v>890</v>
      </c>
      <c r="H245" s="166">
        <v>568</v>
      </c>
    </row>
    <row r="246" spans="1:8" ht="20.25" customHeight="1" thickBot="1" x14ac:dyDescent="0.45">
      <c r="A246" s="158"/>
      <c r="B246" s="159" t="s">
        <v>443</v>
      </c>
      <c r="C246" s="170">
        <v>5993</v>
      </c>
      <c r="D246" s="171">
        <v>520</v>
      </c>
      <c r="E246" s="171">
        <v>229</v>
      </c>
      <c r="F246" s="171">
        <v>699</v>
      </c>
      <c r="G246" s="171">
        <v>661</v>
      </c>
      <c r="H246" s="172">
        <v>750</v>
      </c>
    </row>
    <row r="247" spans="1:8" ht="20.25" customHeight="1" thickTop="1" x14ac:dyDescent="0.4">
      <c r="A247" s="157"/>
      <c r="B247" s="160" t="s">
        <v>442</v>
      </c>
      <c r="C247" s="173">
        <v>239</v>
      </c>
      <c r="D247" s="174">
        <v>175</v>
      </c>
      <c r="E247" s="174">
        <v>227</v>
      </c>
      <c r="F247" s="174">
        <v>232</v>
      </c>
      <c r="G247" s="174">
        <v>154</v>
      </c>
      <c r="H247" s="175">
        <v>183</v>
      </c>
    </row>
    <row r="249" spans="1:8" x14ac:dyDescent="0.35">
      <c r="A249" s="302" t="s">
        <v>765</v>
      </c>
    </row>
    <row r="250" spans="1:8" x14ac:dyDescent="0.35">
      <c r="A250" s="302" t="s">
        <v>763</v>
      </c>
    </row>
  </sheetData>
  <mergeCells count="1">
    <mergeCell ref="A2:B2"/>
  </mergeCells>
  <hyperlinks>
    <hyperlink ref="A2:B2" location="TOC!A1" display="Return to Table of Contents"/>
  </hyperlinks>
  <pageMargins left="0.25" right="0.25" top="0.75" bottom="0.75" header="0.3" footer="0.3"/>
  <pageSetup scale="65" fitToHeight="0" orientation="portrait" horizontalDpi="1200" verticalDpi="1200" r:id="rId1"/>
  <headerFooter>
    <oddHeader>&amp;L&amp;"Arial,Bold"2019-20 &amp;"Arial,Bold Italic"Survey of Allied Dental Education&amp;"Arial,Bold"
Report 2 - Dental Assisting Education Programs</oddHeader>
  </headerFooter>
  <rowBreaks count="3" manualBreakCount="3">
    <brk id="54" max="7" man="1"/>
    <brk id="156" max="16383" man="1"/>
    <brk id="20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58"/>
  <sheetViews>
    <sheetView workbookViewId="0"/>
  </sheetViews>
  <sheetFormatPr defaultColWidth="9.1328125" defaultRowHeight="12.75" x14ac:dyDescent="0.35"/>
  <cols>
    <col min="1" max="1" width="17.1328125" style="3" customWidth="1"/>
    <col min="2" max="2" width="12.1328125" style="3" customWidth="1"/>
    <col min="3" max="4" width="10.86328125" style="3" customWidth="1"/>
    <col min="5" max="5" width="10.46484375" style="3" customWidth="1"/>
    <col min="6" max="7" width="11.1328125" style="3" bestFit="1" customWidth="1"/>
    <col min="8" max="12" width="9.1328125" style="3"/>
    <col min="13" max="13" width="9.86328125" style="3" customWidth="1"/>
    <col min="14" max="14" width="11.33203125" style="3" customWidth="1"/>
    <col min="15" max="16384" width="9.1328125" style="3"/>
  </cols>
  <sheetData>
    <row r="1" spans="1:20" ht="15.75" x14ac:dyDescent="0.4">
      <c r="A1" s="36" t="s">
        <v>451</v>
      </c>
      <c r="B1" s="37"/>
    </row>
    <row r="2" spans="1:20" ht="13.5" x14ac:dyDescent="0.35">
      <c r="A2" s="392" t="s">
        <v>1</v>
      </c>
      <c r="B2" s="393"/>
    </row>
    <row r="3" spans="1:20" x14ac:dyDescent="0.35">
      <c r="A3" s="70"/>
    </row>
    <row r="4" spans="1:20" x14ac:dyDescent="0.35">
      <c r="A4" s="70"/>
    </row>
    <row r="5" spans="1:20" x14ac:dyDescent="0.35">
      <c r="A5" s="70"/>
    </row>
    <row r="6" spans="1:20" x14ac:dyDescent="0.35">
      <c r="A6" s="70"/>
    </row>
    <row r="8" spans="1:20" x14ac:dyDescent="0.35">
      <c r="B8" s="176"/>
      <c r="C8" s="177" t="s">
        <v>71</v>
      </c>
      <c r="D8" s="177" t="s">
        <v>33</v>
      </c>
      <c r="E8" s="177" t="s">
        <v>34</v>
      </c>
      <c r="F8" s="177" t="s">
        <v>35</v>
      </c>
      <c r="G8" s="177" t="s">
        <v>36</v>
      </c>
      <c r="H8" s="177" t="s">
        <v>37</v>
      </c>
      <c r="I8" s="35" t="s">
        <v>38</v>
      </c>
      <c r="J8" s="35" t="s">
        <v>39</v>
      </c>
      <c r="K8" s="35" t="s">
        <v>40</v>
      </c>
      <c r="L8" s="35" t="s">
        <v>41</v>
      </c>
      <c r="M8" s="35" t="s">
        <v>42</v>
      </c>
      <c r="N8" s="35" t="s">
        <v>43</v>
      </c>
    </row>
    <row r="9" spans="1:20" x14ac:dyDescent="0.35">
      <c r="A9" s="74"/>
      <c r="B9" s="176" t="s">
        <v>444</v>
      </c>
      <c r="C9" s="178">
        <v>6791</v>
      </c>
      <c r="D9" s="178">
        <v>7613</v>
      </c>
      <c r="E9" s="178">
        <v>7991</v>
      </c>
      <c r="F9" s="179">
        <v>8882</v>
      </c>
      <c r="G9" s="179">
        <v>8643.15</v>
      </c>
      <c r="H9" s="179">
        <v>9185.83</v>
      </c>
      <c r="I9" s="180">
        <v>9159.0400000000009</v>
      </c>
      <c r="J9" s="180">
        <v>8849</v>
      </c>
      <c r="K9" s="180">
        <v>8876</v>
      </c>
      <c r="L9" s="180">
        <v>8910</v>
      </c>
      <c r="M9" s="180">
        <v>9222</v>
      </c>
      <c r="N9" s="180">
        <v>8867</v>
      </c>
    </row>
    <row r="10" spans="1:20" x14ac:dyDescent="0.35">
      <c r="A10" s="74"/>
      <c r="B10" s="176" t="s">
        <v>445</v>
      </c>
      <c r="C10" s="178">
        <v>7624</v>
      </c>
      <c r="D10" s="178">
        <v>8557</v>
      </c>
      <c r="E10" s="178">
        <v>8697</v>
      </c>
      <c r="F10" s="179">
        <v>9611</v>
      </c>
      <c r="G10" s="179">
        <v>9362</v>
      </c>
      <c r="H10" s="179">
        <v>9996.06</v>
      </c>
      <c r="I10" s="180">
        <v>10132.129999999999</v>
      </c>
      <c r="J10" s="180">
        <v>9893</v>
      </c>
      <c r="K10" s="180">
        <v>9997</v>
      </c>
      <c r="L10" s="180">
        <v>9871</v>
      </c>
      <c r="M10" s="180">
        <v>10182</v>
      </c>
      <c r="N10" s="180">
        <v>10086</v>
      </c>
    </row>
    <row r="11" spans="1:20" x14ac:dyDescent="0.35">
      <c r="A11" s="74"/>
      <c r="B11" s="176" t="s">
        <v>446</v>
      </c>
      <c r="C11" s="178">
        <v>10969</v>
      </c>
      <c r="D11" s="178">
        <v>11680</v>
      </c>
      <c r="E11" s="178">
        <v>12136</v>
      </c>
      <c r="F11" s="179">
        <v>13063</v>
      </c>
      <c r="G11" s="179">
        <v>13016</v>
      </c>
      <c r="H11" s="179">
        <v>14060.13</v>
      </c>
      <c r="I11" s="180">
        <v>14333.65</v>
      </c>
      <c r="J11" s="180">
        <v>14123</v>
      </c>
      <c r="K11" s="180">
        <v>14560</v>
      </c>
      <c r="L11" s="180">
        <v>15144</v>
      </c>
      <c r="M11" s="180">
        <v>15261</v>
      </c>
      <c r="N11" s="180">
        <v>14835</v>
      </c>
    </row>
    <row r="12" spans="1:20" x14ac:dyDescent="0.35">
      <c r="A12" s="74"/>
      <c r="B12" s="74"/>
      <c r="C12" s="74"/>
      <c r="D12" s="74"/>
      <c r="E12" s="74"/>
      <c r="F12" s="74"/>
      <c r="G12" s="74"/>
      <c r="H12" s="74"/>
      <c r="I12" s="74"/>
      <c r="J12" s="74"/>
      <c r="K12" s="74"/>
      <c r="L12" s="74"/>
      <c r="M12" s="74"/>
    </row>
    <row r="13" spans="1:20" x14ac:dyDescent="0.35">
      <c r="A13" s="74"/>
      <c r="B13" s="74"/>
      <c r="C13" s="74"/>
      <c r="D13" s="74"/>
      <c r="E13" s="74"/>
      <c r="F13" s="74"/>
      <c r="G13" s="74"/>
      <c r="H13" s="74"/>
      <c r="I13" s="74"/>
      <c r="J13" s="74"/>
      <c r="K13" s="74"/>
      <c r="L13" s="74"/>
      <c r="M13" s="74"/>
    </row>
    <row r="14" spans="1:20" x14ac:dyDescent="0.35">
      <c r="A14" s="74"/>
      <c r="B14" s="74"/>
      <c r="C14" s="74"/>
      <c r="D14" s="74"/>
      <c r="E14" s="74"/>
      <c r="F14" s="74"/>
      <c r="G14" s="74"/>
      <c r="H14" s="74"/>
      <c r="I14" s="74"/>
      <c r="J14" s="74"/>
      <c r="K14" s="74"/>
      <c r="L14" s="74"/>
      <c r="M14" s="74"/>
    </row>
    <row r="15" spans="1:20" x14ac:dyDescent="0.35">
      <c r="A15" s="74"/>
      <c r="B15" s="74"/>
      <c r="C15" s="74"/>
      <c r="D15" s="74"/>
      <c r="E15" s="74"/>
      <c r="F15" s="74"/>
      <c r="G15" s="74"/>
      <c r="H15" s="74"/>
      <c r="I15" s="74"/>
      <c r="J15" s="74"/>
      <c r="K15" s="74"/>
      <c r="L15" s="74"/>
      <c r="M15" s="74"/>
    </row>
    <row r="16" spans="1:20" ht="13.15" thickBot="1" x14ac:dyDescent="0.4">
      <c r="A16" s="74"/>
      <c r="B16" s="74"/>
      <c r="C16" s="74"/>
      <c r="D16" s="74"/>
      <c r="E16" s="74"/>
      <c r="F16" s="74"/>
      <c r="G16" s="74"/>
      <c r="H16" s="74"/>
      <c r="I16" s="74"/>
      <c r="J16" s="74"/>
      <c r="K16" s="74"/>
      <c r="L16" s="74"/>
      <c r="M16" s="74"/>
      <c r="P16" s="35"/>
      <c r="Q16" s="35"/>
      <c r="R16" s="35"/>
      <c r="S16" s="35"/>
      <c r="T16" s="35"/>
    </row>
    <row r="17" spans="1:20" ht="13.15" x14ac:dyDescent="0.35">
      <c r="A17" s="74"/>
      <c r="B17" s="123" t="s">
        <v>116</v>
      </c>
      <c r="C17" s="124" t="s">
        <v>81</v>
      </c>
      <c r="D17" s="124" t="s">
        <v>447</v>
      </c>
      <c r="E17" s="74"/>
      <c r="F17" s="74"/>
      <c r="G17" s="74"/>
      <c r="H17" s="74"/>
      <c r="I17" s="74"/>
      <c r="J17" s="74"/>
      <c r="K17" s="74"/>
      <c r="L17" s="74"/>
      <c r="M17" s="74"/>
      <c r="P17" s="181"/>
      <c r="Q17" s="181"/>
      <c r="R17" s="181"/>
      <c r="S17" s="181"/>
      <c r="T17" s="35"/>
    </row>
    <row r="18" spans="1:20" ht="13.15" x14ac:dyDescent="0.35">
      <c r="A18" s="74"/>
      <c r="B18" s="95" t="s">
        <v>448</v>
      </c>
      <c r="C18" s="93">
        <v>241</v>
      </c>
      <c r="D18" s="93">
        <v>8867</v>
      </c>
      <c r="E18" s="74"/>
      <c r="F18" s="74"/>
      <c r="G18" s="74"/>
      <c r="H18" s="74"/>
      <c r="I18" s="74"/>
      <c r="J18" s="74"/>
      <c r="K18" s="74"/>
      <c r="L18" s="74"/>
      <c r="M18" s="74"/>
      <c r="P18" s="182"/>
      <c r="Q18" s="182"/>
      <c r="R18" s="182"/>
      <c r="S18" s="182"/>
      <c r="T18" s="35"/>
    </row>
    <row r="19" spans="1:20" ht="13.15" x14ac:dyDescent="0.35">
      <c r="A19" s="74"/>
      <c r="B19" s="95" t="s">
        <v>449</v>
      </c>
      <c r="C19" s="93">
        <v>241</v>
      </c>
      <c r="D19" s="93">
        <v>10086</v>
      </c>
      <c r="E19" s="74"/>
      <c r="F19" s="74"/>
      <c r="G19" s="74"/>
      <c r="H19" s="74"/>
      <c r="I19" s="74"/>
      <c r="J19" s="74"/>
      <c r="K19" s="74"/>
      <c r="L19" s="74"/>
      <c r="M19" s="74"/>
      <c r="P19" s="182"/>
      <c r="Q19" s="182"/>
      <c r="R19" s="182"/>
      <c r="S19" s="182"/>
      <c r="T19" s="35"/>
    </row>
    <row r="20" spans="1:20" ht="13.15" x14ac:dyDescent="0.35">
      <c r="A20" s="74"/>
      <c r="B20" s="95" t="s">
        <v>450</v>
      </c>
      <c r="C20" s="93">
        <v>241</v>
      </c>
      <c r="D20" s="93">
        <v>14835</v>
      </c>
      <c r="E20" s="74"/>
      <c r="F20" s="74"/>
      <c r="G20" s="74"/>
      <c r="H20" s="74"/>
      <c r="I20" s="74"/>
      <c r="J20" s="74"/>
      <c r="K20" s="74"/>
      <c r="L20" s="74"/>
      <c r="M20" s="74"/>
      <c r="P20" s="182"/>
      <c r="Q20" s="182"/>
      <c r="R20" s="182"/>
      <c r="S20" s="182"/>
      <c r="T20" s="35"/>
    </row>
    <row r="21" spans="1:20" x14ac:dyDescent="0.35">
      <c r="A21" s="74"/>
      <c r="B21" s="74"/>
      <c r="C21" s="74"/>
      <c r="D21" s="74"/>
      <c r="E21" s="74"/>
      <c r="F21" s="74"/>
      <c r="G21" s="74"/>
      <c r="H21" s="74"/>
      <c r="I21" s="74"/>
      <c r="J21" s="74"/>
      <c r="K21" s="74"/>
      <c r="L21" s="74"/>
      <c r="M21" s="74"/>
      <c r="P21" s="182"/>
      <c r="Q21" s="182"/>
      <c r="R21" s="182"/>
      <c r="S21" s="182"/>
      <c r="T21" s="35"/>
    </row>
    <row r="22" spans="1:20" x14ac:dyDescent="0.35">
      <c r="A22" s="74"/>
      <c r="B22" s="74"/>
      <c r="C22" s="74"/>
      <c r="D22" s="74"/>
      <c r="E22" s="74"/>
      <c r="F22" s="74"/>
      <c r="G22" s="74"/>
      <c r="H22" s="74"/>
      <c r="I22" s="74"/>
      <c r="J22" s="74"/>
      <c r="K22" s="74"/>
      <c r="L22" s="74"/>
      <c r="M22" s="74"/>
      <c r="P22" s="182"/>
      <c r="Q22" s="182"/>
      <c r="R22" s="182"/>
      <c r="S22" s="182"/>
      <c r="T22" s="35"/>
    </row>
    <row r="23" spans="1:20" x14ac:dyDescent="0.35">
      <c r="A23" s="74"/>
      <c r="B23" s="74"/>
      <c r="C23" s="74"/>
      <c r="D23" s="74"/>
      <c r="E23" s="74"/>
      <c r="F23" s="74"/>
      <c r="G23" s="74"/>
      <c r="H23" s="74"/>
      <c r="I23" s="74"/>
      <c r="J23" s="74"/>
      <c r="K23" s="74"/>
      <c r="L23" s="74"/>
      <c r="M23" s="74"/>
      <c r="P23" s="35"/>
      <c r="Q23" s="35"/>
      <c r="R23" s="35"/>
      <c r="S23" s="35"/>
      <c r="T23" s="35"/>
    </row>
    <row r="24" spans="1:20" x14ac:dyDescent="0.35">
      <c r="A24" s="74"/>
      <c r="B24" s="74"/>
      <c r="C24" s="74"/>
      <c r="D24" s="74"/>
      <c r="E24" s="74"/>
      <c r="F24" s="74"/>
      <c r="G24" s="74"/>
      <c r="H24" s="74"/>
      <c r="I24" s="74"/>
      <c r="J24" s="74"/>
      <c r="K24" s="74"/>
      <c r="L24" s="74"/>
      <c r="M24" s="74"/>
    </row>
    <row r="25" spans="1:20" x14ac:dyDescent="0.35">
      <c r="A25" s="74"/>
      <c r="B25" s="74"/>
      <c r="C25" s="74"/>
      <c r="D25" s="74"/>
      <c r="E25" s="74"/>
      <c r="F25" s="74"/>
      <c r="G25" s="74"/>
      <c r="H25" s="74"/>
      <c r="I25" s="74"/>
      <c r="J25" s="74"/>
      <c r="K25" s="74"/>
      <c r="L25" s="74"/>
      <c r="M25" s="74"/>
    </row>
    <row r="26" spans="1:20" x14ac:dyDescent="0.35">
      <c r="A26" s="74"/>
      <c r="B26" s="74"/>
      <c r="C26" s="74"/>
      <c r="D26" s="74"/>
      <c r="E26" s="74"/>
      <c r="F26" s="74"/>
      <c r="G26" s="74"/>
      <c r="H26" s="74"/>
      <c r="I26" s="74"/>
      <c r="J26" s="74"/>
      <c r="K26" s="74"/>
      <c r="L26" s="74"/>
      <c r="M26" s="74"/>
    </row>
    <row r="27" spans="1:20" x14ac:dyDescent="0.35">
      <c r="A27" s="299" t="s">
        <v>547</v>
      </c>
      <c r="J27" s="38"/>
    </row>
    <row r="28" spans="1:20" x14ac:dyDescent="0.35">
      <c r="A28" s="300" t="s">
        <v>763</v>
      </c>
    </row>
    <row r="30" spans="1:20" ht="15.75" x14ac:dyDescent="0.4">
      <c r="A30" s="36" t="s">
        <v>452</v>
      </c>
      <c r="N30" s="74"/>
    </row>
    <row r="33" spans="2:20" x14ac:dyDescent="0.35">
      <c r="N33" s="74"/>
    </row>
    <row r="34" spans="2:20" ht="12.75" customHeight="1" x14ac:dyDescent="0.35">
      <c r="N34" s="183"/>
      <c r="R34" s="184"/>
      <c r="S34" s="184"/>
      <c r="T34" s="184"/>
    </row>
    <row r="35" spans="2:20" ht="63.75" x14ac:dyDescent="0.35">
      <c r="B35" s="185" t="s">
        <v>552</v>
      </c>
      <c r="C35" s="185" t="s">
        <v>551</v>
      </c>
      <c r="D35" s="185" t="s">
        <v>550</v>
      </c>
      <c r="E35" s="2" t="s">
        <v>549</v>
      </c>
      <c r="F35" s="185" t="s">
        <v>553</v>
      </c>
      <c r="G35" s="185"/>
      <c r="M35" s="184"/>
      <c r="N35" s="184"/>
      <c r="O35" s="184"/>
      <c r="P35" s="184"/>
    </row>
    <row r="36" spans="2:20" ht="13.15" x14ac:dyDescent="0.35">
      <c r="B36" s="186">
        <v>10565</v>
      </c>
      <c r="C36" s="187">
        <v>5110</v>
      </c>
      <c r="D36" s="186">
        <v>6280</v>
      </c>
      <c r="E36" s="188">
        <v>7682</v>
      </c>
      <c r="F36" s="187">
        <v>9027</v>
      </c>
      <c r="G36" s="186"/>
      <c r="M36" s="121"/>
      <c r="N36" s="121"/>
      <c r="O36" s="121"/>
      <c r="P36" s="121"/>
    </row>
    <row r="37" spans="2:20" ht="12.75" customHeight="1" x14ac:dyDescent="0.35">
      <c r="M37" s="121"/>
      <c r="N37" s="121"/>
      <c r="O37" s="72"/>
      <c r="P37" s="72"/>
    </row>
    <row r="38" spans="2:20" ht="13.15" x14ac:dyDescent="0.35">
      <c r="M38" s="121"/>
      <c r="N38" s="121"/>
      <c r="O38" s="72"/>
      <c r="P38" s="72"/>
    </row>
    <row r="39" spans="2:20" ht="13.5" customHeight="1" thickBot="1" x14ac:dyDescent="0.4">
      <c r="M39" s="121"/>
      <c r="N39" s="121"/>
      <c r="O39" s="72"/>
      <c r="P39" s="72"/>
    </row>
    <row r="40" spans="2:20" ht="12.75" customHeight="1" x14ac:dyDescent="0.35">
      <c r="B40" s="409"/>
      <c r="C40" s="410"/>
      <c r="D40" s="410"/>
      <c r="E40" s="410"/>
      <c r="G40" s="411"/>
      <c r="H40" s="411"/>
      <c r="I40" s="411"/>
      <c r="J40" s="411"/>
      <c r="M40" s="121"/>
      <c r="N40" s="121"/>
      <c r="O40" s="72"/>
      <c r="P40" s="72"/>
    </row>
    <row r="41" spans="2:20" ht="13.15" x14ac:dyDescent="0.35">
      <c r="B41" s="189"/>
      <c r="C41" s="190"/>
      <c r="D41" s="190"/>
      <c r="E41" s="190"/>
      <c r="G41" s="89"/>
      <c r="H41" s="89"/>
      <c r="I41" s="89"/>
      <c r="J41" s="89"/>
      <c r="M41" s="121"/>
      <c r="N41" s="121"/>
      <c r="O41" s="72"/>
      <c r="P41" s="72"/>
    </row>
    <row r="42" spans="2:20" ht="13.15" x14ac:dyDescent="0.35">
      <c r="B42" s="189"/>
      <c r="C42" s="190"/>
      <c r="D42" s="191"/>
      <c r="E42" s="191"/>
      <c r="G42" s="89"/>
      <c r="H42" s="89"/>
      <c r="I42" s="91"/>
      <c r="J42" s="91"/>
      <c r="M42" s="121"/>
      <c r="N42" s="121"/>
      <c r="O42" s="72"/>
      <c r="P42" s="72"/>
    </row>
    <row r="43" spans="2:20" ht="13.15" x14ac:dyDescent="0.35">
      <c r="B43" s="189"/>
      <c r="C43" s="190"/>
      <c r="D43" s="191"/>
      <c r="E43" s="191"/>
      <c r="G43" s="89"/>
      <c r="H43" s="89"/>
      <c r="I43" s="91"/>
      <c r="J43" s="91"/>
      <c r="M43" s="121"/>
      <c r="N43" s="121"/>
      <c r="O43" s="72"/>
      <c r="P43" s="72"/>
    </row>
    <row r="44" spans="2:20" ht="13.15" x14ac:dyDescent="0.35">
      <c r="B44" s="189"/>
      <c r="C44" s="190"/>
      <c r="D44" s="191"/>
      <c r="E44" s="191"/>
      <c r="G44" s="89"/>
      <c r="H44" s="89"/>
      <c r="I44" s="91"/>
      <c r="J44" s="91"/>
      <c r="M44" s="121"/>
      <c r="N44" s="121"/>
      <c r="O44" s="72"/>
      <c r="P44" s="72"/>
    </row>
    <row r="45" spans="2:20" ht="13.15" x14ac:dyDescent="0.35">
      <c r="B45" s="189"/>
      <c r="C45" s="190"/>
      <c r="D45" s="191"/>
      <c r="E45" s="191"/>
      <c r="G45" s="89"/>
      <c r="H45" s="89"/>
      <c r="I45" s="91"/>
      <c r="J45" s="91"/>
    </row>
    <row r="46" spans="2:20" ht="13.15" x14ac:dyDescent="0.35">
      <c r="B46" s="189"/>
      <c r="C46" s="190"/>
      <c r="D46" s="191"/>
      <c r="E46" s="191"/>
      <c r="G46" s="89"/>
      <c r="H46" s="89"/>
      <c r="I46" s="91"/>
      <c r="J46" s="91"/>
    </row>
    <row r="55" spans="1:1" ht="13.9" x14ac:dyDescent="0.35">
      <c r="A55" s="301" t="s">
        <v>548</v>
      </c>
    </row>
    <row r="56" spans="1:1" x14ac:dyDescent="0.35">
      <c r="A56" s="302"/>
    </row>
    <row r="57" spans="1:1" x14ac:dyDescent="0.35">
      <c r="A57" s="299" t="s">
        <v>534</v>
      </c>
    </row>
    <row r="58" spans="1:1" x14ac:dyDescent="0.35">
      <c r="A58" s="303" t="s">
        <v>763</v>
      </c>
    </row>
  </sheetData>
  <mergeCells count="3">
    <mergeCell ref="A2:B2"/>
    <mergeCell ref="B40:E40"/>
    <mergeCell ref="G40:J40"/>
  </mergeCells>
  <hyperlinks>
    <hyperlink ref="A2" location="TOC!A1" display="Return to Table of Contents"/>
  </hyperlinks>
  <pageMargins left="0.25" right="0.25" top="0.75" bottom="0.75" header="0.3" footer="0.3"/>
  <pageSetup scale="68" fitToHeight="0" orientation="portrait" horizontalDpi="1200" verticalDpi="1200" r:id="rId1"/>
  <headerFooter>
    <oddHeader>&amp;L&amp;"Arial,Bold"2019-20 &amp;"Arial,Bold Italic"Survey of Allied Dental Education&amp;"Arial,Bold"
Report 2 - Dental Assisting Education Programs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34"/>
  <sheetViews>
    <sheetView zoomScaleNormal="100" workbookViewId="0">
      <pane xSplit="1" ySplit="3" topLeftCell="B4" activePane="bottomRight" state="frozen"/>
      <selection activeCell="A11" sqref="A11"/>
      <selection pane="topRight" activeCell="A11" sqref="A11"/>
      <selection pane="bottomLeft" activeCell="A11" sqref="A11"/>
      <selection pane="bottomRight"/>
    </sheetView>
  </sheetViews>
  <sheetFormatPr defaultColWidth="9.1328125" defaultRowHeight="12.75" x14ac:dyDescent="0.35"/>
  <cols>
    <col min="1" max="1" width="38.33203125" style="3" customWidth="1"/>
    <col min="2" max="13" width="8.53125" style="3" customWidth="1"/>
    <col min="14" max="14" width="9.33203125" style="3" bestFit="1" customWidth="1"/>
    <col min="15" max="15" width="9.1328125" style="3"/>
    <col min="16" max="16" width="10.53125" style="3" bestFit="1" customWidth="1"/>
    <col min="17" max="19" width="9.1328125" style="3"/>
    <col min="20" max="20" width="11.6640625" style="3" bestFit="1" customWidth="1"/>
    <col min="21" max="23" width="9.1328125" style="3"/>
    <col min="24" max="24" width="19.46484375" style="3" customWidth="1"/>
    <col min="25" max="16384" width="9.1328125" style="3"/>
  </cols>
  <sheetData>
    <row r="1" spans="1:26" s="14" customFormat="1" ht="24" customHeight="1" x14ac:dyDescent="0.35">
      <c r="A1" s="97" t="s">
        <v>554</v>
      </c>
    </row>
    <row r="2" spans="1:26" ht="18.75" customHeight="1" thickBot="1" x14ac:dyDescent="0.4">
      <c r="A2" s="125" t="s">
        <v>1</v>
      </c>
      <c r="B2" s="227"/>
      <c r="C2" s="227"/>
      <c r="D2" s="227"/>
      <c r="E2" s="227"/>
      <c r="F2" s="227"/>
      <c r="G2" s="227"/>
      <c r="H2" s="227"/>
      <c r="I2" s="227"/>
      <c r="J2" s="227"/>
      <c r="K2" s="227"/>
      <c r="L2" s="227"/>
      <c r="M2" s="227"/>
    </row>
    <row r="3" spans="1:26" ht="26.25" customHeight="1" thickTop="1" thickBot="1" x14ac:dyDescent="0.4">
      <c r="A3" s="226" t="s">
        <v>43</v>
      </c>
      <c r="B3" s="418" t="s">
        <v>475</v>
      </c>
      <c r="C3" s="419"/>
      <c r="D3" s="419"/>
      <c r="E3" s="419"/>
      <c r="F3" s="419"/>
      <c r="G3" s="419"/>
      <c r="H3" s="422" t="s">
        <v>476</v>
      </c>
      <c r="I3" s="423"/>
      <c r="J3" s="423"/>
      <c r="K3" s="423"/>
      <c r="L3" s="423"/>
      <c r="M3" s="424"/>
      <c r="N3" s="427" t="s">
        <v>474</v>
      </c>
      <c r="O3" s="428"/>
      <c r="P3" s="428"/>
      <c r="Q3" s="428"/>
      <c r="R3" s="428"/>
      <c r="S3" s="429"/>
      <c r="T3" s="414"/>
      <c r="U3" s="415"/>
    </row>
    <row r="4" spans="1:26" ht="26.25" customHeight="1" thickTop="1" thickBot="1" x14ac:dyDescent="0.4">
      <c r="A4" s="223" t="s">
        <v>473</v>
      </c>
      <c r="B4" s="420" t="s">
        <v>463</v>
      </c>
      <c r="C4" s="421"/>
      <c r="D4" s="420" t="s">
        <v>462</v>
      </c>
      <c r="E4" s="421"/>
      <c r="F4" s="420" t="s">
        <v>57</v>
      </c>
      <c r="G4" s="421"/>
      <c r="H4" s="425" t="s">
        <v>463</v>
      </c>
      <c r="I4" s="426"/>
      <c r="J4" s="425" t="s">
        <v>462</v>
      </c>
      <c r="K4" s="426"/>
      <c r="L4" s="425" t="s">
        <v>57</v>
      </c>
      <c r="M4" s="426"/>
      <c r="N4" s="416" t="s">
        <v>463</v>
      </c>
      <c r="O4" s="417"/>
      <c r="P4" s="416" t="s">
        <v>462</v>
      </c>
      <c r="Q4" s="417"/>
      <c r="R4" s="416" t="s">
        <v>57</v>
      </c>
      <c r="S4" s="417"/>
      <c r="T4" s="412" t="s">
        <v>80</v>
      </c>
      <c r="U4" s="413"/>
      <c r="X4" s="48"/>
      <c r="Y4" s="38"/>
      <c r="Z4" s="121"/>
    </row>
    <row r="5" spans="1:26" ht="13.9" thickTop="1" thickBot="1" x14ac:dyDescent="0.4">
      <c r="A5" s="222"/>
      <c r="B5" s="221" t="s">
        <v>81</v>
      </c>
      <c r="C5" s="221" t="s">
        <v>82</v>
      </c>
      <c r="D5" s="221" t="s">
        <v>81</v>
      </c>
      <c r="E5" s="221" t="s">
        <v>82</v>
      </c>
      <c r="F5" s="221" t="s">
        <v>81</v>
      </c>
      <c r="G5" s="221" t="s">
        <v>82</v>
      </c>
      <c r="H5" s="220" t="s">
        <v>81</v>
      </c>
      <c r="I5" s="220" t="s">
        <v>82</v>
      </c>
      <c r="J5" s="220" t="s">
        <v>81</v>
      </c>
      <c r="K5" s="220" t="s">
        <v>82</v>
      </c>
      <c r="L5" s="220" t="s">
        <v>81</v>
      </c>
      <c r="M5" s="220" t="s">
        <v>82</v>
      </c>
      <c r="N5" s="219" t="s">
        <v>81</v>
      </c>
      <c r="O5" s="219" t="s">
        <v>82</v>
      </c>
      <c r="P5" s="219" t="s">
        <v>81</v>
      </c>
      <c r="Q5" s="219" t="s">
        <v>82</v>
      </c>
      <c r="R5" s="219" t="s">
        <v>81</v>
      </c>
      <c r="S5" s="219" t="s">
        <v>82</v>
      </c>
      <c r="T5" s="218" t="s">
        <v>81</v>
      </c>
      <c r="U5" s="218" t="s">
        <v>82</v>
      </c>
      <c r="Z5" s="62"/>
    </row>
    <row r="6" spans="1:26" ht="14.25" thickTop="1" thickBot="1" x14ac:dyDescent="0.4">
      <c r="A6" s="217" t="s">
        <v>472</v>
      </c>
      <c r="B6" s="216">
        <v>233</v>
      </c>
      <c r="C6" s="225">
        <f>B6/$B$10*100</f>
        <v>61.803713527851457</v>
      </c>
      <c r="D6" s="216">
        <v>4532</v>
      </c>
      <c r="E6" s="215">
        <f>D6/$D$10*100</f>
        <v>89.054824130477499</v>
      </c>
      <c r="F6" s="216">
        <v>0</v>
      </c>
      <c r="G6" s="215">
        <f>F6/$F$10*100</f>
        <v>0</v>
      </c>
      <c r="H6" s="214">
        <v>25</v>
      </c>
      <c r="I6" s="212">
        <f>H6/$H$10*100</f>
        <v>100</v>
      </c>
      <c r="J6" s="214">
        <v>380</v>
      </c>
      <c r="K6" s="212">
        <f>J6/$J$10*100</f>
        <v>94.292803970223332</v>
      </c>
      <c r="L6" s="214">
        <v>0</v>
      </c>
      <c r="M6" s="212">
        <v>0</v>
      </c>
      <c r="N6" s="211">
        <f>SUM(B6,H6)</f>
        <v>258</v>
      </c>
      <c r="O6" s="209">
        <f>N6/$N$10*100</f>
        <v>64.179104477611943</v>
      </c>
      <c r="P6" s="211">
        <f>SUM(D6,J6)</f>
        <v>4912</v>
      </c>
      <c r="Q6" s="209">
        <f>P6/$P$10*100</f>
        <v>89.439184268026224</v>
      </c>
      <c r="R6" s="211">
        <f>SUM(F6,L6)</f>
        <v>0</v>
      </c>
      <c r="S6" s="209">
        <f>R6/$R$10*100</f>
        <v>0</v>
      </c>
      <c r="T6" s="208">
        <f>SUM(N6,P6,R6)</f>
        <v>5170</v>
      </c>
      <c r="U6" s="207">
        <f>T6/$T$10*100</f>
        <v>87.449255751014888</v>
      </c>
      <c r="W6" s="121"/>
      <c r="X6" s="121"/>
      <c r="Z6" s="62"/>
    </row>
    <row r="7" spans="1:26" ht="14.25" thickTop="1" thickBot="1" x14ac:dyDescent="0.4">
      <c r="A7" s="217" t="s">
        <v>471</v>
      </c>
      <c r="B7" s="216">
        <v>0</v>
      </c>
      <c r="C7" s="225">
        <f>B7/$B$10*100</f>
        <v>0</v>
      </c>
      <c r="D7" s="216">
        <v>7</v>
      </c>
      <c r="E7" s="215">
        <f>D7/$D$10*100</f>
        <v>0.13755158184319119</v>
      </c>
      <c r="F7" s="216">
        <v>0</v>
      </c>
      <c r="G7" s="215">
        <f>F7/$F$10*100</f>
        <v>0</v>
      </c>
      <c r="H7" s="214">
        <v>0</v>
      </c>
      <c r="I7" s="212">
        <f>H7/$H$10*100</f>
        <v>0</v>
      </c>
      <c r="J7" s="214">
        <v>12</v>
      </c>
      <c r="K7" s="212">
        <f>J7/$J$10*100</f>
        <v>2.9776674937965262</v>
      </c>
      <c r="L7" s="214">
        <v>0</v>
      </c>
      <c r="M7" s="212">
        <v>0</v>
      </c>
      <c r="N7" s="211">
        <f>SUM(B7,H7)</f>
        <v>0</v>
      </c>
      <c r="O7" s="209">
        <f>N7/$N$10*100</f>
        <v>0</v>
      </c>
      <c r="P7" s="211">
        <f>SUM(D7,J7)</f>
        <v>19</v>
      </c>
      <c r="Q7" s="209">
        <f>P7/$P$10*100</f>
        <v>0.34595775673707208</v>
      </c>
      <c r="R7" s="211">
        <f>SUM(F7,L7)</f>
        <v>0</v>
      </c>
      <c r="S7" s="209">
        <f>R7/$R$10*100</f>
        <v>0</v>
      </c>
      <c r="T7" s="208">
        <f>SUM(N7,P7,R7)</f>
        <v>19</v>
      </c>
      <c r="U7" s="207">
        <f>T7/$T$10*100</f>
        <v>0.32138024357239514</v>
      </c>
      <c r="W7" s="61"/>
      <c r="X7" s="62"/>
      <c r="Z7" s="62"/>
    </row>
    <row r="8" spans="1:26" ht="14.25" thickTop="1" thickBot="1" x14ac:dyDescent="0.4">
      <c r="A8" s="217" t="s">
        <v>57</v>
      </c>
      <c r="B8" s="216">
        <v>38</v>
      </c>
      <c r="C8" s="225">
        <f>B8/$B$10*100</f>
        <v>10.079575596816976</v>
      </c>
      <c r="D8" s="216">
        <v>238</v>
      </c>
      <c r="E8" s="215">
        <f>D8/$D$10*100</f>
        <v>4.6767537826685013</v>
      </c>
      <c r="F8" s="216">
        <v>0</v>
      </c>
      <c r="G8" s="215">
        <f>F8/$F$10*100</f>
        <v>0</v>
      </c>
      <c r="H8" s="214">
        <v>0</v>
      </c>
      <c r="I8" s="212">
        <f>H8/$H$10*100</f>
        <v>0</v>
      </c>
      <c r="J8" s="214">
        <v>9</v>
      </c>
      <c r="K8" s="212">
        <f>J8/$J$10*100</f>
        <v>2.2332506203473943</v>
      </c>
      <c r="L8" s="214">
        <v>0</v>
      </c>
      <c r="M8" s="212">
        <v>0</v>
      </c>
      <c r="N8" s="211">
        <f>SUM(B8,H8)</f>
        <v>38</v>
      </c>
      <c r="O8" s="209">
        <f>N8/$N$10*100</f>
        <v>9.4527363184079594</v>
      </c>
      <c r="P8" s="211">
        <f>SUM(D8,J8)</f>
        <v>247</v>
      </c>
      <c r="Q8" s="209">
        <f>P8/$P$10*100</f>
        <v>4.4974508375819369</v>
      </c>
      <c r="R8" s="211">
        <f>SUM(F8,L8)</f>
        <v>0</v>
      </c>
      <c r="S8" s="209">
        <f>R8/$R$10*100</f>
        <v>0</v>
      </c>
      <c r="T8" s="208">
        <f>SUM(N8,P8,R8)</f>
        <v>285</v>
      </c>
      <c r="U8" s="207">
        <f>T8/$T$10*100</f>
        <v>4.8207036535859267</v>
      </c>
      <c r="W8" s="61"/>
      <c r="X8" s="62"/>
      <c r="Z8" s="62"/>
    </row>
    <row r="9" spans="1:26" ht="14.25" thickTop="1" thickBot="1" x14ac:dyDescent="0.4">
      <c r="A9" s="217" t="s">
        <v>454</v>
      </c>
      <c r="B9" s="216">
        <v>106</v>
      </c>
      <c r="C9" s="225">
        <f>B9/$B$10*100</f>
        <v>28.116710875331563</v>
      </c>
      <c r="D9" s="216">
        <v>312</v>
      </c>
      <c r="E9" s="215">
        <f>D9/$D$10*100</f>
        <v>6.1308705050108072</v>
      </c>
      <c r="F9" s="216">
        <v>18</v>
      </c>
      <c r="G9" s="215">
        <f>F9/$F$10*100</f>
        <v>100</v>
      </c>
      <c r="H9" s="214">
        <v>0</v>
      </c>
      <c r="I9" s="212">
        <f>H9/$H$10*100</f>
        <v>0</v>
      </c>
      <c r="J9" s="214">
        <v>2</v>
      </c>
      <c r="K9" s="212">
        <f>J9/$J$10*100</f>
        <v>0.49627791563275436</v>
      </c>
      <c r="L9" s="214">
        <v>0</v>
      </c>
      <c r="M9" s="212">
        <v>0</v>
      </c>
      <c r="N9" s="211">
        <f>SUM(B9,H9)</f>
        <v>106</v>
      </c>
      <c r="O9" s="209">
        <f>N9/$N$10*100</f>
        <v>26.368159203980102</v>
      </c>
      <c r="P9" s="211">
        <f>SUM(D9,J9)</f>
        <v>314</v>
      </c>
      <c r="Q9" s="209">
        <f>P9/$P$10*100</f>
        <v>5.7174071376547699</v>
      </c>
      <c r="R9" s="211">
        <f>SUM(F9,L9)</f>
        <v>18</v>
      </c>
      <c r="S9" s="209">
        <f>R9/$R$10*100</f>
        <v>100</v>
      </c>
      <c r="T9" s="208">
        <f>SUM(N9,P9,R9)</f>
        <v>438</v>
      </c>
      <c r="U9" s="207">
        <f>T9/$T$10*100</f>
        <v>7.4086603518267928</v>
      </c>
      <c r="W9" s="61"/>
      <c r="X9" s="62"/>
      <c r="Z9" s="62"/>
    </row>
    <row r="10" spans="1:26" ht="21.95" customHeight="1" thickTop="1" thickBot="1" x14ac:dyDescent="0.4">
      <c r="A10" s="206" t="s">
        <v>80</v>
      </c>
      <c r="B10" s="204">
        <f>SUM(B6:B9)</f>
        <v>377</v>
      </c>
      <c r="C10" s="224">
        <f>B10/$B$10*100</f>
        <v>100</v>
      </c>
      <c r="D10" s="204">
        <f>SUM(D6:D9)</f>
        <v>5089</v>
      </c>
      <c r="E10" s="203">
        <f>D10/$D$10*100</f>
        <v>100</v>
      </c>
      <c r="F10" s="204">
        <f>SUM(F6:F9)</f>
        <v>18</v>
      </c>
      <c r="G10" s="203">
        <f>F10/$F$10*100</f>
        <v>100</v>
      </c>
      <c r="H10" s="202">
        <f>SUM(H6:H9)</f>
        <v>25</v>
      </c>
      <c r="I10" s="200">
        <f>H10/$H$10*100</f>
        <v>100</v>
      </c>
      <c r="J10" s="202">
        <f>SUM(J6:J9)</f>
        <v>403</v>
      </c>
      <c r="K10" s="200">
        <f>J10/$J$10*100</f>
        <v>100</v>
      </c>
      <c r="L10" s="202">
        <f>SUM(L6:L9)</f>
        <v>0</v>
      </c>
      <c r="M10" s="200">
        <v>0</v>
      </c>
      <c r="N10" s="199">
        <f>SUM(B10,H10)</f>
        <v>402</v>
      </c>
      <c r="O10" s="197">
        <f>N10/$N$10*100</f>
        <v>100</v>
      </c>
      <c r="P10" s="199">
        <f>SUM(D10,J10)</f>
        <v>5492</v>
      </c>
      <c r="Q10" s="197">
        <f>P10/$P$10*100</f>
        <v>100</v>
      </c>
      <c r="R10" s="199">
        <f>SUM(F10,L10)</f>
        <v>18</v>
      </c>
      <c r="S10" s="197">
        <f>R10/$R$10*100</f>
        <v>100</v>
      </c>
      <c r="T10" s="196">
        <f>SUM(N10,P10,R10)</f>
        <v>5912</v>
      </c>
      <c r="U10" s="195">
        <f>T10/$T$10*100</f>
        <v>100</v>
      </c>
      <c r="W10" s="61"/>
      <c r="X10" s="62"/>
      <c r="Z10" s="62"/>
    </row>
    <row r="11" spans="1:26" ht="28.5" customHeight="1" thickTop="1" thickBot="1" x14ac:dyDescent="0.4">
      <c r="A11" s="223" t="s">
        <v>470</v>
      </c>
      <c r="B11" s="420" t="s">
        <v>463</v>
      </c>
      <c r="C11" s="421"/>
      <c r="D11" s="420" t="s">
        <v>462</v>
      </c>
      <c r="E11" s="421"/>
      <c r="F11" s="420" t="s">
        <v>57</v>
      </c>
      <c r="G11" s="421"/>
      <c r="H11" s="425" t="s">
        <v>463</v>
      </c>
      <c r="I11" s="426"/>
      <c r="J11" s="425" t="s">
        <v>462</v>
      </c>
      <c r="K11" s="426"/>
      <c r="L11" s="425" t="s">
        <v>57</v>
      </c>
      <c r="M11" s="426"/>
      <c r="N11" s="416" t="s">
        <v>463</v>
      </c>
      <c r="O11" s="417"/>
      <c r="P11" s="416" t="s">
        <v>462</v>
      </c>
      <c r="Q11" s="417"/>
      <c r="R11" s="416" t="s">
        <v>57</v>
      </c>
      <c r="S11" s="417"/>
      <c r="T11" s="412" t="s">
        <v>80</v>
      </c>
      <c r="U11" s="413"/>
      <c r="W11" s="61"/>
      <c r="X11" s="62"/>
      <c r="Z11" s="62"/>
    </row>
    <row r="12" spans="1:26" ht="13.9" thickTop="1" thickBot="1" x14ac:dyDescent="0.4">
      <c r="A12" s="222"/>
      <c r="B12" s="221" t="s">
        <v>81</v>
      </c>
      <c r="C12" s="221" t="s">
        <v>82</v>
      </c>
      <c r="D12" s="221" t="s">
        <v>81</v>
      </c>
      <c r="E12" s="221" t="s">
        <v>82</v>
      </c>
      <c r="F12" s="221" t="s">
        <v>81</v>
      </c>
      <c r="G12" s="221" t="s">
        <v>82</v>
      </c>
      <c r="H12" s="220" t="s">
        <v>81</v>
      </c>
      <c r="I12" s="220" t="s">
        <v>82</v>
      </c>
      <c r="J12" s="220" t="s">
        <v>81</v>
      </c>
      <c r="K12" s="220" t="s">
        <v>82</v>
      </c>
      <c r="L12" s="220" t="s">
        <v>81</v>
      </c>
      <c r="M12" s="220" t="s">
        <v>82</v>
      </c>
      <c r="N12" s="219" t="s">
        <v>81</v>
      </c>
      <c r="O12" s="219" t="s">
        <v>82</v>
      </c>
      <c r="P12" s="219" t="s">
        <v>81</v>
      </c>
      <c r="Q12" s="219" t="s">
        <v>82</v>
      </c>
      <c r="R12" s="219" t="s">
        <v>81</v>
      </c>
      <c r="S12" s="219" t="s">
        <v>82</v>
      </c>
      <c r="T12" s="218" t="s">
        <v>81</v>
      </c>
      <c r="U12" s="218" t="s">
        <v>82</v>
      </c>
      <c r="W12" s="61"/>
      <c r="X12" s="62"/>
      <c r="Z12" s="62"/>
    </row>
    <row r="13" spans="1:26" ht="14.25" thickTop="1" thickBot="1" x14ac:dyDescent="0.4">
      <c r="A13" s="217" t="s">
        <v>469</v>
      </c>
      <c r="B13" s="216">
        <v>191</v>
      </c>
      <c r="C13" s="215">
        <f t="shared" ref="C13:C19" si="0">B13/$B$10*100</f>
        <v>50.663129973474796</v>
      </c>
      <c r="D13" s="216">
        <v>3316</v>
      </c>
      <c r="E13" s="215">
        <f t="shared" ref="E13:E19" si="1">D13/$D$10*100</f>
        <v>65.160149341717428</v>
      </c>
      <c r="F13" s="216">
        <v>0</v>
      </c>
      <c r="G13" s="215">
        <f t="shared" ref="G13:G19" si="2">F13/$F$10*100</f>
        <v>0</v>
      </c>
      <c r="H13" s="214">
        <v>18</v>
      </c>
      <c r="I13" s="212">
        <f t="shared" ref="I13:I19" si="3">H13/$H$10*100</f>
        <v>72</v>
      </c>
      <c r="J13" s="214">
        <v>235</v>
      </c>
      <c r="K13" s="212">
        <f t="shared" ref="K13:K19" si="4">J13/$J$10*100</f>
        <v>58.312655086848629</v>
      </c>
      <c r="L13" s="214">
        <v>0</v>
      </c>
      <c r="M13" s="212">
        <v>0</v>
      </c>
      <c r="N13" s="211">
        <f t="shared" ref="N13:N19" si="5">SUM(B13,H13)</f>
        <v>209</v>
      </c>
      <c r="O13" s="209">
        <f t="shared" ref="O13:O19" si="6">N13/$N$10*100</f>
        <v>51.990049751243781</v>
      </c>
      <c r="P13" s="211">
        <f t="shared" ref="P13:P19" si="7">SUM(D13,J13)</f>
        <v>3551</v>
      </c>
      <c r="Q13" s="209">
        <f t="shared" ref="Q13:Q19" si="8">P13/$P$10*100</f>
        <v>64.657683903860161</v>
      </c>
      <c r="R13" s="211">
        <f t="shared" ref="R13:R19" si="9">SUM(F13,L13)</f>
        <v>0</v>
      </c>
      <c r="S13" s="209">
        <f t="shared" ref="S13:S19" si="10">R13/$R$10*100</f>
        <v>0</v>
      </c>
      <c r="T13" s="208">
        <f t="shared" ref="T13:T19" si="11">SUM(N13,P13,R13)</f>
        <v>3760</v>
      </c>
      <c r="U13" s="207">
        <f t="shared" ref="U13:U19" si="12">T13/$T$10*100</f>
        <v>63.599458728010831</v>
      </c>
      <c r="W13" s="61"/>
      <c r="X13" s="62"/>
      <c r="Z13" s="62"/>
    </row>
    <row r="14" spans="1:26" ht="14.25" thickTop="1" thickBot="1" x14ac:dyDescent="0.4">
      <c r="A14" s="217" t="s">
        <v>468</v>
      </c>
      <c r="B14" s="216">
        <v>69</v>
      </c>
      <c r="C14" s="215">
        <f t="shared" si="0"/>
        <v>18.302387267904511</v>
      </c>
      <c r="D14" s="216">
        <v>1020</v>
      </c>
      <c r="E14" s="215">
        <f t="shared" si="1"/>
        <v>20.04323049715072</v>
      </c>
      <c r="F14" s="216">
        <v>0</v>
      </c>
      <c r="G14" s="215">
        <f t="shared" si="2"/>
        <v>0</v>
      </c>
      <c r="H14" s="214">
        <v>7</v>
      </c>
      <c r="I14" s="212">
        <f t="shared" si="3"/>
        <v>28.000000000000004</v>
      </c>
      <c r="J14" s="214">
        <v>109</v>
      </c>
      <c r="K14" s="212">
        <f t="shared" si="4"/>
        <v>27.04714640198511</v>
      </c>
      <c r="L14" s="214">
        <v>0</v>
      </c>
      <c r="M14" s="212">
        <v>0</v>
      </c>
      <c r="N14" s="211">
        <f t="shared" si="5"/>
        <v>76</v>
      </c>
      <c r="O14" s="209">
        <f t="shared" si="6"/>
        <v>18.905472636815919</v>
      </c>
      <c r="P14" s="211">
        <f t="shared" si="7"/>
        <v>1129</v>
      </c>
      <c r="Q14" s="209">
        <f t="shared" si="8"/>
        <v>20.557174071376547</v>
      </c>
      <c r="R14" s="211">
        <f t="shared" si="9"/>
        <v>0</v>
      </c>
      <c r="S14" s="209">
        <f t="shared" si="10"/>
        <v>0</v>
      </c>
      <c r="T14" s="208">
        <f t="shared" si="11"/>
        <v>1205</v>
      </c>
      <c r="U14" s="207">
        <f t="shared" si="12"/>
        <v>20.382273342354534</v>
      </c>
      <c r="W14" s="61"/>
      <c r="X14" s="62"/>
      <c r="Z14" s="62"/>
    </row>
    <row r="15" spans="1:26" ht="14.25" thickTop="1" thickBot="1" x14ac:dyDescent="0.4">
      <c r="A15" s="217" t="s">
        <v>467</v>
      </c>
      <c r="B15" s="216">
        <v>14</v>
      </c>
      <c r="C15" s="215">
        <f t="shared" si="0"/>
        <v>3.7135278514588856</v>
      </c>
      <c r="D15" s="216">
        <v>269</v>
      </c>
      <c r="E15" s="215">
        <f t="shared" si="1"/>
        <v>5.2859107879740614</v>
      </c>
      <c r="F15" s="216">
        <v>0</v>
      </c>
      <c r="G15" s="215">
        <f t="shared" si="2"/>
        <v>0</v>
      </c>
      <c r="H15" s="214">
        <v>0</v>
      </c>
      <c r="I15" s="212">
        <f t="shared" si="3"/>
        <v>0</v>
      </c>
      <c r="J15" s="214">
        <v>34</v>
      </c>
      <c r="K15" s="212">
        <f t="shared" si="4"/>
        <v>8.4367245657568244</v>
      </c>
      <c r="L15" s="214">
        <v>0</v>
      </c>
      <c r="M15" s="212">
        <v>0</v>
      </c>
      <c r="N15" s="211">
        <f t="shared" si="5"/>
        <v>14</v>
      </c>
      <c r="O15" s="209">
        <f t="shared" si="6"/>
        <v>3.4825870646766171</v>
      </c>
      <c r="P15" s="211">
        <f t="shared" si="7"/>
        <v>303</v>
      </c>
      <c r="Q15" s="209">
        <f t="shared" si="8"/>
        <v>5.5171158048069922</v>
      </c>
      <c r="R15" s="211">
        <f t="shared" si="9"/>
        <v>0</v>
      </c>
      <c r="S15" s="209">
        <f t="shared" si="10"/>
        <v>0</v>
      </c>
      <c r="T15" s="208">
        <f t="shared" si="11"/>
        <v>317</v>
      </c>
      <c r="U15" s="207">
        <f t="shared" si="12"/>
        <v>5.3619756427604877</v>
      </c>
      <c r="W15" s="61"/>
      <c r="X15" s="62"/>
      <c r="Z15" s="62"/>
    </row>
    <row r="16" spans="1:26" ht="14.25" thickTop="1" thickBot="1" x14ac:dyDescent="0.4">
      <c r="A16" s="217" t="s">
        <v>466</v>
      </c>
      <c r="B16" s="216">
        <v>6</v>
      </c>
      <c r="C16" s="215">
        <f t="shared" si="0"/>
        <v>1.5915119363395225</v>
      </c>
      <c r="D16" s="216">
        <v>131</v>
      </c>
      <c r="E16" s="215">
        <f t="shared" si="1"/>
        <v>2.5741796030654349</v>
      </c>
      <c r="F16" s="216">
        <v>0</v>
      </c>
      <c r="G16" s="215">
        <f t="shared" si="2"/>
        <v>0</v>
      </c>
      <c r="H16" s="214">
        <v>0</v>
      </c>
      <c r="I16" s="212">
        <f t="shared" si="3"/>
        <v>0</v>
      </c>
      <c r="J16" s="214">
        <v>17</v>
      </c>
      <c r="K16" s="212">
        <f t="shared" si="4"/>
        <v>4.2183622828784122</v>
      </c>
      <c r="L16" s="214">
        <v>0</v>
      </c>
      <c r="M16" s="212">
        <v>0</v>
      </c>
      <c r="N16" s="211">
        <f t="shared" si="5"/>
        <v>6</v>
      </c>
      <c r="O16" s="209">
        <f t="shared" si="6"/>
        <v>1.4925373134328357</v>
      </c>
      <c r="P16" s="211">
        <f t="shared" si="7"/>
        <v>148</v>
      </c>
      <c r="Q16" s="209">
        <f t="shared" si="8"/>
        <v>2.6948288419519302</v>
      </c>
      <c r="R16" s="211">
        <f t="shared" si="9"/>
        <v>0</v>
      </c>
      <c r="S16" s="209">
        <f t="shared" si="10"/>
        <v>0</v>
      </c>
      <c r="T16" s="208">
        <f t="shared" si="11"/>
        <v>154</v>
      </c>
      <c r="U16" s="207">
        <f t="shared" si="12"/>
        <v>2.6048714479025712</v>
      </c>
      <c r="W16" s="61"/>
      <c r="X16" s="62"/>
      <c r="Z16" s="62"/>
    </row>
    <row r="17" spans="1:26" ht="14.25" thickTop="1" thickBot="1" x14ac:dyDescent="0.4">
      <c r="A17" s="217" t="s">
        <v>465</v>
      </c>
      <c r="B17" s="216">
        <v>5</v>
      </c>
      <c r="C17" s="215">
        <f t="shared" si="0"/>
        <v>1.3262599469496021</v>
      </c>
      <c r="D17" s="216">
        <v>140</v>
      </c>
      <c r="E17" s="215">
        <f t="shared" si="1"/>
        <v>2.7510316368638237</v>
      </c>
      <c r="F17" s="216">
        <v>0</v>
      </c>
      <c r="G17" s="215">
        <f t="shared" si="2"/>
        <v>0</v>
      </c>
      <c r="H17" s="214">
        <v>0</v>
      </c>
      <c r="I17" s="212">
        <f t="shared" si="3"/>
        <v>0</v>
      </c>
      <c r="J17" s="214">
        <v>6</v>
      </c>
      <c r="K17" s="212">
        <f t="shared" si="4"/>
        <v>1.4888337468982631</v>
      </c>
      <c r="L17" s="214">
        <v>0</v>
      </c>
      <c r="M17" s="212">
        <v>0</v>
      </c>
      <c r="N17" s="211">
        <f t="shared" si="5"/>
        <v>5</v>
      </c>
      <c r="O17" s="209">
        <f t="shared" si="6"/>
        <v>1.2437810945273633</v>
      </c>
      <c r="P17" s="211">
        <f t="shared" si="7"/>
        <v>146</v>
      </c>
      <c r="Q17" s="209">
        <f t="shared" si="8"/>
        <v>2.6584122359796067</v>
      </c>
      <c r="R17" s="211">
        <f t="shared" si="9"/>
        <v>0</v>
      </c>
      <c r="S17" s="209">
        <f t="shared" si="10"/>
        <v>0</v>
      </c>
      <c r="T17" s="208">
        <f t="shared" si="11"/>
        <v>151</v>
      </c>
      <c r="U17" s="207">
        <f t="shared" si="12"/>
        <v>2.5541271989174561</v>
      </c>
      <c r="W17" s="61"/>
      <c r="X17" s="62"/>
      <c r="Z17" s="62"/>
    </row>
    <row r="18" spans="1:26" ht="14.25" thickTop="1" thickBot="1" x14ac:dyDescent="0.4">
      <c r="A18" s="217" t="s">
        <v>454</v>
      </c>
      <c r="B18" s="216">
        <v>92</v>
      </c>
      <c r="C18" s="215">
        <f t="shared" si="0"/>
        <v>24.403183023872678</v>
      </c>
      <c r="D18" s="216">
        <v>213</v>
      </c>
      <c r="E18" s="215">
        <f t="shared" si="1"/>
        <v>4.1854981332285321</v>
      </c>
      <c r="F18" s="216">
        <v>18</v>
      </c>
      <c r="G18" s="215">
        <f t="shared" si="2"/>
        <v>100</v>
      </c>
      <c r="H18" s="214">
        <v>0</v>
      </c>
      <c r="I18" s="212">
        <f t="shared" si="3"/>
        <v>0</v>
      </c>
      <c r="J18" s="214">
        <v>2</v>
      </c>
      <c r="K18" s="212">
        <f t="shared" si="4"/>
        <v>0.49627791563275436</v>
      </c>
      <c r="L18" s="214">
        <v>0</v>
      </c>
      <c r="M18" s="212">
        <v>0</v>
      </c>
      <c r="N18" s="211">
        <f t="shared" si="5"/>
        <v>92</v>
      </c>
      <c r="O18" s="209">
        <f t="shared" si="6"/>
        <v>22.885572139303484</v>
      </c>
      <c r="P18" s="211">
        <f t="shared" si="7"/>
        <v>215</v>
      </c>
      <c r="Q18" s="209">
        <f t="shared" si="8"/>
        <v>3.9147851420247632</v>
      </c>
      <c r="R18" s="211">
        <f t="shared" si="9"/>
        <v>18</v>
      </c>
      <c r="S18" s="209">
        <f t="shared" si="10"/>
        <v>100</v>
      </c>
      <c r="T18" s="208">
        <f t="shared" si="11"/>
        <v>325</v>
      </c>
      <c r="U18" s="207">
        <f t="shared" si="12"/>
        <v>5.497293640054127</v>
      </c>
      <c r="W18" s="61"/>
      <c r="X18" s="62"/>
      <c r="Z18" s="62"/>
    </row>
    <row r="19" spans="1:26" ht="21.95" customHeight="1" thickTop="1" thickBot="1" x14ac:dyDescent="0.4">
      <c r="A19" s="206" t="s">
        <v>80</v>
      </c>
      <c r="B19" s="204">
        <f>SUM(B13:B18)</f>
        <v>377</v>
      </c>
      <c r="C19" s="203">
        <f t="shared" si="0"/>
        <v>100</v>
      </c>
      <c r="D19" s="204">
        <f>SUM(D13:D18)</f>
        <v>5089</v>
      </c>
      <c r="E19" s="203">
        <f t="shared" si="1"/>
        <v>100</v>
      </c>
      <c r="F19" s="204">
        <f>SUM(F13:F18)</f>
        <v>18</v>
      </c>
      <c r="G19" s="203">
        <f t="shared" si="2"/>
        <v>100</v>
      </c>
      <c r="H19" s="201">
        <f>SUM(H13:H18)</f>
        <v>25</v>
      </c>
      <c r="I19" s="200">
        <f t="shared" si="3"/>
        <v>100</v>
      </c>
      <c r="J19" s="202">
        <f>SUM(J13:J18)</f>
        <v>403</v>
      </c>
      <c r="K19" s="200">
        <f t="shared" si="4"/>
        <v>100</v>
      </c>
      <c r="L19" s="201">
        <f>SUM(L13:L18)</f>
        <v>0</v>
      </c>
      <c r="M19" s="200">
        <v>0</v>
      </c>
      <c r="N19" s="199">
        <f t="shared" si="5"/>
        <v>402</v>
      </c>
      <c r="O19" s="197">
        <f t="shared" si="6"/>
        <v>100</v>
      </c>
      <c r="P19" s="199">
        <f t="shared" si="7"/>
        <v>5492</v>
      </c>
      <c r="Q19" s="197">
        <f t="shared" si="8"/>
        <v>100</v>
      </c>
      <c r="R19" s="199">
        <f t="shared" si="9"/>
        <v>18</v>
      </c>
      <c r="S19" s="197">
        <f t="shared" si="10"/>
        <v>100</v>
      </c>
      <c r="T19" s="196">
        <f t="shared" si="11"/>
        <v>5912</v>
      </c>
      <c r="U19" s="195">
        <f t="shared" si="12"/>
        <v>100</v>
      </c>
      <c r="W19" s="61"/>
      <c r="X19" s="62"/>
      <c r="Z19" s="62"/>
    </row>
    <row r="20" spans="1:26" ht="28.5" customHeight="1" thickTop="1" thickBot="1" x14ac:dyDescent="0.4">
      <c r="A20" s="223" t="s">
        <v>464</v>
      </c>
      <c r="B20" s="430" t="s">
        <v>463</v>
      </c>
      <c r="C20" s="431"/>
      <c r="D20" s="430" t="s">
        <v>462</v>
      </c>
      <c r="E20" s="431"/>
      <c r="F20" s="430" t="s">
        <v>57</v>
      </c>
      <c r="G20" s="431"/>
      <c r="H20" s="425" t="s">
        <v>463</v>
      </c>
      <c r="I20" s="426"/>
      <c r="J20" s="425" t="s">
        <v>462</v>
      </c>
      <c r="K20" s="426"/>
      <c r="L20" s="425" t="s">
        <v>57</v>
      </c>
      <c r="M20" s="426"/>
      <c r="N20" s="416" t="s">
        <v>463</v>
      </c>
      <c r="O20" s="417"/>
      <c r="P20" s="416" t="s">
        <v>462</v>
      </c>
      <c r="Q20" s="417"/>
      <c r="R20" s="416" t="s">
        <v>57</v>
      </c>
      <c r="S20" s="417"/>
      <c r="T20" s="412" t="s">
        <v>80</v>
      </c>
      <c r="U20" s="413"/>
      <c r="W20" s="61"/>
      <c r="X20" s="62"/>
      <c r="Z20" s="62"/>
    </row>
    <row r="21" spans="1:26" ht="13.9" thickTop="1" thickBot="1" x14ac:dyDescent="0.4">
      <c r="A21" s="222"/>
      <c r="B21" s="221" t="s">
        <v>81</v>
      </c>
      <c r="C21" s="221" t="s">
        <v>82</v>
      </c>
      <c r="D21" s="221" t="s">
        <v>81</v>
      </c>
      <c r="E21" s="221" t="s">
        <v>82</v>
      </c>
      <c r="F21" s="221" t="s">
        <v>81</v>
      </c>
      <c r="G21" s="221" t="s">
        <v>82</v>
      </c>
      <c r="H21" s="220" t="s">
        <v>81</v>
      </c>
      <c r="I21" s="220" t="s">
        <v>82</v>
      </c>
      <c r="J21" s="220" t="s">
        <v>81</v>
      </c>
      <c r="K21" s="220" t="s">
        <v>82</v>
      </c>
      <c r="L21" s="220" t="s">
        <v>81</v>
      </c>
      <c r="M21" s="220" t="s">
        <v>82</v>
      </c>
      <c r="N21" s="219" t="s">
        <v>81</v>
      </c>
      <c r="O21" s="219" t="s">
        <v>82</v>
      </c>
      <c r="P21" s="219" t="s">
        <v>81</v>
      </c>
      <c r="Q21" s="219" t="s">
        <v>82</v>
      </c>
      <c r="R21" s="219" t="s">
        <v>81</v>
      </c>
      <c r="S21" s="219" t="s">
        <v>82</v>
      </c>
      <c r="T21" s="218" t="s">
        <v>81</v>
      </c>
      <c r="U21" s="218" t="s">
        <v>82</v>
      </c>
      <c r="W21" s="61"/>
      <c r="X21" s="62"/>
      <c r="Z21" s="62"/>
    </row>
    <row r="22" spans="1:26" ht="14.25" thickTop="1" thickBot="1" x14ac:dyDescent="0.4">
      <c r="A22" s="217" t="s">
        <v>461</v>
      </c>
      <c r="B22" s="216">
        <v>117</v>
      </c>
      <c r="C22" s="215">
        <f t="shared" ref="C22:C31" si="13">B22/$B$10*100</f>
        <v>31.03448275862069</v>
      </c>
      <c r="D22" s="216">
        <v>1142</v>
      </c>
      <c r="E22" s="215">
        <f t="shared" ref="E22:E31" si="14">D22/$D$10*100</f>
        <v>22.440558066417765</v>
      </c>
      <c r="F22" s="216">
        <v>0</v>
      </c>
      <c r="G22" s="215">
        <f t="shared" ref="G22:G31" si="15">F22/$F$10*100</f>
        <v>0</v>
      </c>
      <c r="H22" s="214">
        <v>2</v>
      </c>
      <c r="I22" s="212">
        <f t="shared" ref="I22:I31" si="16">H22/$H$10*100</f>
        <v>8</v>
      </c>
      <c r="J22" s="213">
        <v>45</v>
      </c>
      <c r="K22" s="212">
        <f t="shared" ref="K22:K31" si="17">J22/$J$10*100</f>
        <v>11.166253101736972</v>
      </c>
      <c r="L22" s="213">
        <v>0</v>
      </c>
      <c r="M22" s="212">
        <v>0</v>
      </c>
      <c r="N22" s="210">
        <f t="shared" ref="N22:N31" si="18">SUM(B22,H22)</f>
        <v>119</v>
      </c>
      <c r="O22" s="209">
        <f t="shared" ref="O22:O31" si="19">N22/$N$10*100</f>
        <v>29.601990049751244</v>
      </c>
      <c r="P22" s="211">
        <f t="shared" ref="P22:P31" si="20">SUM(D22,J22)</f>
        <v>1187</v>
      </c>
      <c r="Q22" s="209">
        <f t="shared" ref="Q22:Q31" si="21">P22/$P$10*100</f>
        <v>21.613255644573925</v>
      </c>
      <c r="R22" s="211">
        <f t="shared" ref="R22:R28" si="22">SUM(F22,L22)</f>
        <v>0</v>
      </c>
      <c r="S22" s="209">
        <f t="shared" ref="S22:S31" si="23">R22/$R$10*100</f>
        <v>0</v>
      </c>
      <c r="T22" s="208">
        <f t="shared" ref="T22:T31" si="24">SUM(N22,P22,R22)</f>
        <v>1306</v>
      </c>
      <c r="U22" s="207">
        <f t="shared" ref="U22:U31" si="25">T22/$T$10*100</f>
        <v>22.090663058186738</v>
      </c>
      <c r="W22" s="61"/>
      <c r="X22" s="62"/>
      <c r="Z22" s="62"/>
    </row>
    <row r="23" spans="1:26" ht="14.25" thickTop="1" thickBot="1" x14ac:dyDescent="0.4">
      <c r="A23" s="217" t="s">
        <v>460</v>
      </c>
      <c r="B23" s="216">
        <v>60</v>
      </c>
      <c r="C23" s="215">
        <f t="shared" si="13"/>
        <v>15.915119363395224</v>
      </c>
      <c r="D23" s="216">
        <v>2513</v>
      </c>
      <c r="E23" s="215">
        <f t="shared" si="14"/>
        <v>49.381017881705638</v>
      </c>
      <c r="F23" s="216">
        <v>0</v>
      </c>
      <c r="G23" s="215">
        <f t="shared" si="15"/>
        <v>0</v>
      </c>
      <c r="H23" s="214">
        <v>4</v>
      </c>
      <c r="I23" s="212">
        <f t="shared" si="16"/>
        <v>16</v>
      </c>
      <c r="J23" s="213">
        <v>203</v>
      </c>
      <c r="K23" s="212">
        <f t="shared" si="17"/>
        <v>50.372208436724563</v>
      </c>
      <c r="L23" s="213">
        <v>0</v>
      </c>
      <c r="M23" s="212">
        <v>0</v>
      </c>
      <c r="N23" s="210">
        <f t="shared" si="18"/>
        <v>64</v>
      </c>
      <c r="O23" s="209">
        <f t="shared" si="19"/>
        <v>15.920398009950249</v>
      </c>
      <c r="P23" s="211">
        <f t="shared" si="20"/>
        <v>2716</v>
      </c>
      <c r="Q23" s="209">
        <f t="shared" si="21"/>
        <v>49.453750910415152</v>
      </c>
      <c r="R23" s="211">
        <f t="shared" si="22"/>
        <v>0</v>
      </c>
      <c r="S23" s="209">
        <f t="shared" si="23"/>
        <v>0</v>
      </c>
      <c r="T23" s="208">
        <f t="shared" si="24"/>
        <v>2780</v>
      </c>
      <c r="U23" s="207">
        <f t="shared" si="25"/>
        <v>47.023004059539922</v>
      </c>
      <c r="W23" s="61"/>
      <c r="X23" s="62"/>
      <c r="Z23" s="62"/>
    </row>
    <row r="24" spans="1:26" ht="14.25" thickTop="1" thickBot="1" x14ac:dyDescent="0.4">
      <c r="A24" s="217" t="s">
        <v>459</v>
      </c>
      <c r="B24" s="216">
        <v>67</v>
      </c>
      <c r="C24" s="215">
        <f t="shared" si="13"/>
        <v>17.771883289124666</v>
      </c>
      <c r="D24" s="216">
        <v>640</v>
      </c>
      <c r="E24" s="215">
        <f t="shared" si="14"/>
        <v>12.576144625663197</v>
      </c>
      <c r="F24" s="216">
        <v>0</v>
      </c>
      <c r="G24" s="215">
        <f t="shared" si="15"/>
        <v>0</v>
      </c>
      <c r="H24" s="214">
        <v>12</v>
      </c>
      <c r="I24" s="212">
        <f t="shared" si="16"/>
        <v>48</v>
      </c>
      <c r="J24" s="213">
        <v>98</v>
      </c>
      <c r="K24" s="212">
        <f t="shared" si="17"/>
        <v>24.317617866004962</v>
      </c>
      <c r="L24" s="213">
        <v>0</v>
      </c>
      <c r="M24" s="212">
        <v>0</v>
      </c>
      <c r="N24" s="210">
        <f t="shared" si="18"/>
        <v>79</v>
      </c>
      <c r="O24" s="209">
        <f t="shared" si="19"/>
        <v>19.651741293532339</v>
      </c>
      <c r="P24" s="211">
        <f t="shared" si="20"/>
        <v>738</v>
      </c>
      <c r="Q24" s="209">
        <f t="shared" si="21"/>
        <v>13.437727603787328</v>
      </c>
      <c r="R24" s="211">
        <f t="shared" si="22"/>
        <v>0</v>
      </c>
      <c r="S24" s="209">
        <f t="shared" si="23"/>
        <v>0</v>
      </c>
      <c r="T24" s="208">
        <f t="shared" si="24"/>
        <v>817</v>
      </c>
      <c r="U24" s="207">
        <f t="shared" si="25"/>
        <v>13.819350473612991</v>
      </c>
      <c r="W24" s="61"/>
      <c r="X24" s="62"/>
      <c r="Z24" s="62"/>
    </row>
    <row r="25" spans="1:26" ht="14.25" thickTop="1" thickBot="1" x14ac:dyDescent="0.4">
      <c r="A25" s="217" t="s">
        <v>458</v>
      </c>
      <c r="B25" s="216">
        <v>4</v>
      </c>
      <c r="C25" s="215">
        <f t="shared" si="13"/>
        <v>1.0610079575596816</v>
      </c>
      <c r="D25" s="216">
        <v>83</v>
      </c>
      <c r="E25" s="215">
        <f t="shared" si="14"/>
        <v>1.6309687561406956</v>
      </c>
      <c r="F25" s="216">
        <v>0</v>
      </c>
      <c r="G25" s="215">
        <f t="shared" si="15"/>
        <v>0</v>
      </c>
      <c r="H25" s="214">
        <v>0</v>
      </c>
      <c r="I25" s="212">
        <f t="shared" si="16"/>
        <v>0</v>
      </c>
      <c r="J25" s="213">
        <v>1</v>
      </c>
      <c r="K25" s="212">
        <f t="shared" si="17"/>
        <v>0.24813895781637718</v>
      </c>
      <c r="L25" s="213">
        <v>0</v>
      </c>
      <c r="M25" s="212">
        <v>0</v>
      </c>
      <c r="N25" s="210">
        <f t="shared" si="18"/>
        <v>4</v>
      </c>
      <c r="O25" s="209">
        <f t="shared" si="19"/>
        <v>0.99502487562189057</v>
      </c>
      <c r="P25" s="211">
        <f t="shared" si="20"/>
        <v>84</v>
      </c>
      <c r="Q25" s="209">
        <f t="shared" si="21"/>
        <v>1.529497450837582</v>
      </c>
      <c r="R25" s="211">
        <f t="shared" si="22"/>
        <v>0</v>
      </c>
      <c r="S25" s="209">
        <f t="shared" si="23"/>
        <v>0</v>
      </c>
      <c r="T25" s="208">
        <f t="shared" si="24"/>
        <v>88</v>
      </c>
      <c r="U25" s="207">
        <f t="shared" si="25"/>
        <v>1.4884979702300407</v>
      </c>
      <c r="W25" s="38"/>
      <c r="X25" s="38"/>
      <c r="Z25" s="62"/>
    </row>
    <row r="26" spans="1:26" ht="14.25" thickTop="1" thickBot="1" x14ac:dyDescent="0.4">
      <c r="A26" s="217" t="s">
        <v>457</v>
      </c>
      <c r="B26" s="216">
        <v>22</v>
      </c>
      <c r="C26" s="215">
        <f t="shared" si="13"/>
        <v>5.8355437665782492</v>
      </c>
      <c r="D26" s="216">
        <v>278</v>
      </c>
      <c r="E26" s="215">
        <f t="shared" si="14"/>
        <v>5.4627628217724506</v>
      </c>
      <c r="F26" s="216">
        <v>0</v>
      </c>
      <c r="G26" s="215">
        <f t="shared" si="15"/>
        <v>0</v>
      </c>
      <c r="H26" s="214">
        <v>5</v>
      </c>
      <c r="I26" s="212">
        <f t="shared" si="16"/>
        <v>20</v>
      </c>
      <c r="J26" s="213">
        <v>29</v>
      </c>
      <c r="K26" s="212">
        <f t="shared" si="17"/>
        <v>7.1960297766749379</v>
      </c>
      <c r="L26" s="213">
        <v>0</v>
      </c>
      <c r="M26" s="212">
        <v>0</v>
      </c>
      <c r="N26" s="210">
        <f t="shared" si="18"/>
        <v>27</v>
      </c>
      <c r="O26" s="209">
        <f t="shared" si="19"/>
        <v>6.7164179104477615</v>
      </c>
      <c r="P26" s="211">
        <f t="shared" si="20"/>
        <v>307</v>
      </c>
      <c r="Q26" s="209">
        <f t="shared" si="21"/>
        <v>5.589949016751639</v>
      </c>
      <c r="R26" s="211">
        <f t="shared" si="22"/>
        <v>0</v>
      </c>
      <c r="S26" s="209">
        <f t="shared" si="23"/>
        <v>0</v>
      </c>
      <c r="T26" s="208">
        <f t="shared" si="24"/>
        <v>334</v>
      </c>
      <c r="U26" s="207">
        <f t="shared" si="25"/>
        <v>5.6495263870094723</v>
      </c>
      <c r="Z26" s="62"/>
    </row>
    <row r="27" spans="1:26" ht="14.25" thickTop="1" thickBot="1" x14ac:dyDescent="0.4">
      <c r="A27" s="217" t="s">
        <v>456</v>
      </c>
      <c r="B27" s="216">
        <v>2</v>
      </c>
      <c r="C27" s="215">
        <f t="shared" si="13"/>
        <v>0.53050397877984079</v>
      </c>
      <c r="D27" s="216">
        <v>12</v>
      </c>
      <c r="E27" s="215">
        <f t="shared" si="14"/>
        <v>0.23580271173118489</v>
      </c>
      <c r="F27" s="216">
        <v>0</v>
      </c>
      <c r="G27" s="215">
        <f t="shared" si="15"/>
        <v>0</v>
      </c>
      <c r="H27" s="214">
        <v>0</v>
      </c>
      <c r="I27" s="212">
        <f t="shared" si="16"/>
        <v>0</v>
      </c>
      <c r="J27" s="213">
        <v>3</v>
      </c>
      <c r="K27" s="212">
        <f t="shared" si="17"/>
        <v>0.74441687344913154</v>
      </c>
      <c r="L27" s="213">
        <v>0</v>
      </c>
      <c r="M27" s="212">
        <v>0</v>
      </c>
      <c r="N27" s="210">
        <f t="shared" si="18"/>
        <v>2</v>
      </c>
      <c r="O27" s="209">
        <f t="shared" si="19"/>
        <v>0.49751243781094528</v>
      </c>
      <c r="P27" s="211">
        <f t="shared" si="20"/>
        <v>15</v>
      </c>
      <c r="Q27" s="209">
        <f t="shared" si="21"/>
        <v>0.27312454479242532</v>
      </c>
      <c r="R27" s="211">
        <f t="shared" si="22"/>
        <v>0</v>
      </c>
      <c r="S27" s="209">
        <f t="shared" si="23"/>
        <v>0</v>
      </c>
      <c r="T27" s="208">
        <f t="shared" si="24"/>
        <v>17</v>
      </c>
      <c r="U27" s="207">
        <f t="shared" si="25"/>
        <v>0.28755074424898508</v>
      </c>
      <c r="Z27" s="62"/>
    </row>
    <row r="28" spans="1:26" ht="14.25" thickTop="1" thickBot="1" x14ac:dyDescent="0.4">
      <c r="A28" s="217" t="s">
        <v>455</v>
      </c>
      <c r="B28" s="216">
        <v>6</v>
      </c>
      <c r="C28" s="215">
        <f t="shared" si="13"/>
        <v>1.5915119363395225</v>
      </c>
      <c r="D28" s="216">
        <v>142</v>
      </c>
      <c r="E28" s="215">
        <f t="shared" si="14"/>
        <v>2.7903320888190213</v>
      </c>
      <c r="F28" s="216">
        <v>0</v>
      </c>
      <c r="G28" s="215">
        <f t="shared" si="15"/>
        <v>0</v>
      </c>
      <c r="H28" s="214">
        <v>0</v>
      </c>
      <c r="I28" s="212">
        <f t="shared" si="16"/>
        <v>0</v>
      </c>
      <c r="J28" s="213">
        <v>12</v>
      </c>
      <c r="K28" s="212">
        <f t="shared" si="17"/>
        <v>2.9776674937965262</v>
      </c>
      <c r="L28" s="213">
        <v>0</v>
      </c>
      <c r="M28" s="212">
        <v>0</v>
      </c>
      <c r="N28" s="210">
        <f t="shared" si="18"/>
        <v>6</v>
      </c>
      <c r="O28" s="209">
        <f t="shared" si="19"/>
        <v>1.4925373134328357</v>
      </c>
      <c r="P28" s="211">
        <f t="shared" si="20"/>
        <v>154</v>
      </c>
      <c r="Q28" s="209">
        <f t="shared" si="21"/>
        <v>2.8040786598689005</v>
      </c>
      <c r="R28" s="211">
        <f t="shared" si="22"/>
        <v>0</v>
      </c>
      <c r="S28" s="209">
        <f t="shared" si="23"/>
        <v>0</v>
      </c>
      <c r="T28" s="208">
        <f t="shared" si="24"/>
        <v>160</v>
      </c>
      <c r="U28" s="207">
        <f t="shared" si="25"/>
        <v>2.7063599458728009</v>
      </c>
      <c r="Z28" s="62"/>
    </row>
    <row r="29" spans="1:26" ht="14.25" thickTop="1" thickBot="1" x14ac:dyDescent="0.4">
      <c r="A29" s="217" t="s">
        <v>454</v>
      </c>
      <c r="B29" s="216">
        <v>97</v>
      </c>
      <c r="C29" s="215">
        <f t="shared" si="13"/>
        <v>25.72944297082228</v>
      </c>
      <c r="D29" s="216">
        <v>269</v>
      </c>
      <c r="E29" s="215">
        <f t="shared" si="14"/>
        <v>5.2859107879740614</v>
      </c>
      <c r="F29" s="216">
        <v>18</v>
      </c>
      <c r="G29" s="215">
        <f t="shared" si="15"/>
        <v>100</v>
      </c>
      <c r="H29" s="214">
        <v>2</v>
      </c>
      <c r="I29" s="212">
        <f t="shared" si="16"/>
        <v>8</v>
      </c>
      <c r="J29" s="213">
        <v>11</v>
      </c>
      <c r="K29" s="212">
        <f t="shared" si="17"/>
        <v>2.7295285359801489</v>
      </c>
      <c r="L29" s="213">
        <v>0</v>
      </c>
      <c r="M29" s="212">
        <v>0</v>
      </c>
      <c r="N29" s="210">
        <f t="shared" si="18"/>
        <v>99</v>
      </c>
      <c r="O29" s="209">
        <f t="shared" si="19"/>
        <v>24.626865671641792</v>
      </c>
      <c r="P29" s="211">
        <f t="shared" si="20"/>
        <v>280</v>
      </c>
      <c r="Q29" s="209">
        <f t="shared" si="21"/>
        <v>5.0983248361252729</v>
      </c>
      <c r="R29" s="210">
        <f t="shared" ref="R29:R31" si="26">SUM(F29,L29)</f>
        <v>18</v>
      </c>
      <c r="S29" s="209">
        <f t="shared" si="23"/>
        <v>100</v>
      </c>
      <c r="T29" s="208">
        <f t="shared" si="24"/>
        <v>397</v>
      </c>
      <c r="U29" s="207">
        <f t="shared" si="25"/>
        <v>6.7151556156968883</v>
      </c>
      <c r="Z29" s="62"/>
    </row>
    <row r="30" spans="1:26" ht="14.25" thickTop="1" thickBot="1" x14ac:dyDescent="0.4">
      <c r="A30" s="217" t="s">
        <v>453</v>
      </c>
      <c r="B30" s="216">
        <v>2</v>
      </c>
      <c r="C30" s="215">
        <f t="shared" si="13"/>
        <v>0.53050397877984079</v>
      </c>
      <c r="D30" s="216">
        <v>10</v>
      </c>
      <c r="E30" s="215">
        <f t="shared" si="14"/>
        <v>0.19650225977598745</v>
      </c>
      <c r="F30" s="216">
        <v>0</v>
      </c>
      <c r="G30" s="215">
        <f t="shared" si="15"/>
        <v>0</v>
      </c>
      <c r="H30" s="214">
        <v>0</v>
      </c>
      <c r="I30" s="212">
        <f t="shared" si="16"/>
        <v>0</v>
      </c>
      <c r="J30" s="213">
        <v>1</v>
      </c>
      <c r="K30" s="212">
        <f t="shared" si="17"/>
        <v>0.24813895781637718</v>
      </c>
      <c r="L30" s="213">
        <v>0</v>
      </c>
      <c r="M30" s="212">
        <v>0</v>
      </c>
      <c r="N30" s="210">
        <f t="shared" si="18"/>
        <v>2</v>
      </c>
      <c r="O30" s="209">
        <f t="shared" si="19"/>
        <v>0.49751243781094528</v>
      </c>
      <c r="P30" s="211">
        <f t="shared" si="20"/>
        <v>11</v>
      </c>
      <c r="Q30" s="209">
        <f t="shared" si="21"/>
        <v>0.20029133284777861</v>
      </c>
      <c r="R30" s="211">
        <f t="shared" si="26"/>
        <v>0</v>
      </c>
      <c r="S30" s="209">
        <f t="shared" si="23"/>
        <v>0</v>
      </c>
      <c r="T30" s="208">
        <f t="shared" si="24"/>
        <v>13</v>
      </c>
      <c r="U30" s="207">
        <f t="shared" si="25"/>
        <v>0.2198917456021651</v>
      </c>
      <c r="Z30" s="62"/>
    </row>
    <row r="31" spans="1:26" ht="21.95" customHeight="1" thickTop="1" thickBot="1" x14ac:dyDescent="0.4">
      <c r="A31" s="206" t="s">
        <v>80</v>
      </c>
      <c r="B31" s="204">
        <f>SUM(B22:B30)</f>
        <v>377</v>
      </c>
      <c r="C31" s="203">
        <f t="shared" si="13"/>
        <v>100</v>
      </c>
      <c r="D31" s="205">
        <f>SUM(D22:D30)</f>
        <v>5089</v>
      </c>
      <c r="E31" s="203">
        <f t="shared" si="14"/>
        <v>100</v>
      </c>
      <c r="F31" s="204">
        <f>SUM(F22:F30)</f>
        <v>18</v>
      </c>
      <c r="G31" s="203">
        <f t="shared" si="15"/>
        <v>100</v>
      </c>
      <c r="H31" s="202">
        <f>SUM(H22:H30)</f>
        <v>25</v>
      </c>
      <c r="I31" s="200">
        <f t="shared" si="16"/>
        <v>100</v>
      </c>
      <c r="J31" s="201">
        <f>SUM(J22:J30)</f>
        <v>403</v>
      </c>
      <c r="K31" s="200">
        <f t="shared" si="17"/>
        <v>100</v>
      </c>
      <c r="L31" s="201">
        <f>SUM(L22:L30)</f>
        <v>0</v>
      </c>
      <c r="M31" s="200">
        <v>0</v>
      </c>
      <c r="N31" s="198">
        <f t="shared" si="18"/>
        <v>402</v>
      </c>
      <c r="O31" s="197">
        <f t="shared" si="19"/>
        <v>100</v>
      </c>
      <c r="P31" s="199">
        <f t="shared" si="20"/>
        <v>5492</v>
      </c>
      <c r="Q31" s="197">
        <f t="shared" si="21"/>
        <v>100</v>
      </c>
      <c r="R31" s="198">
        <f t="shared" si="26"/>
        <v>18</v>
      </c>
      <c r="S31" s="197">
        <f t="shared" si="23"/>
        <v>100</v>
      </c>
      <c r="T31" s="196">
        <f t="shared" si="24"/>
        <v>5912</v>
      </c>
      <c r="U31" s="195">
        <f t="shared" si="25"/>
        <v>100</v>
      </c>
      <c r="Z31" s="62"/>
    </row>
    <row r="32" spans="1:26" ht="13.15" thickTop="1" x14ac:dyDescent="0.35">
      <c r="Z32" s="62"/>
    </row>
    <row r="33" spans="1:26" x14ac:dyDescent="0.35">
      <c r="A33" s="299" t="s">
        <v>534</v>
      </c>
      <c r="Z33" s="62"/>
    </row>
    <row r="34" spans="1:26" x14ac:dyDescent="0.35">
      <c r="A34" s="303" t="s">
        <v>763</v>
      </c>
      <c r="Z34" s="62"/>
    </row>
  </sheetData>
  <mergeCells count="34">
    <mergeCell ref="T11:U11"/>
    <mergeCell ref="L20:M20"/>
    <mergeCell ref="N20:O20"/>
    <mergeCell ref="P20:Q20"/>
    <mergeCell ref="R20:S20"/>
    <mergeCell ref="T20:U20"/>
    <mergeCell ref="P11:Q11"/>
    <mergeCell ref="R11:S11"/>
    <mergeCell ref="L11:M11"/>
    <mergeCell ref="N11:O11"/>
    <mergeCell ref="D11:E11"/>
    <mergeCell ref="F11:G11"/>
    <mergeCell ref="H11:I11"/>
    <mergeCell ref="B11:C11"/>
    <mergeCell ref="J11:K11"/>
    <mergeCell ref="B20:C20"/>
    <mergeCell ref="D20:E20"/>
    <mergeCell ref="F20:G20"/>
    <mergeCell ref="H20:I20"/>
    <mergeCell ref="J20:K20"/>
    <mergeCell ref="T4:U4"/>
    <mergeCell ref="T3:U3"/>
    <mergeCell ref="P4:Q4"/>
    <mergeCell ref="R4:S4"/>
    <mergeCell ref="B3:G3"/>
    <mergeCell ref="D4:E4"/>
    <mergeCell ref="F4:G4"/>
    <mergeCell ref="H3:M3"/>
    <mergeCell ref="H4:I4"/>
    <mergeCell ref="N3:S3"/>
    <mergeCell ref="B4:C4"/>
    <mergeCell ref="J4:K4"/>
    <mergeCell ref="L4:M4"/>
    <mergeCell ref="N4:O4"/>
  </mergeCells>
  <hyperlinks>
    <hyperlink ref="A2" location="TOC!A1" display="Return to Table of Contents"/>
  </hyperlinks>
  <pageMargins left="0.25" right="0.25" top="0.75" bottom="0.75" header="0.3" footer="0.3"/>
  <pageSetup scale="62" fitToHeight="0" orientation="landscape" horizontalDpi="1200" verticalDpi="1200" r:id="rId1"/>
  <headerFooter>
    <oddHeader>&amp;L&amp;"Arial,Bold"2019-20 &amp;"Arial,Bold Italic"Survey of Allied Dental Education&amp;"Arial,Bold"
Report 2 - Dental Assisting Education Programs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34"/>
  <sheetViews>
    <sheetView zoomScaleNormal="100" workbookViewId="0">
      <pane xSplit="1" ySplit="3" topLeftCell="B4" activePane="bottomRight" state="frozen"/>
      <selection activeCell="A11" sqref="A11"/>
      <selection pane="topRight" activeCell="A11" sqref="A11"/>
      <selection pane="bottomLeft" activeCell="A11" sqref="A11"/>
      <selection pane="bottomRight"/>
    </sheetView>
  </sheetViews>
  <sheetFormatPr defaultColWidth="9.1328125" defaultRowHeight="12.75" x14ac:dyDescent="0.35"/>
  <cols>
    <col min="1" max="1" width="38.33203125" style="3" customWidth="1"/>
    <col min="2" max="7" width="8.53125" style="3" customWidth="1"/>
    <col min="8" max="8" width="9.6640625" style="3" customWidth="1"/>
    <col min="9" max="11" width="9.1328125" style="3"/>
    <col min="12" max="12" width="19.46484375" style="3" customWidth="1"/>
    <col min="13" max="16384" width="9.1328125" style="3"/>
  </cols>
  <sheetData>
    <row r="1" spans="1:16" s="14" customFormat="1" ht="24" customHeight="1" x14ac:dyDescent="0.35">
      <c r="A1" s="97" t="s">
        <v>561</v>
      </c>
    </row>
    <row r="2" spans="1:16" ht="15.75" customHeight="1" thickBot="1" x14ac:dyDescent="0.4">
      <c r="A2" s="125" t="s">
        <v>1</v>
      </c>
      <c r="B2" s="227"/>
      <c r="C2" s="227"/>
      <c r="D2" s="227"/>
      <c r="E2" s="227"/>
      <c r="F2" s="227"/>
      <c r="G2" s="227"/>
    </row>
    <row r="3" spans="1:16" ht="26.25" customHeight="1" thickTop="1" thickBot="1" x14ac:dyDescent="0.4">
      <c r="A3" s="226"/>
      <c r="B3" s="418" t="s">
        <v>477</v>
      </c>
      <c r="C3" s="419"/>
      <c r="D3" s="419"/>
      <c r="E3" s="419"/>
      <c r="F3" s="419"/>
      <c r="G3" s="419"/>
      <c r="H3" s="414"/>
      <c r="I3" s="415"/>
    </row>
    <row r="4" spans="1:16" ht="26.25" customHeight="1" thickTop="1" thickBot="1" x14ac:dyDescent="0.4">
      <c r="A4" s="223" t="s">
        <v>473</v>
      </c>
      <c r="B4" s="420" t="s">
        <v>463</v>
      </c>
      <c r="C4" s="421"/>
      <c r="D4" s="420" t="s">
        <v>462</v>
      </c>
      <c r="E4" s="421"/>
      <c r="F4" s="420" t="s">
        <v>57</v>
      </c>
      <c r="G4" s="421"/>
      <c r="H4" s="412" t="s">
        <v>80</v>
      </c>
      <c r="I4" s="413"/>
      <c r="L4" s="48"/>
      <c r="M4" s="38"/>
      <c r="N4" s="121"/>
    </row>
    <row r="5" spans="1:16" ht="13.9" thickTop="1" thickBot="1" x14ac:dyDescent="0.4">
      <c r="A5" s="222"/>
      <c r="B5" s="221" t="s">
        <v>81</v>
      </c>
      <c r="C5" s="221" t="s">
        <v>82</v>
      </c>
      <c r="D5" s="221" t="s">
        <v>81</v>
      </c>
      <c r="E5" s="221" t="s">
        <v>82</v>
      </c>
      <c r="F5" s="221" t="s">
        <v>81</v>
      </c>
      <c r="G5" s="221" t="s">
        <v>82</v>
      </c>
      <c r="H5" s="218" t="s">
        <v>81</v>
      </c>
      <c r="I5" s="218" t="s">
        <v>82</v>
      </c>
      <c r="L5" s="121"/>
      <c r="M5" s="121"/>
      <c r="N5" s="121"/>
      <c r="O5" s="121"/>
      <c r="P5" s="38"/>
    </row>
    <row r="6" spans="1:16" ht="14.25" thickTop="1" thickBot="1" x14ac:dyDescent="0.4">
      <c r="A6" s="217" t="s">
        <v>472</v>
      </c>
      <c r="B6" s="216">
        <v>179</v>
      </c>
      <c r="C6" s="225">
        <f>B6/$B$10*100</f>
        <v>59.07590759075908</v>
      </c>
      <c r="D6" s="216">
        <v>3717</v>
      </c>
      <c r="E6" s="215">
        <f>D6/$D$10*100</f>
        <v>88.94472361809045</v>
      </c>
      <c r="F6" s="216">
        <v>1</v>
      </c>
      <c r="G6" s="215">
        <f>F6/$F$10*100</f>
        <v>2.8571428571428572</v>
      </c>
      <c r="H6" s="208">
        <f>SUM(B6,D6,F6)</f>
        <v>3897</v>
      </c>
      <c r="I6" s="207">
        <f>H6/$H$10*100</f>
        <v>86.274075713969438</v>
      </c>
      <c r="J6" s="74"/>
      <c r="L6" s="61"/>
      <c r="M6" s="61"/>
      <c r="N6" s="62"/>
      <c r="O6" s="62"/>
      <c r="P6" s="38"/>
    </row>
    <row r="7" spans="1:16" ht="14.25" thickTop="1" thickBot="1" x14ac:dyDescent="0.4">
      <c r="A7" s="217" t="s">
        <v>471</v>
      </c>
      <c r="B7" s="216">
        <v>0</v>
      </c>
      <c r="C7" s="225">
        <f t="shared" ref="C7:C10" si="0">B7/$B$10*100</f>
        <v>0</v>
      </c>
      <c r="D7" s="216">
        <v>3</v>
      </c>
      <c r="E7" s="215">
        <f t="shared" ref="E7:E10" si="1">D7/$D$10*100</f>
        <v>7.1787508973438621E-2</v>
      </c>
      <c r="F7" s="216">
        <v>0</v>
      </c>
      <c r="G7" s="215">
        <f t="shared" ref="G7:G10" si="2">F7/$F$10*100</f>
        <v>0</v>
      </c>
      <c r="H7" s="208">
        <f t="shared" ref="H7:H10" si="3">SUM(B7,D7,F7)</f>
        <v>3</v>
      </c>
      <c r="I7" s="207">
        <f t="shared" ref="I7:I10" si="4">H7/$H$10*100</f>
        <v>6.6415762674341378E-2</v>
      </c>
      <c r="L7" s="61"/>
      <c r="M7" s="61"/>
      <c r="N7" s="62"/>
      <c r="O7" s="62"/>
      <c r="P7" s="38"/>
    </row>
    <row r="8" spans="1:16" ht="14.25" thickTop="1" thickBot="1" x14ac:dyDescent="0.4">
      <c r="A8" s="217" t="s">
        <v>57</v>
      </c>
      <c r="B8" s="216">
        <v>16</v>
      </c>
      <c r="C8" s="225">
        <f t="shared" si="0"/>
        <v>5.2805280528052805</v>
      </c>
      <c r="D8" s="216">
        <v>152</v>
      </c>
      <c r="E8" s="215">
        <f t="shared" si="1"/>
        <v>3.6372337879875567</v>
      </c>
      <c r="F8" s="216">
        <v>0</v>
      </c>
      <c r="G8" s="215">
        <f t="shared" si="2"/>
        <v>0</v>
      </c>
      <c r="H8" s="208">
        <f t="shared" si="3"/>
        <v>168</v>
      </c>
      <c r="I8" s="207">
        <f t="shared" si="4"/>
        <v>3.7192827097631174</v>
      </c>
      <c r="L8" s="61"/>
      <c r="M8" s="61"/>
      <c r="N8" s="62"/>
      <c r="O8" s="62"/>
      <c r="P8" s="38"/>
    </row>
    <row r="9" spans="1:16" ht="14.25" thickTop="1" thickBot="1" x14ac:dyDescent="0.4">
      <c r="A9" s="217" t="s">
        <v>454</v>
      </c>
      <c r="B9" s="216">
        <v>108</v>
      </c>
      <c r="C9" s="225">
        <f t="shared" si="0"/>
        <v>35.64356435643564</v>
      </c>
      <c r="D9" s="216">
        <v>307</v>
      </c>
      <c r="E9" s="215">
        <f t="shared" si="1"/>
        <v>7.3462550849485524</v>
      </c>
      <c r="F9" s="216">
        <v>34</v>
      </c>
      <c r="G9" s="215">
        <f t="shared" si="2"/>
        <v>97.142857142857139</v>
      </c>
      <c r="H9" s="208">
        <f t="shared" si="3"/>
        <v>449</v>
      </c>
      <c r="I9" s="207">
        <f t="shared" si="4"/>
        <v>9.9402258135930932</v>
      </c>
      <c r="L9" s="61"/>
      <c r="M9" s="61"/>
      <c r="N9" s="62"/>
      <c r="O9" s="62"/>
      <c r="P9" s="38"/>
    </row>
    <row r="10" spans="1:16" ht="21.95" customHeight="1" thickTop="1" thickBot="1" x14ac:dyDescent="0.4">
      <c r="A10" s="206" t="s">
        <v>80</v>
      </c>
      <c r="B10" s="204">
        <f>SUM(B6:B9)</f>
        <v>303</v>
      </c>
      <c r="C10" s="224">
        <f t="shared" si="0"/>
        <v>100</v>
      </c>
      <c r="D10" s="204">
        <f>SUM(D6:D9)</f>
        <v>4179</v>
      </c>
      <c r="E10" s="203">
        <f t="shared" si="1"/>
        <v>100</v>
      </c>
      <c r="F10" s="204">
        <f>SUM(F6:F9)</f>
        <v>35</v>
      </c>
      <c r="G10" s="203">
        <f t="shared" si="2"/>
        <v>100</v>
      </c>
      <c r="H10" s="196">
        <f t="shared" si="3"/>
        <v>4517</v>
      </c>
      <c r="I10" s="195">
        <f t="shared" si="4"/>
        <v>100</v>
      </c>
      <c r="L10" s="61"/>
      <c r="M10" s="61"/>
      <c r="N10" s="62"/>
      <c r="O10" s="62"/>
      <c r="P10" s="38"/>
    </row>
    <row r="11" spans="1:16" ht="28.5" customHeight="1" thickTop="1" thickBot="1" x14ac:dyDescent="0.4">
      <c r="A11" s="223" t="s">
        <v>470</v>
      </c>
      <c r="B11" s="420" t="s">
        <v>463</v>
      </c>
      <c r="C11" s="421"/>
      <c r="D11" s="420" t="s">
        <v>462</v>
      </c>
      <c r="E11" s="421"/>
      <c r="F11" s="420" t="s">
        <v>57</v>
      </c>
      <c r="G11" s="421"/>
      <c r="H11" s="412" t="s">
        <v>80</v>
      </c>
      <c r="I11" s="413"/>
      <c r="L11" s="61"/>
      <c r="M11" s="61"/>
      <c r="N11" s="62"/>
      <c r="O11" s="62"/>
      <c r="P11" s="38"/>
    </row>
    <row r="12" spans="1:16" ht="13.9" thickTop="1" thickBot="1" x14ac:dyDescent="0.4">
      <c r="A12" s="222"/>
      <c r="B12" s="221" t="s">
        <v>81</v>
      </c>
      <c r="C12" s="221" t="s">
        <v>82</v>
      </c>
      <c r="D12" s="221" t="s">
        <v>81</v>
      </c>
      <c r="E12" s="221" t="s">
        <v>82</v>
      </c>
      <c r="F12" s="221" t="s">
        <v>81</v>
      </c>
      <c r="G12" s="221" t="s">
        <v>82</v>
      </c>
      <c r="H12" s="218" t="s">
        <v>81</v>
      </c>
      <c r="I12" s="218" t="s">
        <v>82</v>
      </c>
      <c r="L12" s="61"/>
      <c r="M12" s="61"/>
      <c r="N12" s="62"/>
      <c r="O12" s="62"/>
      <c r="P12" s="38"/>
    </row>
    <row r="13" spans="1:16" ht="14.25" thickTop="1" thickBot="1" x14ac:dyDescent="0.4">
      <c r="A13" s="217" t="s">
        <v>469</v>
      </c>
      <c r="B13" s="216">
        <v>121</v>
      </c>
      <c r="C13" s="215">
        <f>B13/$B$10*100</f>
        <v>39.933993399339933</v>
      </c>
      <c r="D13" s="216">
        <v>2536</v>
      </c>
      <c r="E13" s="215">
        <f t="shared" ref="E13:E19" si="5">D13/$D$10*100</f>
        <v>60.684374252213445</v>
      </c>
      <c r="F13" s="216">
        <v>0</v>
      </c>
      <c r="G13" s="215">
        <f>F13/$F$10*100</f>
        <v>0</v>
      </c>
      <c r="H13" s="208">
        <f t="shared" ref="H13:H19" si="6">SUM(B13,D13,F13)</f>
        <v>2657</v>
      </c>
      <c r="I13" s="207">
        <f t="shared" ref="I13:I19" si="7">H13/$H$10*100</f>
        <v>58.822227141908343</v>
      </c>
      <c r="L13" s="61"/>
      <c r="M13" s="61"/>
      <c r="N13" s="62"/>
      <c r="O13" s="62"/>
      <c r="P13" s="38"/>
    </row>
    <row r="14" spans="1:16" ht="14.25" thickTop="1" thickBot="1" x14ac:dyDescent="0.4">
      <c r="A14" s="217" t="s">
        <v>468</v>
      </c>
      <c r="B14" s="216">
        <v>64</v>
      </c>
      <c r="C14" s="215">
        <f t="shared" ref="C14:C19" si="8">B14/$B$10*100</f>
        <v>21.122112211221122</v>
      </c>
      <c r="D14" s="216">
        <v>936</v>
      </c>
      <c r="E14" s="215">
        <f t="shared" si="5"/>
        <v>22.397702799712849</v>
      </c>
      <c r="F14" s="216">
        <v>0</v>
      </c>
      <c r="G14" s="215">
        <f t="shared" ref="G14:G19" si="9">F14/$F$10*100</f>
        <v>0</v>
      </c>
      <c r="H14" s="208">
        <f t="shared" si="6"/>
        <v>1000</v>
      </c>
      <c r="I14" s="207">
        <f t="shared" si="7"/>
        <v>22.138587558113791</v>
      </c>
      <c r="L14" s="61"/>
      <c r="M14" s="61"/>
      <c r="N14" s="62"/>
      <c r="O14" s="62"/>
      <c r="P14" s="38"/>
    </row>
    <row r="15" spans="1:16" ht="14.25" thickTop="1" thickBot="1" x14ac:dyDescent="0.4">
      <c r="A15" s="217" t="s">
        <v>467</v>
      </c>
      <c r="B15" s="216">
        <v>11</v>
      </c>
      <c r="C15" s="215">
        <f t="shared" si="8"/>
        <v>3.6303630363036308</v>
      </c>
      <c r="D15" s="216">
        <v>243</v>
      </c>
      <c r="E15" s="215">
        <f t="shared" si="5"/>
        <v>5.8147882268485285</v>
      </c>
      <c r="F15" s="216">
        <v>1</v>
      </c>
      <c r="G15" s="215">
        <f t="shared" si="9"/>
        <v>2.8571428571428572</v>
      </c>
      <c r="H15" s="208">
        <f t="shared" si="6"/>
        <v>255</v>
      </c>
      <c r="I15" s="207">
        <f t="shared" si="7"/>
        <v>5.6453398273190176</v>
      </c>
      <c r="L15" s="61"/>
      <c r="M15" s="61"/>
      <c r="N15" s="62"/>
      <c r="O15" s="62"/>
      <c r="P15" s="38"/>
    </row>
    <row r="16" spans="1:16" ht="14.25" thickTop="1" thickBot="1" x14ac:dyDescent="0.4">
      <c r="A16" s="217" t="s">
        <v>466</v>
      </c>
      <c r="B16" s="216">
        <v>1</v>
      </c>
      <c r="C16" s="215">
        <f t="shared" si="8"/>
        <v>0.33003300330033003</v>
      </c>
      <c r="D16" s="216">
        <v>104</v>
      </c>
      <c r="E16" s="215">
        <f t="shared" si="5"/>
        <v>2.488633644412539</v>
      </c>
      <c r="F16" s="216">
        <v>0</v>
      </c>
      <c r="G16" s="215">
        <f t="shared" si="9"/>
        <v>0</v>
      </c>
      <c r="H16" s="208">
        <f t="shared" si="6"/>
        <v>105</v>
      </c>
      <c r="I16" s="207">
        <f t="shared" si="7"/>
        <v>2.3245516936019484</v>
      </c>
      <c r="L16" s="61"/>
      <c r="M16" s="61"/>
      <c r="N16" s="62"/>
      <c r="O16" s="62"/>
      <c r="P16" s="38"/>
    </row>
    <row r="17" spans="1:16" ht="14.25" thickTop="1" thickBot="1" x14ac:dyDescent="0.4">
      <c r="A17" s="217" t="s">
        <v>465</v>
      </c>
      <c r="B17" s="216">
        <v>3</v>
      </c>
      <c r="C17" s="215">
        <f t="shared" si="8"/>
        <v>0.99009900990099009</v>
      </c>
      <c r="D17" s="216">
        <v>119</v>
      </c>
      <c r="E17" s="215">
        <f t="shared" si="5"/>
        <v>2.8475711892797317</v>
      </c>
      <c r="F17" s="216">
        <v>0</v>
      </c>
      <c r="G17" s="215">
        <f t="shared" si="9"/>
        <v>0</v>
      </c>
      <c r="H17" s="208">
        <f t="shared" si="6"/>
        <v>122</v>
      </c>
      <c r="I17" s="207">
        <f t="shared" si="7"/>
        <v>2.7009076820898827</v>
      </c>
      <c r="L17" s="61"/>
      <c r="M17" s="61"/>
      <c r="N17" s="62"/>
      <c r="O17" s="62"/>
      <c r="P17" s="38"/>
    </row>
    <row r="18" spans="1:16" ht="14.25" thickTop="1" thickBot="1" x14ac:dyDescent="0.4">
      <c r="A18" s="217" t="s">
        <v>454</v>
      </c>
      <c r="B18" s="216">
        <v>103</v>
      </c>
      <c r="C18" s="215">
        <f t="shared" si="8"/>
        <v>33.993399339933994</v>
      </c>
      <c r="D18" s="216">
        <v>241</v>
      </c>
      <c r="E18" s="215">
        <f t="shared" si="5"/>
        <v>5.7669298875329025</v>
      </c>
      <c r="F18" s="216">
        <v>34</v>
      </c>
      <c r="G18" s="215">
        <f t="shared" si="9"/>
        <v>97.142857142857139</v>
      </c>
      <c r="H18" s="208">
        <f t="shared" si="6"/>
        <v>378</v>
      </c>
      <c r="I18" s="207">
        <f t="shared" si="7"/>
        <v>8.3683860969670132</v>
      </c>
      <c r="L18" s="61"/>
      <c r="M18" s="61"/>
      <c r="N18" s="62"/>
      <c r="O18" s="38"/>
      <c r="P18" s="38"/>
    </row>
    <row r="19" spans="1:16" ht="21.95" customHeight="1" thickTop="1" thickBot="1" x14ac:dyDescent="0.4">
      <c r="A19" s="206" t="s">
        <v>80</v>
      </c>
      <c r="B19" s="204">
        <f>SUM(B13:B18)</f>
        <v>303</v>
      </c>
      <c r="C19" s="203">
        <f t="shared" si="8"/>
        <v>100</v>
      </c>
      <c r="D19" s="204">
        <f>SUM(D13:D18)</f>
        <v>4179</v>
      </c>
      <c r="E19" s="203">
        <f t="shared" si="5"/>
        <v>100</v>
      </c>
      <c r="F19" s="204">
        <f>SUM(F13:F18)</f>
        <v>35</v>
      </c>
      <c r="G19" s="203">
        <f t="shared" si="9"/>
        <v>100</v>
      </c>
      <c r="H19" s="196">
        <f t="shared" si="6"/>
        <v>4517</v>
      </c>
      <c r="I19" s="195">
        <f t="shared" si="7"/>
        <v>100</v>
      </c>
      <c r="L19" s="61"/>
      <c r="M19" s="61"/>
      <c r="N19" s="62"/>
      <c r="O19" s="38"/>
      <c r="P19" s="38"/>
    </row>
    <row r="20" spans="1:16" ht="28.5" customHeight="1" thickTop="1" thickBot="1" x14ac:dyDescent="0.4">
      <c r="A20" s="223" t="s">
        <v>464</v>
      </c>
      <c r="B20" s="430" t="s">
        <v>463</v>
      </c>
      <c r="C20" s="431"/>
      <c r="D20" s="430" t="s">
        <v>462</v>
      </c>
      <c r="E20" s="431"/>
      <c r="F20" s="430" t="s">
        <v>57</v>
      </c>
      <c r="G20" s="431"/>
      <c r="H20" s="412" t="s">
        <v>80</v>
      </c>
      <c r="I20" s="413"/>
      <c r="L20" s="61"/>
      <c r="M20" s="61"/>
      <c r="N20" s="62"/>
      <c r="O20" s="38"/>
      <c r="P20" s="38"/>
    </row>
    <row r="21" spans="1:16" ht="13.9" thickTop="1" thickBot="1" x14ac:dyDescent="0.4">
      <c r="A21" s="222"/>
      <c r="B21" s="221" t="s">
        <v>81</v>
      </c>
      <c r="C21" s="221" t="s">
        <v>82</v>
      </c>
      <c r="D21" s="221" t="s">
        <v>81</v>
      </c>
      <c r="E21" s="221" t="s">
        <v>82</v>
      </c>
      <c r="F21" s="221" t="s">
        <v>81</v>
      </c>
      <c r="G21" s="221" t="s">
        <v>82</v>
      </c>
      <c r="H21" s="218" t="s">
        <v>81</v>
      </c>
      <c r="I21" s="218" t="s">
        <v>82</v>
      </c>
      <c r="L21" s="61"/>
      <c r="M21" s="61"/>
      <c r="N21" s="62"/>
      <c r="O21" s="38"/>
      <c r="P21" s="38"/>
    </row>
    <row r="22" spans="1:16" ht="14.25" thickTop="1" thickBot="1" x14ac:dyDescent="0.4">
      <c r="A22" s="217" t="s">
        <v>461</v>
      </c>
      <c r="B22" s="216">
        <v>83</v>
      </c>
      <c r="C22" s="215">
        <f t="shared" ref="C22:C31" si="10">B22/$B$10*100</f>
        <v>27.39273927392739</v>
      </c>
      <c r="D22" s="216">
        <v>797</v>
      </c>
      <c r="E22" s="215">
        <f t="shared" ref="E22:E31" si="11">D22/$D$10*100</f>
        <v>19.07154821727686</v>
      </c>
      <c r="F22" s="216">
        <v>1</v>
      </c>
      <c r="G22" s="215">
        <f t="shared" ref="G22:G31" si="12">F22/$F$10*100</f>
        <v>2.8571428571428572</v>
      </c>
      <c r="H22" s="208">
        <f t="shared" ref="H22:H31" si="13">SUM(B22,D22,F22)</f>
        <v>881</v>
      </c>
      <c r="I22" s="207">
        <f t="shared" ref="I22:I31" si="14">H22/$H$10*100</f>
        <v>19.504095638698253</v>
      </c>
      <c r="L22" s="61"/>
      <c r="M22" s="61"/>
      <c r="N22" s="62"/>
      <c r="O22" s="38"/>
      <c r="P22" s="38"/>
    </row>
    <row r="23" spans="1:16" ht="14.25" thickTop="1" thickBot="1" x14ac:dyDescent="0.4">
      <c r="A23" s="217" t="s">
        <v>460</v>
      </c>
      <c r="B23" s="216">
        <v>41</v>
      </c>
      <c r="C23" s="215">
        <f t="shared" si="10"/>
        <v>13.531353135313532</v>
      </c>
      <c r="D23" s="216">
        <v>2278</v>
      </c>
      <c r="E23" s="215">
        <f t="shared" si="11"/>
        <v>54.510648480497728</v>
      </c>
      <c r="F23" s="216">
        <v>0</v>
      </c>
      <c r="G23" s="215">
        <f t="shared" si="12"/>
        <v>0</v>
      </c>
      <c r="H23" s="208">
        <f t="shared" si="13"/>
        <v>2319</v>
      </c>
      <c r="I23" s="207">
        <f t="shared" si="14"/>
        <v>51.339384547265887</v>
      </c>
      <c r="L23" s="61"/>
      <c r="M23" s="61"/>
      <c r="N23" s="62"/>
      <c r="O23" s="38"/>
      <c r="P23" s="38"/>
    </row>
    <row r="24" spans="1:16" ht="14.25" thickTop="1" thickBot="1" x14ac:dyDescent="0.4">
      <c r="A24" s="217" t="s">
        <v>459</v>
      </c>
      <c r="B24" s="216">
        <v>43</v>
      </c>
      <c r="C24" s="215">
        <f t="shared" si="10"/>
        <v>14.19141914191419</v>
      </c>
      <c r="D24" s="216">
        <v>427</v>
      </c>
      <c r="E24" s="215">
        <f t="shared" si="11"/>
        <v>10.217755443886096</v>
      </c>
      <c r="F24" s="216">
        <v>0</v>
      </c>
      <c r="G24" s="215">
        <f t="shared" si="12"/>
        <v>0</v>
      </c>
      <c r="H24" s="208">
        <f t="shared" si="13"/>
        <v>470</v>
      </c>
      <c r="I24" s="207">
        <f t="shared" si="14"/>
        <v>10.405136152313482</v>
      </c>
      <c r="L24" s="61"/>
      <c r="M24" s="61"/>
      <c r="N24" s="62"/>
      <c r="O24" s="38"/>
      <c r="P24" s="38"/>
    </row>
    <row r="25" spans="1:16" ht="14.25" thickTop="1" thickBot="1" x14ac:dyDescent="0.4">
      <c r="A25" s="217" t="s">
        <v>458</v>
      </c>
      <c r="B25" s="216">
        <v>3</v>
      </c>
      <c r="C25" s="215">
        <f t="shared" si="10"/>
        <v>0.99009900990099009</v>
      </c>
      <c r="D25" s="216">
        <v>52</v>
      </c>
      <c r="E25" s="215">
        <f t="shared" si="11"/>
        <v>1.2443168222062695</v>
      </c>
      <c r="F25" s="216">
        <v>0</v>
      </c>
      <c r="G25" s="215">
        <f t="shared" si="12"/>
        <v>0</v>
      </c>
      <c r="H25" s="208">
        <f t="shared" si="13"/>
        <v>55</v>
      </c>
      <c r="I25" s="207">
        <f t="shared" si="14"/>
        <v>1.2176223156962585</v>
      </c>
      <c r="L25" s="61"/>
      <c r="M25" s="61"/>
      <c r="N25" s="62"/>
      <c r="O25" s="38"/>
      <c r="P25" s="38"/>
    </row>
    <row r="26" spans="1:16" ht="14.25" thickTop="1" thickBot="1" x14ac:dyDescent="0.4">
      <c r="A26" s="217" t="s">
        <v>457</v>
      </c>
      <c r="B26" s="216">
        <v>24</v>
      </c>
      <c r="C26" s="215">
        <f t="shared" si="10"/>
        <v>7.9207920792079207</v>
      </c>
      <c r="D26" s="216">
        <v>218</v>
      </c>
      <c r="E26" s="215">
        <f t="shared" si="11"/>
        <v>5.2165589854032062</v>
      </c>
      <c r="F26" s="216">
        <v>0</v>
      </c>
      <c r="G26" s="215">
        <f t="shared" si="12"/>
        <v>0</v>
      </c>
      <c r="H26" s="208">
        <f t="shared" si="13"/>
        <v>242</v>
      </c>
      <c r="I26" s="207">
        <f t="shared" si="14"/>
        <v>5.3575381890635381</v>
      </c>
      <c r="L26" s="61"/>
      <c r="M26" s="61"/>
      <c r="N26" s="62"/>
      <c r="O26" s="38"/>
      <c r="P26" s="38"/>
    </row>
    <row r="27" spans="1:16" ht="14.25" thickTop="1" thickBot="1" x14ac:dyDescent="0.4">
      <c r="A27" s="217" t="s">
        <v>456</v>
      </c>
      <c r="B27" s="216">
        <v>2</v>
      </c>
      <c r="C27" s="215">
        <f t="shared" si="10"/>
        <v>0.66006600660066006</v>
      </c>
      <c r="D27" s="216">
        <v>13</v>
      </c>
      <c r="E27" s="215">
        <f t="shared" si="11"/>
        <v>0.31107920555156737</v>
      </c>
      <c r="F27" s="216">
        <v>0</v>
      </c>
      <c r="G27" s="215">
        <f t="shared" si="12"/>
        <v>0</v>
      </c>
      <c r="H27" s="208">
        <f t="shared" si="13"/>
        <v>15</v>
      </c>
      <c r="I27" s="207">
        <f t="shared" si="14"/>
        <v>0.33207881337170692</v>
      </c>
      <c r="L27" s="61"/>
      <c r="M27" s="61"/>
      <c r="N27" s="62"/>
      <c r="O27" s="38"/>
      <c r="P27" s="38"/>
    </row>
    <row r="28" spans="1:16" ht="14.25" thickTop="1" thickBot="1" x14ac:dyDescent="0.4">
      <c r="A28" s="217" t="s">
        <v>455</v>
      </c>
      <c r="B28" s="216">
        <v>5</v>
      </c>
      <c r="C28" s="215">
        <f t="shared" si="10"/>
        <v>1.6501650165016499</v>
      </c>
      <c r="D28" s="216">
        <v>97</v>
      </c>
      <c r="E28" s="215">
        <f t="shared" si="11"/>
        <v>2.3211294568078489</v>
      </c>
      <c r="F28" s="216">
        <v>0</v>
      </c>
      <c r="G28" s="215">
        <f t="shared" si="12"/>
        <v>0</v>
      </c>
      <c r="H28" s="208">
        <f t="shared" si="13"/>
        <v>102</v>
      </c>
      <c r="I28" s="207">
        <f t="shared" si="14"/>
        <v>2.2581359309276068</v>
      </c>
      <c r="L28" s="61"/>
      <c r="M28" s="61"/>
      <c r="N28" s="62"/>
      <c r="O28" s="38"/>
      <c r="P28" s="38"/>
    </row>
    <row r="29" spans="1:16" ht="14.25" thickTop="1" thickBot="1" x14ac:dyDescent="0.4">
      <c r="A29" s="217" t="s">
        <v>454</v>
      </c>
      <c r="B29" s="216">
        <v>101</v>
      </c>
      <c r="C29" s="215">
        <f t="shared" si="10"/>
        <v>33.333333333333329</v>
      </c>
      <c r="D29" s="216">
        <v>294</v>
      </c>
      <c r="E29" s="215">
        <f t="shared" si="11"/>
        <v>7.0351758793969852</v>
      </c>
      <c r="F29" s="216">
        <v>34</v>
      </c>
      <c r="G29" s="215">
        <f t="shared" si="12"/>
        <v>97.142857142857139</v>
      </c>
      <c r="H29" s="208">
        <f t="shared" si="13"/>
        <v>429</v>
      </c>
      <c r="I29" s="207">
        <f t="shared" si="14"/>
        <v>9.4974540624308172</v>
      </c>
      <c r="L29" s="61"/>
      <c r="M29" s="61"/>
      <c r="N29" s="62"/>
      <c r="O29" s="38"/>
      <c r="P29" s="38"/>
    </row>
    <row r="30" spans="1:16" ht="14.25" thickTop="1" thickBot="1" x14ac:dyDescent="0.4">
      <c r="A30" s="217" t="s">
        <v>453</v>
      </c>
      <c r="B30" s="216">
        <v>1</v>
      </c>
      <c r="C30" s="215">
        <f t="shared" si="10"/>
        <v>0.33003300330033003</v>
      </c>
      <c r="D30" s="216">
        <v>3</v>
      </c>
      <c r="E30" s="215">
        <f t="shared" si="11"/>
        <v>7.1787508973438621E-2</v>
      </c>
      <c r="F30" s="216">
        <v>0</v>
      </c>
      <c r="G30" s="215">
        <f t="shared" si="12"/>
        <v>0</v>
      </c>
      <c r="H30" s="208">
        <f t="shared" si="13"/>
        <v>4</v>
      </c>
      <c r="I30" s="207">
        <f t="shared" si="14"/>
        <v>8.855435023245517E-2</v>
      </c>
      <c r="L30" s="61"/>
      <c r="M30" s="61"/>
      <c r="N30" s="62"/>
      <c r="O30" s="38"/>
      <c r="P30" s="38"/>
    </row>
    <row r="31" spans="1:16" ht="21.95" customHeight="1" thickTop="1" thickBot="1" x14ac:dyDescent="0.4">
      <c r="A31" s="206" t="s">
        <v>80</v>
      </c>
      <c r="B31" s="204">
        <f>SUM(B22:B30)</f>
        <v>303</v>
      </c>
      <c r="C31" s="203">
        <f t="shared" si="10"/>
        <v>100</v>
      </c>
      <c r="D31" s="205">
        <f>SUM(D22:D30)</f>
        <v>4179</v>
      </c>
      <c r="E31" s="203">
        <f t="shared" si="11"/>
        <v>100</v>
      </c>
      <c r="F31" s="204">
        <f>SUM(F22:F30)</f>
        <v>35</v>
      </c>
      <c r="G31" s="203">
        <f t="shared" si="12"/>
        <v>100</v>
      </c>
      <c r="H31" s="196">
        <f t="shared" si="13"/>
        <v>4517</v>
      </c>
      <c r="I31" s="195">
        <f t="shared" si="14"/>
        <v>100</v>
      </c>
      <c r="L31" s="61"/>
      <c r="M31" s="61"/>
      <c r="N31" s="62"/>
      <c r="O31" s="38"/>
      <c r="P31" s="38"/>
    </row>
    <row r="32" spans="1:16" ht="13.5" thickTop="1" x14ac:dyDescent="0.35">
      <c r="L32" s="61"/>
      <c r="M32" s="61"/>
      <c r="N32" s="62"/>
      <c r="O32" s="38"/>
      <c r="P32" s="38"/>
    </row>
    <row r="33" spans="1:16" ht="13.15" x14ac:dyDescent="0.35">
      <c r="A33" s="299" t="s">
        <v>534</v>
      </c>
      <c r="L33" s="61"/>
      <c r="M33" s="62"/>
      <c r="N33" s="62"/>
      <c r="O33" s="38"/>
      <c r="P33" s="38"/>
    </row>
    <row r="34" spans="1:16" ht="13.15" x14ac:dyDescent="0.35">
      <c r="A34" s="303" t="s">
        <v>763</v>
      </c>
      <c r="L34" s="61"/>
      <c r="M34" s="62"/>
      <c r="N34" s="62"/>
    </row>
  </sheetData>
  <mergeCells count="14">
    <mergeCell ref="B11:C11"/>
    <mergeCell ref="D11:E11"/>
    <mergeCell ref="F11:G11"/>
    <mergeCell ref="H11:I11"/>
    <mergeCell ref="B20:C20"/>
    <mergeCell ref="D20:E20"/>
    <mergeCell ref="F20:G20"/>
    <mergeCell ref="H20:I20"/>
    <mergeCell ref="B3:G3"/>
    <mergeCell ref="H3:I3"/>
    <mergeCell ref="B4:C4"/>
    <mergeCell ref="D4:E4"/>
    <mergeCell ref="F4:G4"/>
    <mergeCell ref="H4:I4"/>
  </mergeCells>
  <hyperlinks>
    <hyperlink ref="A2" location="TOC!A1" display="Return to Table of Contents"/>
  </hyperlinks>
  <pageMargins left="0.25" right="0.25" top="0.75" bottom="0.75" header="0.3" footer="0.3"/>
  <pageSetup scale="87" fitToHeight="0" orientation="portrait" horizontalDpi="1200" verticalDpi="1200" r:id="rId1"/>
  <headerFooter>
    <oddHeader>&amp;L&amp;"Arial,Bold"2019-20 &amp;"Arial,Bold Italic"Survey of Allied Dental Education&amp;"Arial,Bold"
Report 2 - Dental Assisting Education Programs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9"/>
  <sheetViews>
    <sheetView workbookViewId="0"/>
  </sheetViews>
  <sheetFormatPr defaultColWidth="9.1328125" defaultRowHeight="12.75" x14ac:dyDescent="0.35"/>
  <cols>
    <col min="1" max="1" width="90.1328125" style="3" customWidth="1"/>
    <col min="2" max="16384" width="9.1328125" style="3"/>
  </cols>
  <sheetData>
    <row r="1" spans="1:1" ht="13.9" x14ac:dyDescent="0.35">
      <c r="A1" s="382" t="s">
        <v>87</v>
      </c>
    </row>
    <row r="2" spans="1:1" ht="13.5" x14ac:dyDescent="0.35">
      <c r="A2" s="383" t="s">
        <v>1</v>
      </c>
    </row>
    <row r="3" spans="1:1" ht="51" x14ac:dyDescent="0.35">
      <c r="A3" s="81" t="s">
        <v>102</v>
      </c>
    </row>
    <row r="4" spans="1:1" ht="13.15" x14ac:dyDescent="0.35">
      <c r="A4" s="82"/>
    </row>
    <row r="5" spans="1:1" ht="76.5" x14ac:dyDescent="0.35">
      <c r="A5" s="81" t="s">
        <v>103</v>
      </c>
    </row>
    <row r="6" spans="1:1" ht="13.15" x14ac:dyDescent="0.35">
      <c r="A6" s="82"/>
    </row>
    <row r="7" spans="1:1" ht="51" x14ac:dyDescent="0.35">
      <c r="A7" s="81" t="s">
        <v>88</v>
      </c>
    </row>
    <row r="8" spans="1:1" ht="13.15" x14ac:dyDescent="0.4">
      <c r="A8" s="83"/>
    </row>
    <row r="9" spans="1:1" ht="38.25" x14ac:dyDescent="0.35">
      <c r="A9" s="81" t="s">
        <v>89</v>
      </c>
    </row>
  </sheetData>
  <hyperlinks>
    <hyperlink ref="A2" location="TOC!A1" display="Return to Table of Contents"/>
  </hyperlinks>
  <pageMargins left="0.25" right="0.25" top="0.75" bottom="0.75" header="0.3" footer="0.3"/>
  <pageSetup fitToHeight="0" orientation="portrait" horizontalDpi="1200" verticalDpi="1200" r:id="rId1"/>
  <headerFooter>
    <oddHeader>&amp;L&amp;"Arial,Bold"2019-20 &amp;"Arial,Bold Italic"Survey of Allied Dental Education&amp;"Arial,Bold"
Report 2 - Dental Assisting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30"/>
  <sheetViews>
    <sheetView workbookViewId="0"/>
  </sheetViews>
  <sheetFormatPr defaultColWidth="9.1328125" defaultRowHeight="12.75" x14ac:dyDescent="0.35"/>
  <cols>
    <col min="1" max="1" width="23.86328125" style="3" customWidth="1"/>
    <col min="2" max="2" width="17.1328125" style="3" customWidth="1"/>
    <col min="3" max="16384" width="9.1328125" style="3"/>
  </cols>
  <sheetData>
    <row r="1" spans="1:4" ht="13.9" x14ac:dyDescent="0.4">
      <c r="A1" s="36" t="s">
        <v>96</v>
      </c>
    </row>
    <row r="2" spans="1:4" ht="13.5" x14ac:dyDescent="0.35">
      <c r="A2" s="122" t="s">
        <v>1</v>
      </c>
    </row>
    <row r="3" spans="1:4" ht="13.15" x14ac:dyDescent="0.35">
      <c r="D3" s="228"/>
    </row>
    <row r="4" spans="1:4" ht="13.15" x14ac:dyDescent="0.35">
      <c r="D4" s="229"/>
    </row>
    <row r="5" spans="1:4" x14ac:dyDescent="0.35">
      <c r="C5" s="3" t="s">
        <v>478</v>
      </c>
      <c r="D5" s="230"/>
    </row>
    <row r="6" spans="1:4" x14ac:dyDescent="0.35">
      <c r="B6" s="3" t="s">
        <v>562</v>
      </c>
      <c r="C6" s="93">
        <v>5912</v>
      </c>
      <c r="D6" s="230"/>
    </row>
    <row r="7" spans="1:4" x14ac:dyDescent="0.35">
      <c r="B7" s="3" t="s">
        <v>563</v>
      </c>
      <c r="C7" s="231">
        <v>4117</v>
      </c>
    </row>
    <row r="8" spans="1:4" x14ac:dyDescent="0.35">
      <c r="B8" s="3" t="s">
        <v>564</v>
      </c>
      <c r="C8" s="93">
        <v>4383</v>
      </c>
    </row>
    <row r="9" spans="1:4" x14ac:dyDescent="0.35">
      <c r="B9" s="3" t="s">
        <v>565</v>
      </c>
      <c r="C9" s="93">
        <v>3833</v>
      </c>
    </row>
    <row r="10" spans="1:4" ht="13.15" thickBot="1" x14ac:dyDescent="0.4"/>
    <row r="11" spans="1:4" ht="13.15" x14ac:dyDescent="0.35">
      <c r="B11" s="123" t="s">
        <v>116</v>
      </c>
      <c r="C11" s="124" t="s">
        <v>117</v>
      </c>
    </row>
    <row r="12" spans="1:4" ht="13.15" x14ac:dyDescent="0.35">
      <c r="B12" s="95" t="s">
        <v>479</v>
      </c>
      <c r="C12" s="93">
        <v>3849</v>
      </c>
    </row>
    <row r="13" spans="1:4" ht="13.15" x14ac:dyDescent="0.35">
      <c r="B13" s="95" t="s">
        <v>480</v>
      </c>
      <c r="C13" s="93">
        <v>268</v>
      </c>
      <c r="D13" s="3">
        <f>C12+C13</f>
        <v>4117</v>
      </c>
    </row>
    <row r="14" spans="1:4" ht="13.15" x14ac:dyDescent="0.35">
      <c r="B14" s="95" t="s">
        <v>481</v>
      </c>
      <c r="C14" s="93">
        <v>4383</v>
      </c>
    </row>
    <row r="15" spans="1:4" ht="13.15" x14ac:dyDescent="0.35">
      <c r="B15" s="95" t="s">
        <v>482</v>
      </c>
      <c r="C15" s="93">
        <v>3833</v>
      </c>
    </row>
    <row r="16" spans="1:4" ht="13.15" x14ac:dyDescent="0.35">
      <c r="B16" s="95"/>
      <c r="C16" s="93"/>
    </row>
    <row r="23" spans="1:1" x14ac:dyDescent="0.35">
      <c r="A23" s="34"/>
    </row>
    <row r="24" spans="1:1" x14ac:dyDescent="0.35">
      <c r="A24" s="75"/>
    </row>
    <row r="29" spans="1:1" x14ac:dyDescent="0.35">
      <c r="A29" s="299" t="s">
        <v>534</v>
      </c>
    </row>
    <row r="30" spans="1:1" x14ac:dyDescent="0.35">
      <c r="A30" s="300" t="s">
        <v>763</v>
      </c>
    </row>
  </sheetData>
  <hyperlinks>
    <hyperlink ref="A2" location="TOC!A1" display="Return to Table of Contents"/>
  </hyperlinks>
  <pageMargins left="0.25" right="0.25" top="0.75" bottom="0.75" header="0.3" footer="0.3"/>
  <pageSetup fitToHeight="0" orientation="landscape" horizontalDpi="1200" verticalDpi="1200" r:id="rId1"/>
  <headerFooter>
    <oddHeader>&amp;L&amp;"Arial,Bold"2019-20 &amp;"Arial,Bold Italic"Survey of Allied Dental Education&amp;"Arial,Bold"
Report 2 - Dental Assisting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52"/>
  <sheetViews>
    <sheetView zoomScaleNormal="100" workbookViewId="0">
      <pane xSplit="2" ySplit="5" topLeftCell="C6" activePane="bottomRight" state="frozen"/>
      <selection activeCell="A11" sqref="A11"/>
      <selection pane="topRight" activeCell="A11" sqref="A11"/>
      <selection pane="bottomLeft" activeCell="A11" sqref="A11"/>
      <selection pane="bottomRight"/>
    </sheetView>
  </sheetViews>
  <sheetFormatPr defaultColWidth="9.1328125" defaultRowHeight="12.75" x14ac:dyDescent="0.35"/>
  <cols>
    <col min="1" max="1" width="8.1328125" style="102" customWidth="1"/>
    <col min="2" max="2" width="75" style="102" customWidth="1"/>
    <col min="3" max="9" width="12.6640625" style="102" customWidth="1"/>
    <col min="10" max="10" width="13.53125" style="102" customWidth="1"/>
    <col min="11" max="11" width="12.6640625" style="102" customWidth="1"/>
    <col min="12" max="12" width="12.46484375" style="102" customWidth="1"/>
    <col min="13" max="16384" width="9.1328125" style="102"/>
  </cols>
  <sheetData>
    <row r="1" spans="1:12" ht="13.9" x14ac:dyDescent="0.4">
      <c r="A1" s="101" t="s">
        <v>566</v>
      </c>
    </row>
    <row r="2" spans="1:12" ht="16.5" customHeight="1" x14ac:dyDescent="0.35">
      <c r="A2" s="404" t="s">
        <v>1</v>
      </c>
      <c r="B2" s="404"/>
    </row>
    <row r="3" spans="1:12" x14ac:dyDescent="0.35">
      <c r="A3" s="433" t="s">
        <v>136</v>
      </c>
      <c r="B3" s="434" t="s">
        <v>137</v>
      </c>
      <c r="C3" s="432" t="s">
        <v>490</v>
      </c>
      <c r="D3" s="432" t="s">
        <v>483</v>
      </c>
      <c r="E3" s="432" t="s">
        <v>484</v>
      </c>
      <c r="F3" s="432" t="s">
        <v>485</v>
      </c>
      <c r="G3" s="432" t="s">
        <v>434</v>
      </c>
      <c r="H3" s="432" t="s">
        <v>486</v>
      </c>
      <c r="I3" s="432" t="s">
        <v>487</v>
      </c>
      <c r="J3" s="432" t="s">
        <v>488</v>
      </c>
      <c r="K3" s="432" t="s">
        <v>57</v>
      </c>
      <c r="L3" s="432" t="s">
        <v>489</v>
      </c>
    </row>
    <row r="4" spans="1:12" x14ac:dyDescent="0.35">
      <c r="A4" s="433"/>
      <c r="B4" s="434"/>
      <c r="C4" s="432"/>
      <c r="D4" s="432"/>
      <c r="E4" s="432"/>
      <c r="F4" s="432"/>
      <c r="G4" s="432"/>
      <c r="H4" s="432"/>
      <c r="I4" s="432"/>
      <c r="J4" s="432"/>
      <c r="K4" s="432"/>
      <c r="L4" s="432"/>
    </row>
    <row r="5" spans="1:12" ht="25.5" customHeight="1" x14ac:dyDescent="0.35">
      <c r="A5" s="433" t="s">
        <v>139</v>
      </c>
      <c r="B5" s="434" t="s">
        <v>140</v>
      </c>
      <c r="C5" s="432">
        <v>1</v>
      </c>
      <c r="D5" s="432">
        <v>0</v>
      </c>
      <c r="E5" s="432">
        <v>7</v>
      </c>
      <c r="F5" s="432">
        <v>9</v>
      </c>
      <c r="G5" s="432">
        <v>0</v>
      </c>
      <c r="H5" s="432">
        <v>1</v>
      </c>
      <c r="I5" s="432">
        <v>1</v>
      </c>
      <c r="J5" s="432">
        <v>0</v>
      </c>
      <c r="K5" s="432">
        <v>0</v>
      </c>
      <c r="L5" s="432">
        <v>19</v>
      </c>
    </row>
    <row r="6" spans="1:12" ht="20.100000000000001" customHeight="1" x14ac:dyDescent="0.35">
      <c r="A6" s="106" t="s">
        <v>139</v>
      </c>
      <c r="B6" s="107" t="s">
        <v>140</v>
      </c>
      <c r="C6" s="235">
        <v>1</v>
      </c>
      <c r="D6" s="235">
        <v>0</v>
      </c>
      <c r="E6" s="235">
        <v>7</v>
      </c>
      <c r="F6" s="235">
        <v>9</v>
      </c>
      <c r="G6" s="235">
        <v>0</v>
      </c>
      <c r="H6" s="235">
        <v>1</v>
      </c>
      <c r="I6" s="235">
        <v>1</v>
      </c>
      <c r="J6" s="235">
        <v>0</v>
      </c>
      <c r="K6" s="235">
        <v>0</v>
      </c>
      <c r="L6" s="235">
        <v>19</v>
      </c>
    </row>
    <row r="7" spans="1:12" ht="20.100000000000001" customHeight="1" x14ac:dyDescent="0.35">
      <c r="A7" s="108" t="s">
        <v>139</v>
      </c>
      <c r="B7" s="109" t="s">
        <v>141</v>
      </c>
      <c r="C7" s="236">
        <v>3</v>
      </c>
      <c r="D7" s="236">
        <v>1</v>
      </c>
      <c r="E7" s="236">
        <v>7</v>
      </c>
      <c r="F7" s="236">
        <v>1</v>
      </c>
      <c r="G7" s="236">
        <v>0</v>
      </c>
      <c r="H7" s="236">
        <v>0</v>
      </c>
      <c r="I7" s="236">
        <v>0</v>
      </c>
      <c r="J7" s="236">
        <v>1</v>
      </c>
      <c r="K7" s="236">
        <v>0</v>
      </c>
      <c r="L7" s="236">
        <v>13</v>
      </c>
    </row>
    <row r="8" spans="1:12" ht="20.100000000000001" customHeight="1" x14ac:dyDescent="0.35">
      <c r="A8" s="106" t="s">
        <v>139</v>
      </c>
      <c r="B8" s="107" t="s">
        <v>142</v>
      </c>
      <c r="C8" s="235">
        <v>2</v>
      </c>
      <c r="D8" s="235">
        <v>10</v>
      </c>
      <c r="E8" s="235">
        <v>0</v>
      </c>
      <c r="F8" s="235">
        <v>7</v>
      </c>
      <c r="G8" s="235">
        <v>0</v>
      </c>
      <c r="H8" s="235">
        <v>1</v>
      </c>
      <c r="I8" s="235">
        <v>0</v>
      </c>
      <c r="J8" s="235">
        <v>0</v>
      </c>
      <c r="K8" s="235">
        <v>0</v>
      </c>
      <c r="L8" s="235">
        <v>20</v>
      </c>
    </row>
    <row r="9" spans="1:12" ht="20.100000000000001" customHeight="1" x14ac:dyDescent="0.35">
      <c r="A9" s="108" t="s">
        <v>139</v>
      </c>
      <c r="B9" s="109" t="s">
        <v>143</v>
      </c>
      <c r="C9" s="236">
        <v>0</v>
      </c>
      <c r="D9" s="236">
        <v>9</v>
      </c>
      <c r="E9" s="236">
        <v>11</v>
      </c>
      <c r="F9" s="236">
        <v>4</v>
      </c>
      <c r="G9" s="236">
        <v>0</v>
      </c>
      <c r="H9" s="236">
        <v>0</v>
      </c>
      <c r="I9" s="236">
        <v>0</v>
      </c>
      <c r="J9" s="236">
        <v>0</v>
      </c>
      <c r="K9" s="236">
        <v>0</v>
      </c>
      <c r="L9" s="236">
        <v>24</v>
      </c>
    </row>
    <row r="10" spans="1:12" ht="20.100000000000001" customHeight="1" x14ac:dyDescent="0.35">
      <c r="A10" s="106" t="s">
        <v>139</v>
      </c>
      <c r="B10" s="107" t="s">
        <v>144</v>
      </c>
      <c r="C10" s="235">
        <v>0</v>
      </c>
      <c r="D10" s="235">
        <v>0</v>
      </c>
      <c r="E10" s="235">
        <v>10</v>
      </c>
      <c r="F10" s="235">
        <v>8</v>
      </c>
      <c r="G10" s="235">
        <v>4</v>
      </c>
      <c r="H10" s="235">
        <v>0</v>
      </c>
      <c r="I10" s="235">
        <v>0</v>
      </c>
      <c r="J10" s="235">
        <v>2</v>
      </c>
      <c r="K10" s="235">
        <v>0</v>
      </c>
      <c r="L10" s="235">
        <v>24</v>
      </c>
    </row>
    <row r="11" spans="1:12" ht="20.100000000000001" customHeight="1" x14ac:dyDescent="0.35">
      <c r="A11" s="108" t="s">
        <v>145</v>
      </c>
      <c r="B11" s="109" t="s">
        <v>146</v>
      </c>
      <c r="C11" s="236">
        <v>6</v>
      </c>
      <c r="D11" s="236">
        <v>1</v>
      </c>
      <c r="E11" s="236">
        <v>4</v>
      </c>
      <c r="F11" s="236">
        <v>1</v>
      </c>
      <c r="G11" s="236">
        <v>0</v>
      </c>
      <c r="H11" s="236">
        <v>1</v>
      </c>
      <c r="I11" s="236">
        <v>0</v>
      </c>
      <c r="J11" s="236">
        <v>0</v>
      </c>
      <c r="K11" s="236">
        <v>0</v>
      </c>
      <c r="L11" s="236">
        <v>13</v>
      </c>
    </row>
    <row r="12" spans="1:12" ht="20.100000000000001" customHeight="1" x14ac:dyDescent="0.35">
      <c r="A12" s="106" t="s">
        <v>147</v>
      </c>
      <c r="B12" s="107" t="s">
        <v>148</v>
      </c>
      <c r="C12" s="235">
        <v>0</v>
      </c>
      <c r="D12" s="235">
        <v>2</v>
      </c>
      <c r="E12" s="235">
        <v>5</v>
      </c>
      <c r="F12" s="235">
        <v>13</v>
      </c>
      <c r="G12" s="235">
        <v>6</v>
      </c>
      <c r="H12" s="235">
        <v>6</v>
      </c>
      <c r="I12" s="235">
        <v>2</v>
      </c>
      <c r="J12" s="235">
        <v>0</v>
      </c>
      <c r="K12" s="235">
        <v>0</v>
      </c>
      <c r="L12" s="235">
        <v>34</v>
      </c>
    </row>
    <row r="13" spans="1:12" ht="20.100000000000001" customHeight="1" x14ac:dyDescent="0.35">
      <c r="A13" s="108" t="s">
        <v>147</v>
      </c>
      <c r="B13" s="109" t="s">
        <v>149</v>
      </c>
      <c r="C13" s="236">
        <v>10</v>
      </c>
      <c r="D13" s="236">
        <v>1</v>
      </c>
      <c r="E13" s="236">
        <v>4</v>
      </c>
      <c r="F13" s="236">
        <v>3</v>
      </c>
      <c r="G13" s="236">
        <v>1</v>
      </c>
      <c r="H13" s="236">
        <v>5</v>
      </c>
      <c r="I13" s="236">
        <v>2</v>
      </c>
      <c r="J13" s="236">
        <v>3</v>
      </c>
      <c r="K13" s="236">
        <v>0</v>
      </c>
      <c r="L13" s="236">
        <v>29</v>
      </c>
    </row>
    <row r="14" spans="1:12" ht="20.100000000000001" customHeight="1" x14ac:dyDescent="0.35">
      <c r="A14" s="106" t="s">
        <v>150</v>
      </c>
      <c r="B14" s="107" t="s">
        <v>151</v>
      </c>
      <c r="C14" s="235">
        <v>2</v>
      </c>
      <c r="D14" s="235">
        <v>5</v>
      </c>
      <c r="E14" s="235">
        <v>2</v>
      </c>
      <c r="F14" s="235">
        <v>0</v>
      </c>
      <c r="G14" s="235">
        <v>0</v>
      </c>
      <c r="H14" s="235">
        <v>3</v>
      </c>
      <c r="I14" s="235">
        <v>1</v>
      </c>
      <c r="J14" s="235">
        <v>0</v>
      </c>
      <c r="K14" s="235">
        <v>0</v>
      </c>
      <c r="L14" s="235">
        <v>13</v>
      </c>
    </row>
    <row r="15" spans="1:12" ht="20.100000000000001" customHeight="1" x14ac:dyDescent="0.35">
      <c r="A15" s="108" t="s">
        <v>150</v>
      </c>
      <c r="B15" s="109" t="s">
        <v>152</v>
      </c>
      <c r="C15" s="236">
        <v>4</v>
      </c>
      <c r="D15" s="236">
        <v>1</v>
      </c>
      <c r="E15" s="236">
        <v>5</v>
      </c>
      <c r="F15" s="236">
        <v>2</v>
      </c>
      <c r="G15" s="236">
        <v>7</v>
      </c>
      <c r="H15" s="236">
        <v>3</v>
      </c>
      <c r="I15" s="236">
        <v>1</v>
      </c>
      <c r="J15" s="236">
        <v>0</v>
      </c>
      <c r="K15" s="236">
        <v>0</v>
      </c>
      <c r="L15" s="236">
        <v>23</v>
      </c>
    </row>
    <row r="16" spans="1:12" ht="20.100000000000001" customHeight="1" x14ac:dyDescent="0.35">
      <c r="A16" s="106" t="s">
        <v>153</v>
      </c>
      <c r="B16" s="107" t="s">
        <v>154</v>
      </c>
      <c r="C16" s="235">
        <v>6</v>
      </c>
      <c r="D16" s="235">
        <v>2</v>
      </c>
      <c r="E16" s="235">
        <v>6</v>
      </c>
      <c r="F16" s="235">
        <v>6</v>
      </c>
      <c r="G16" s="235">
        <v>1</v>
      </c>
      <c r="H16" s="235">
        <v>4</v>
      </c>
      <c r="I16" s="235">
        <v>1</v>
      </c>
      <c r="J16" s="235">
        <v>4</v>
      </c>
      <c r="K16" s="235">
        <v>0</v>
      </c>
      <c r="L16" s="235">
        <v>30</v>
      </c>
    </row>
    <row r="17" spans="1:12" ht="20.100000000000001" customHeight="1" x14ac:dyDescent="0.35">
      <c r="A17" s="108" t="s">
        <v>153</v>
      </c>
      <c r="B17" s="109" t="s">
        <v>155</v>
      </c>
      <c r="C17" s="236">
        <v>5</v>
      </c>
      <c r="D17" s="236">
        <v>3</v>
      </c>
      <c r="E17" s="236">
        <v>0</v>
      </c>
      <c r="F17" s="236">
        <v>7</v>
      </c>
      <c r="G17" s="236">
        <v>1</v>
      </c>
      <c r="H17" s="236">
        <v>4</v>
      </c>
      <c r="I17" s="236">
        <v>1</v>
      </c>
      <c r="J17" s="236">
        <v>0</v>
      </c>
      <c r="K17" s="236">
        <v>0</v>
      </c>
      <c r="L17" s="236">
        <v>21</v>
      </c>
    </row>
    <row r="18" spans="1:12" ht="20.100000000000001" customHeight="1" x14ac:dyDescent="0.35">
      <c r="A18" s="106" t="s">
        <v>153</v>
      </c>
      <c r="B18" s="107" t="s">
        <v>156</v>
      </c>
      <c r="C18" s="235">
        <v>16</v>
      </c>
      <c r="D18" s="235">
        <v>5</v>
      </c>
      <c r="E18" s="235">
        <v>4</v>
      </c>
      <c r="F18" s="235">
        <v>9</v>
      </c>
      <c r="G18" s="235">
        <v>0</v>
      </c>
      <c r="H18" s="235">
        <v>3</v>
      </c>
      <c r="I18" s="235">
        <v>2</v>
      </c>
      <c r="J18" s="235">
        <v>4</v>
      </c>
      <c r="K18" s="235">
        <v>0</v>
      </c>
      <c r="L18" s="235">
        <v>43</v>
      </c>
    </row>
    <row r="19" spans="1:12" ht="20.100000000000001" customHeight="1" x14ac:dyDescent="0.35">
      <c r="A19" s="108" t="s">
        <v>153</v>
      </c>
      <c r="B19" s="109" t="s">
        <v>157</v>
      </c>
      <c r="C19" s="236">
        <v>3</v>
      </c>
      <c r="D19" s="236">
        <v>0</v>
      </c>
      <c r="E19" s="236">
        <v>1</v>
      </c>
      <c r="F19" s="236">
        <v>3</v>
      </c>
      <c r="G19" s="236">
        <v>5</v>
      </c>
      <c r="H19" s="236">
        <v>0</v>
      </c>
      <c r="I19" s="236">
        <v>0</v>
      </c>
      <c r="J19" s="236">
        <v>6</v>
      </c>
      <c r="K19" s="236">
        <v>0</v>
      </c>
      <c r="L19" s="236">
        <v>18</v>
      </c>
    </row>
    <row r="20" spans="1:12" ht="20.100000000000001" customHeight="1" x14ac:dyDescent="0.35">
      <c r="A20" s="106" t="s">
        <v>153</v>
      </c>
      <c r="B20" s="107" t="s">
        <v>158</v>
      </c>
      <c r="C20" s="235">
        <v>0</v>
      </c>
      <c r="D20" s="235">
        <v>3</v>
      </c>
      <c r="E20" s="235">
        <v>7</v>
      </c>
      <c r="F20" s="235">
        <v>13</v>
      </c>
      <c r="G20" s="235">
        <v>0</v>
      </c>
      <c r="H20" s="235">
        <v>0</v>
      </c>
      <c r="I20" s="235">
        <v>0</v>
      </c>
      <c r="J20" s="235">
        <v>1</v>
      </c>
      <c r="K20" s="235">
        <v>0</v>
      </c>
      <c r="L20" s="235">
        <v>24</v>
      </c>
    </row>
    <row r="21" spans="1:12" ht="20.100000000000001" customHeight="1" x14ac:dyDescent="0.35">
      <c r="A21" s="108" t="s">
        <v>153</v>
      </c>
      <c r="B21" s="109" t="s">
        <v>159</v>
      </c>
      <c r="C21" s="236">
        <v>8</v>
      </c>
      <c r="D21" s="236">
        <v>2</v>
      </c>
      <c r="E21" s="236">
        <v>0</v>
      </c>
      <c r="F21" s="236">
        <v>7</v>
      </c>
      <c r="G21" s="236">
        <v>2</v>
      </c>
      <c r="H21" s="236">
        <v>1</v>
      </c>
      <c r="I21" s="236">
        <v>0</v>
      </c>
      <c r="J21" s="236">
        <v>0</v>
      </c>
      <c r="K21" s="236">
        <v>0</v>
      </c>
      <c r="L21" s="236">
        <v>20</v>
      </c>
    </row>
    <row r="22" spans="1:12" ht="20.100000000000001" customHeight="1" x14ac:dyDescent="0.35">
      <c r="A22" s="106" t="s">
        <v>153</v>
      </c>
      <c r="B22" s="107" t="s">
        <v>160</v>
      </c>
      <c r="C22" s="235">
        <v>2</v>
      </c>
      <c r="D22" s="235">
        <v>3</v>
      </c>
      <c r="E22" s="235">
        <v>6</v>
      </c>
      <c r="F22" s="235">
        <v>4</v>
      </c>
      <c r="G22" s="235">
        <v>1</v>
      </c>
      <c r="H22" s="235">
        <v>2</v>
      </c>
      <c r="I22" s="235">
        <v>1</v>
      </c>
      <c r="J22" s="235">
        <v>1</v>
      </c>
      <c r="K22" s="235">
        <v>0</v>
      </c>
      <c r="L22" s="235">
        <v>20</v>
      </c>
    </row>
    <row r="23" spans="1:12" ht="20.100000000000001" customHeight="1" x14ac:dyDescent="0.35">
      <c r="A23" s="108" t="s">
        <v>153</v>
      </c>
      <c r="B23" s="109" t="s">
        <v>161</v>
      </c>
      <c r="C23" s="236">
        <v>7</v>
      </c>
      <c r="D23" s="236">
        <v>2</v>
      </c>
      <c r="E23" s="236">
        <v>3</v>
      </c>
      <c r="F23" s="236">
        <v>6</v>
      </c>
      <c r="G23" s="236">
        <v>2</v>
      </c>
      <c r="H23" s="236">
        <v>0</v>
      </c>
      <c r="I23" s="236">
        <v>1</v>
      </c>
      <c r="J23" s="236">
        <v>1</v>
      </c>
      <c r="K23" s="236">
        <v>0</v>
      </c>
      <c r="L23" s="236">
        <v>22</v>
      </c>
    </row>
    <row r="24" spans="1:12" ht="20.100000000000001" customHeight="1" x14ac:dyDescent="0.35">
      <c r="A24" s="106" t="s">
        <v>153</v>
      </c>
      <c r="B24" s="107" t="s">
        <v>162</v>
      </c>
      <c r="C24" s="235">
        <v>4</v>
      </c>
      <c r="D24" s="235">
        <v>3</v>
      </c>
      <c r="E24" s="235">
        <v>6</v>
      </c>
      <c r="F24" s="235">
        <v>0</v>
      </c>
      <c r="G24" s="235">
        <v>3</v>
      </c>
      <c r="H24" s="235">
        <v>4</v>
      </c>
      <c r="I24" s="235">
        <v>1</v>
      </c>
      <c r="J24" s="235">
        <v>2</v>
      </c>
      <c r="K24" s="235">
        <v>0</v>
      </c>
      <c r="L24" s="235">
        <v>23</v>
      </c>
    </row>
    <row r="25" spans="1:12" ht="20.100000000000001" customHeight="1" x14ac:dyDescent="0.35">
      <c r="A25" s="108" t="s">
        <v>153</v>
      </c>
      <c r="B25" s="109" t="s">
        <v>163</v>
      </c>
      <c r="C25" s="236">
        <v>9</v>
      </c>
      <c r="D25" s="236">
        <v>0</v>
      </c>
      <c r="E25" s="236">
        <v>2</v>
      </c>
      <c r="F25" s="236">
        <v>2</v>
      </c>
      <c r="G25" s="236">
        <v>1</v>
      </c>
      <c r="H25" s="236">
        <v>2</v>
      </c>
      <c r="I25" s="236">
        <v>2</v>
      </c>
      <c r="J25" s="236">
        <v>0</v>
      </c>
      <c r="K25" s="236">
        <v>0</v>
      </c>
      <c r="L25" s="236">
        <v>18</v>
      </c>
    </row>
    <row r="26" spans="1:12" ht="20.100000000000001" customHeight="1" x14ac:dyDescent="0.35">
      <c r="A26" s="106" t="s">
        <v>153</v>
      </c>
      <c r="B26" s="107" t="s">
        <v>164</v>
      </c>
      <c r="C26" s="235">
        <v>6</v>
      </c>
      <c r="D26" s="235">
        <v>0</v>
      </c>
      <c r="E26" s="235">
        <v>4</v>
      </c>
      <c r="F26" s="235">
        <v>4</v>
      </c>
      <c r="G26" s="235">
        <v>4</v>
      </c>
      <c r="H26" s="235">
        <v>1</v>
      </c>
      <c r="I26" s="235">
        <v>1</v>
      </c>
      <c r="J26" s="235">
        <v>3</v>
      </c>
      <c r="K26" s="235">
        <v>1</v>
      </c>
      <c r="L26" s="235">
        <v>24</v>
      </c>
    </row>
    <row r="27" spans="1:12" ht="20.100000000000001" customHeight="1" x14ac:dyDescent="0.35">
      <c r="A27" s="108" t="s">
        <v>153</v>
      </c>
      <c r="B27" s="109" t="s">
        <v>165</v>
      </c>
      <c r="C27" s="236">
        <v>10</v>
      </c>
      <c r="D27" s="236">
        <v>2</v>
      </c>
      <c r="E27" s="236">
        <v>1</v>
      </c>
      <c r="F27" s="236">
        <v>0</v>
      </c>
      <c r="G27" s="236">
        <v>0</v>
      </c>
      <c r="H27" s="236">
        <v>0</v>
      </c>
      <c r="I27" s="236">
        <v>0</v>
      </c>
      <c r="J27" s="236">
        <v>1</v>
      </c>
      <c r="K27" s="236">
        <v>0</v>
      </c>
      <c r="L27" s="236">
        <v>14</v>
      </c>
    </row>
    <row r="28" spans="1:12" ht="20.100000000000001" customHeight="1" x14ac:dyDescent="0.35">
      <c r="A28" s="106" t="s">
        <v>153</v>
      </c>
      <c r="B28" s="107" t="s">
        <v>166</v>
      </c>
      <c r="C28" s="235">
        <v>5</v>
      </c>
      <c r="D28" s="235">
        <v>0</v>
      </c>
      <c r="E28" s="235">
        <v>6</v>
      </c>
      <c r="F28" s="235">
        <v>5</v>
      </c>
      <c r="G28" s="235">
        <v>5</v>
      </c>
      <c r="H28" s="235">
        <v>2</v>
      </c>
      <c r="I28" s="235">
        <v>1</v>
      </c>
      <c r="J28" s="235">
        <v>0</v>
      </c>
      <c r="K28" s="235">
        <v>0</v>
      </c>
      <c r="L28" s="235">
        <v>24</v>
      </c>
    </row>
    <row r="29" spans="1:12" ht="20.100000000000001" customHeight="1" x14ac:dyDescent="0.35">
      <c r="A29" s="108" t="s">
        <v>153</v>
      </c>
      <c r="B29" s="109" t="s">
        <v>167</v>
      </c>
      <c r="C29" s="236">
        <v>1</v>
      </c>
      <c r="D29" s="236">
        <v>0</v>
      </c>
      <c r="E29" s="236">
        <v>5</v>
      </c>
      <c r="F29" s="236">
        <v>6</v>
      </c>
      <c r="G29" s="236">
        <v>0</v>
      </c>
      <c r="H29" s="236">
        <v>7</v>
      </c>
      <c r="I29" s="236">
        <v>3</v>
      </c>
      <c r="J29" s="236">
        <v>2</v>
      </c>
      <c r="K29" s="236">
        <v>0</v>
      </c>
      <c r="L29" s="236">
        <v>24</v>
      </c>
    </row>
    <row r="30" spans="1:12" ht="20.100000000000001" customHeight="1" x14ac:dyDescent="0.35">
      <c r="A30" s="106" t="s">
        <v>153</v>
      </c>
      <c r="B30" s="107" t="s">
        <v>168</v>
      </c>
      <c r="C30" s="235">
        <v>0</v>
      </c>
      <c r="D30" s="235">
        <v>3</v>
      </c>
      <c r="E30" s="235">
        <v>3</v>
      </c>
      <c r="F30" s="235">
        <v>7</v>
      </c>
      <c r="G30" s="235">
        <v>5</v>
      </c>
      <c r="H30" s="235">
        <v>3</v>
      </c>
      <c r="I30" s="235">
        <v>3</v>
      </c>
      <c r="J30" s="235">
        <v>0</v>
      </c>
      <c r="K30" s="235">
        <v>0</v>
      </c>
      <c r="L30" s="235">
        <v>24</v>
      </c>
    </row>
    <row r="31" spans="1:12" ht="20.100000000000001" customHeight="1" x14ac:dyDescent="0.35">
      <c r="A31" s="108" t="s">
        <v>153</v>
      </c>
      <c r="B31" s="109" t="s">
        <v>169</v>
      </c>
      <c r="C31" s="236">
        <v>2</v>
      </c>
      <c r="D31" s="236">
        <v>2</v>
      </c>
      <c r="E31" s="236">
        <v>4</v>
      </c>
      <c r="F31" s="236">
        <v>6</v>
      </c>
      <c r="G31" s="236">
        <v>2</v>
      </c>
      <c r="H31" s="236">
        <v>2</v>
      </c>
      <c r="I31" s="236">
        <v>0</v>
      </c>
      <c r="J31" s="236">
        <v>1</v>
      </c>
      <c r="K31" s="236">
        <v>3</v>
      </c>
      <c r="L31" s="236">
        <v>22</v>
      </c>
    </row>
    <row r="32" spans="1:12" ht="20.100000000000001" customHeight="1" x14ac:dyDescent="0.35">
      <c r="A32" s="106" t="s">
        <v>153</v>
      </c>
      <c r="B32" s="107" t="s">
        <v>170</v>
      </c>
      <c r="C32" s="235">
        <v>3</v>
      </c>
      <c r="D32" s="235">
        <v>5</v>
      </c>
      <c r="E32" s="235">
        <v>3</v>
      </c>
      <c r="F32" s="235">
        <v>10</v>
      </c>
      <c r="G32" s="235">
        <v>5</v>
      </c>
      <c r="H32" s="235">
        <v>4</v>
      </c>
      <c r="I32" s="235">
        <v>3</v>
      </c>
      <c r="J32" s="235">
        <v>3</v>
      </c>
      <c r="K32" s="235">
        <v>0</v>
      </c>
      <c r="L32" s="235">
        <v>36</v>
      </c>
    </row>
    <row r="33" spans="1:12" ht="20.100000000000001" customHeight="1" x14ac:dyDescent="0.35">
      <c r="A33" s="108" t="s">
        <v>153</v>
      </c>
      <c r="B33" s="109" t="s">
        <v>171</v>
      </c>
      <c r="C33" s="236">
        <v>3</v>
      </c>
      <c r="D33" s="236">
        <v>2</v>
      </c>
      <c r="E33" s="236">
        <v>3</v>
      </c>
      <c r="F33" s="236">
        <v>4</v>
      </c>
      <c r="G33" s="236">
        <v>0</v>
      </c>
      <c r="H33" s="236">
        <v>5</v>
      </c>
      <c r="I33" s="236">
        <v>4</v>
      </c>
      <c r="J33" s="236">
        <v>1</v>
      </c>
      <c r="K33" s="236">
        <v>0</v>
      </c>
      <c r="L33" s="236">
        <v>22</v>
      </c>
    </row>
    <row r="34" spans="1:12" ht="20.100000000000001" customHeight="1" x14ac:dyDescent="0.35">
      <c r="A34" s="106" t="s">
        <v>153</v>
      </c>
      <c r="B34" s="107" t="s">
        <v>172</v>
      </c>
      <c r="C34" s="235">
        <v>22</v>
      </c>
      <c r="D34" s="235">
        <v>6</v>
      </c>
      <c r="E34" s="235">
        <v>9</v>
      </c>
      <c r="F34" s="235">
        <v>6</v>
      </c>
      <c r="G34" s="235">
        <v>4</v>
      </c>
      <c r="H34" s="235">
        <v>3</v>
      </c>
      <c r="I34" s="235">
        <v>0</v>
      </c>
      <c r="J34" s="235">
        <v>6</v>
      </c>
      <c r="K34" s="235">
        <v>0</v>
      </c>
      <c r="L34" s="235">
        <v>56</v>
      </c>
    </row>
    <row r="35" spans="1:12" ht="20.100000000000001" customHeight="1" x14ac:dyDescent="0.35">
      <c r="A35" s="108" t="s">
        <v>173</v>
      </c>
      <c r="B35" s="109" t="s">
        <v>174</v>
      </c>
      <c r="C35" s="236">
        <v>18</v>
      </c>
      <c r="D35" s="236">
        <v>3</v>
      </c>
      <c r="E35" s="236">
        <v>1</v>
      </c>
      <c r="F35" s="236">
        <v>0</v>
      </c>
      <c r="G35" s="236">
        <v>0</v>
      </c>
      <c r="H35" s="236">
        <v>2</v>
      </c>
      <c r="I35" s="236">
        <v>1</v>
      </c>
      <c r="J35" s="236">
        <v>0</v>
      </c>
      <c r="K35" s="236">
        <v>0</v>
      </c>
      <c r="L35" s="236">
        <v>25</v>
      </c>
    </row>
    <row r="36" spans="1:12" ht="20.100000000000001" customHeight="1" x14ac:dyDescent="0.35">
      <c r="A36" s="106" t="s">
        <v>173</v>
      </c>
      <c r="B36" s="107" t="s">
        <v>175</v>
      </c>
      <c r="C36" s="235">
        <v>18</v>
      </c>
      <c r="D36" s="235">
        <v>3</v>
      </c>
      <c r="E36" s="235">
        <v>2</v>
      </c>
      <c r="F36" s="235">
        <v>1</v>
      </c>
      <c r="G36" s="235">
        <v>1</v>
      </c>
      <c r="H36" s="235">
        <v>0</v>
      </c>
      <c r="I36" s="235">
        <v>0</v>
      </c>
      <c r="J36" s="235">
        <v>0</v>
      </c>
      <c r="K36" s="235">
        <v>0</v>
      </c>
      <c r="L36" s="235">
        <v>25</v>
      </c>
    </row>
    <row r="37" spans="1:12" ht="20.100000000000001" customHeight="1" x14ac:dyDescent="0.35">
      <c r="A37" s="108" t="s">
        <v>173</v>
      </c>
      <c r="B37" s="109" t="s">
        <v>176</v>
      </c>
      <c r="C37" s="236">
        <v>17</v>
      </c>
      <c r="D37" s="236">
        <v>7</v>
      </c>
      <c r="E37" s="236">
        <v>5</v>
      </c>
      <c r="F37" s="236">
        <v>5</v>
      </c>
      <c r="G37" s="236">
        <v>4</v>
      </c>
      <c r="H37" s="236">
        <v>1</v>
      </c>
      <c r="I37" s="236">
        <v>0</v>
      </c>
      <c r="J37" s="236">
        <v>1</v>
      </c>
      <c r="K37" s="236">
        <v>0</v>
      </c>
      <c r="L37" s="236">
        <v>40</v>
      </c>
    </row>
    <row r="38" spans="1:12" ht="20.100000000000001" customHeight="1" x14ac:dyDescent="0.35">
      <c r="A38" s="106" t="s">
        <v>177</v>
      </c>
      <c r="B38" s="107" t="s">
        <v>178</v>
      </c>
      <c r="C38" s="235">
        <v>2</v>
      </c>
      <c r="D38" s="235">
        <v>0</v>
      </c>
      <c r="E38" s="235">
        <v>4</v>
      </c>
      <c r="F38" s="235">
        <v>2</v>
      </c>
      <c r="G38" s="235">
        <v>2</v>
      </c>
      <c r="H38" s="235">
        <v>0</v>
      </c>
      <c r="I38" s="235">
        <v>0</v>
      </c>
      <c r="J38" s="235">
        <v>0</v>
      </c>
      <c r="K38" s="235">
        <v>0</v>
      </c>
      <c r="L38" s="235">
        <v>10</v>
      </c>
    </row>
    <row r="39" spans="1:12" ht="20.100000000000001" customHeight="1" x14ac:dyDescent="0.35">
      <c r="A39" s="108" t="s">
        <v>177</v>
      </c>
      <c r="B39" s="109" t="s">
        <v>179</v>
      </c>
      <c r="C39" s="236">
        <v>1</v>
      </c>
      <c r="D39" s="236">
        <v>3</v>
      </c>
      <c r="E39" s="236">
        <v>4</v>
      </c>
      <c r="F39" s="236">
        <v>4</v>
      </c>
      <c r="G39" s="236">
        <v>2</v>
      </c>
      <c r="H39" s="236">
        <v>1</v>
      </c>
      <c r="I39" s="236">
        <v>0</v>
      </c>
      <c r="J39" s="236">
        <v>1</v>
      </c>
      <c r="K39" s="236">
        <v>1</v>
      </c>
      <c r="L39" s="236">
        <v>17</v>
      </c>
    </row>
    <row r="40" spans="1:12" ht="20.100000000000001" customHeight="1" x14ac:dyDescent="0.35">
      <c r="A40" s="106" t="s">
        <v>180</v>
      </c>
      <c r="B40" s="107" t="s">
        <v>181</v>
      </c>
      <c r="C40" s="235">
        <v>0</v>
      </c>
      <c r="D40" s="235">
        <v>5</v>
      </c>
      <c r="E40" s="235">
        <v>5</v>
      </c>
      <c r="F40" s="235">
        <v>0</v>
      </c>
      <c r="G40" s="235">
        <v>4</v>
      </c>
      <c r="H40" s="235">
        <v>0</v>
      </c>
      <c r="I40" s="235">
        <v>0</v>
      </c>
      <c r="J40" s="235">
        <v>0</v>
      </c>
      <c r="K40" s="235">
        <v>0</v>
      </c>
      <c r="L40" s="235">
        <v>14</v>
      </c>
    </row>
    <row r="41" spans="1:12" ht="20.100000000000001" customHeight="1" x14ac:dyDescent="0.35">
      <c r="A41" s="108" t="s">
        <v>180</v>
      </c>
      <c r="B41" s="109" t="s">
        <v>182</v>
      </c>
      <c r="C41" s="236">
        <v>3</v>
      </c>
      <c r="D41" s="236">
        <v>0</v>
      </c>
      <c r="E41" s="236">
        <v>11</v>
      </c>
      <c r="F41" s="236">
        <v>11</v>
      </c>
      <c r="G41" s="236">
        <v>11</v>
      </c>
      <c r="H41" s="236">
        <v>0</v>
      </c>
      <c r="I41" s="236">
        <v>1</v>
      </c>
      <c r="J41" s="236">
        <v>0</v>
      </c>
      <c r="K41" s="236">
        <v>0</v>
      </c>
      <c r="L41" s="236">
        <v>37</v>
      </c>
    </row>
    <row r="42" spans="1:12" ht="20.100000000000001" customHeight="1" x14ac:dyDescent="0.35">
      <c r="A42" s="106" t="s">
        <v>180</v>
      </c>
      <c r="B42" s="107" t="s">
        <v>183</v>
      </c>
      <c r="C42" s="235">
        <v>7</v>
      </c>
      <c r="D42" s="235">
        <v>0</v>
      </c>
      <c r="E42" s="235">
        <v>4</v>
      </c>
      <c r="F42" s="235">
        <v>0</v>
      </c>
      <c r="G42" s="235">
        <v>2</v>
      </c>
      <c r="H42" s="235">
        <v>0</v>
      </c>
      <c r="I42" s="235">
        <v>0</v>
      </c>
      <c r="J42" s="235">
        <v>0</v>
      </c>
      <c r="K42" s="235">
        <v>0</v>
      </c>
      <c r="L42" s="235">
        <v>13</v>
      </c>
    </row>
    <row r="43" spans="1:12" ht="20.100000000000001" customHeight="1" x14ac:dyDescent="0.35">
      <c r="A43" s="108" t="s">
        <v>180</v>
      </c>
      <c r="B43" s="109" t="s">
        <v>184</v>
      </c>
      <c r="C43" s="236">
        <v>9</v>
      </c>
      <c r="D43" s="236">
        <v>2</v>
      </c>
      <c r="E43" s="236">
        <v>0</v>
      </c>
      <c r="F43" s="236">
        <v>2</v>
      </c>
      <c r="G43" s="236">
        <v>1</v>
      </c>
      <c r="H43" s="236">
        <v>0</v>
      </c>
      <c r="I43" s="236">
        <v>1</v>
      </c>
      <c r="J43" s="236">
        <v>0</v>
      </c>
      <c r="K43" s="236">
        <v>0</v>
      </c>
      <c r="L43" s="236">
        <v>15</v>
      </c>
    </row>
    <row r="44" spans="1:12" ht="20.100000000000001" customHeight="1" x14ac:dyDescent="0.35">
      <c r="A44" s="106" t="s">
        <v>180</v>
      </c>
      <c r="B44" s="107" t="s">
        <v>185</v>
      </c>
      <c r="C44" s="235">
        <v>4</v>
      </c>
      <c r="D44" s="235">
        <v>3</v>
      </c>
      <c r="E44" s="235">
        <v>4</v>
      </c>
      <c r="F44" s="235">
        <v>5</v>
      </c>
      <c r="G44" s="235">
        <v>4</v>
      </c>
      <c r="H44" s="235">
        <v>1</v>
      </c>
      <c r="I44" s="235">
        <v>0</v>
      </c>
      <c r="J44" s="235">
        <v>0</v>
      </c>
      <c r="K44" s="235">
        <v>0</v>
      </c>
      <c r="L44" s="235">
        <v>21</v>
      </c>
    </row>
    <row r="45" spans="1:12" ht="20.100000000000001" customHeight="1" x14ac:dyDescent="0.35">
      <c r="A45" s="108" t="s">
        <v>180</v>
      </c>
      <c r="B45" s="109" t="s">
        <v>186</v>
      </c>
      <c r="C45" s="236">
        <v>0</v>
      </c>
      <c r="D45" s="236">
        <v>0</v>
      </c>
      <c r="E45" s="236">
        <v>0</v>
      </c>
      <c r="F45" s="236">
        <v>3</v>
      </c>
      <c r="G45" s="236">
        <v>3</v>
      </c>
      <c r="H45" s="236">
        <v>4</v>
      </c>
      <c r="I45" s="236">
        <v>2</v>
      </c>
      <c r="J45" s="236">
        <v>0</v>
      </c>
      <c r="K45" s="236">
        <v>0</v>
      </c>
      <c r="L45" s="236">
        <v>12</v>
      </c>
    </row>
    <row r="46" spans="1:12" ht="20.100000000000001" customHeight="1" x14ac:dyDescent="0.35">
      <c r="A46" s="106" t="s">
        <v>180</v>
      </c>
      <c r="B46" s="107" t="s">
        <v>187</v>
      </c>
      <c r="C46" s="235">
        <v>0</v>
      </c>
      <c r="D46" s="235">
        <v>0</v>
      </c>
      <c r="E46" s="235">
        <v>6</v>
      </c>
      <c r="F46" s="235">
        <v>6</v>
      </c>
      <c r="G46" s="235">
        <v>5</v>
      </c>
      <c r="H46" s="235">
        <v>0</v>
      </c>
      <c r="I46" s="235">
        <v>0</v>
      </c>
      <c r="J46" s="235">
        <v>1</v>
      </c>
      <c r="K46" s="235">
        <v>0</v>
      </c>
      <c r="L46" s="235">
        <v>18</v>
      </c>
    </row>
    <row r="47" spans="1:12" ht="20.100000000000001" customHeight="1" x14ac:dyDescent="0.35">
      <c r="A47" s="108" t="s">
        <v>180</v>
      </c>
      <c r="B47" s="109" t="s">
        <v>188</v>
      </c>
      <c r="C47" s="236">
        <v>25</v>
      </c>
      <c r="D47" s="236">
        <v>2</v>
      </c>
      <c r="E47" s="236">
        <v>3</v>
      </c>
      <c r="F47" s="236">
        <v>1</v>
      </c>
      <c r="G47" s="236">
        <v>1</v>
      </c>
      <c r="H47" s="236">
        <v>3</v>
      </c>
      <c r="I47" s="236">
        <v>0</v>
      </c>
      <c r="J47" s="236">
        <v>0</v>
      </c>
      <c r="K47" s="236">
        <v>0</v>
      </c>
      <c r="L47" s="236">
        <v>35</v>
      </c>
    </row>
    <row r="48" spans="1:12" ht="20.100000000000001" customHeight="1" x14ac:dyDescent="0.35">
      <c r="A48" s="106" t="s">
        <v>180</v>
      </c>
      <c r="B48" s="107" t="s">
        <v>189</v>
      </c>
      <c r="C48" s="235">
        <v>2</v>
      </c>
      <c r="D48" s="235">
        <v>1</v>
      </c>
      <c r="E48" s="235">
        <v>4</v>
      </c>
      <c r="F48" s="235">
        <v>3</v>
      </c>
      <c r="G48" s="235">
        <v>1</v>
      </c>
      <c r="H48" s="235">
        <v>1</v>
      </c>
      <c r="I48" s="235">
        <v>0</v>
      </c>
      <c r="J48" s="235">
        <v>2</v>
      </c>
      <c r="K48" s="235">
        <v>0</v>
      </c>
      <c r="L48" s="235">
        <v>14</v>
      </c>
    </row>
    <row r="49" spans="1:12" ht="20.100000000000001" customHeight="1" x14ac:dyDescent="0.35">
      <c r="A49" s="108" t="s">
        <v>180</v>
      </c>
      <c r="B49" s="109" t="s">
        <v>190</v>
      </c>
      <c r="C49" s="236">
        <v>3</v>
      </c>
      <c r="D49" s="236">
        <v>1</v>
      </c>
      <c r="E49" s="236">
        <v>4</v>
      </c>
      <c r="F49" s="236">
        <v>4</v>
      </c>
      <c r="G49" s="236">
        <v>1</v>
      </c>
      <c r="H49" s="236">
        <v>1</v>
      </c>
      <c r="I49" s="236">
        <v>0</v>
      </c>
      <c r="J49" s="236">
        <v>0</v>
      </c>
      <c r="K49" s="236">
        <v>0</v>
      </c>
      <c r="L49" s="236">
        <v>14</v>
      </c>
    </row>
    <row r="50" spans="1:12" ht="20.100000000000001" customHeight="1" x14ac:dyDescent="0.35">
      <c r="A50" s="106" t="s">
        <v>180</v>
      </c>
      <c r="B50" s="107" t="s">
        <v>191</v>
      </c>
      <c r="C50" s="235">
        <v>3</v>
      </c>
      <c r="D50" s="235">
        <v>2</v>
      </c>
      <c r="E50" s="235">
        <v>2</v>
      </c>
      <c r="F50" s="235">
        <v>0</v>
      </c>
      <c r="G50" s="235">
        <v>9</v>
      </c>
      <c r="H50" s="235">
        <v>1</v>
      </c>
      <c r="I50" s="235">
        <v>2</v>
      </c>
      <c r="J50" s="235">
        <v>5</v>
      </c>
      <c r="K50" s="235">
        <v>0</v>
      </c>
      <c r="L50" s="235">
        <v>24</v>
      </c>
    </row>
    <row r="51" spans="1:12" ht="20.100000000000001" customHeight="1" x14ac:dyDescent="0.35">
      <c r="A51" s="108" t="s">
        <v>180</v>
      </c>
      <c r="B51" s="109" t="s">
        <v>192</v>
      </c>
      <c r="C51" s="236">
        <v>4</v>
      </c>
      <c r="D51" s="236">
        <v>0</v>
      </c>
      <c r="E51" s="236">
        <v>5</v>
      </c>
      <c r="F51" s="236">
        <v>1</v>
      </c>
      <c r="G51" s="236">
        <v>3</v>
      </c>
      <c r="H51" s="236">
        <v>1</v>
      </c>
      <c r="I51" s="236">
        <v>0</v>
      </c>
      <c r="J51" s="236">
        <v>0</v>
      </c>
      <c r="K51" s="236">
        <v>0</v>
      </c>
      <c r="L51" s="236">
        <v>14</v>
      </c>
    </row>
    <row r="52" spans="1:12" ht="20.100000000000001" customHeight="1" x14ac:dyDescent="0.35">
      <c r="A52" s="106" t="s">
        <v>180</v>
      </c>
      <c r="B52" s="107" t="s">
        <v>193</v>
      </c>
      <c r="C52" s="235">
        <v>12</v>
      </c>
      <c r="D52" s="235">
        <v>0</v>
      </c>
      <c r="E52" s="235">
        <v>0</v>
      </c>
      <c r="F52" s="235">
        <v>0</v>
      </c>
      <c r="G52" s="235">
        <v>0</v>
      </c>
      <c r="H52" s="235">
        <v>0</v>
      </c>
      <c r="I52" s="235">
        <v>0</v>
      </c>
      <c r="J52" s="235">
        <v>0</v>
      </c>
      <c r="K52" s="235">
        <v>0</v>
      </c>
      <c r="L52" s="235">
        <v>12</v>
      </c>
    </row>
    <row r="53" spans="1:12" ht="20.100000000000001" customHeight="1" x14ac:dyDescent="0.35">
      <c r="A53" s="108" t="s">
        <v>180</v>
      </c>
      <c r="B53" s="109" t="s">
        <v>194</v>
      </c>
      <c r="C53" s="236">
        <v>0</v>
      </c>
      <c r="D53" s="236">
        <v>0</v>
      </c>
      <c r="E53" s="236">
        <v>0</v>
      </c>
      <c r="F53" s="236">
        <v>0</v>
      </c>
      <c r="G53" s="236">
        <v>0</v>
      </c>
      <c r="H53" s="236">
        <v>0</v>
      </c>
      <c r="I53" s="236">
        <v>0</v>
      </c>
      <c r="J53" s="236">
        <v>0</v>
      </c>
      <c r="K53" s="236">
        <v>18</v>
      </c>
      <c r="L53" s="236">
        <v>18</v>
      </c>
    </row>
    <row r="54" spans="1:12" ht="20.100000000000001" customHeight="1" x14ac:dyDescent="0.35">
      <c r="A54" s="106" t="s">
        <v>180</v>
      </c>
      <c r="B54" s="107" t="s">
        <v>195</v>
      </c>
      <c r="C54" s="235">
        <v>29</v>
      </c>
      <c r="D54" s="235">
        <v>0</v>
      </c>
      <c r="E54" s="235">
        <v>2</v>
      </c>
      <c r="F54" s="235">
        <v>2</v>
      </c>
      <c r="G54" s="235">
        <v>0</v>
      </c>
      <c r="H54" s="235">
        <v>1</v>
      </c>
      <c r="I54" s="235">
        <v>0</v>
      </c>
      <c r="J54" s="235">
        <v>3</v>
      </c>
      <c r="K54" s="235">
        <v>0</v>
      </c>
      <c r="L54" s="235">
        <v>37</v>
      </c>
    </row>
    <row r="55" spans="1:12" ht="20.100000000000001" customHeight="1" x14ac:dyDescent="0.35">
      <c r="A55" s="108" t="s">
        <v>180</v>
      </c>
      <c r="B55" s="109" t="s">
        <v>196</v>
      </c>
      <c r="C55" s="236">
        <v>5</v>
      </c>
      <c r="D55" s="236">
        <v>4</v>
      </c>
      <c r="E55" s="236">
        <v>0</v>
      </c>
      <c r="F55" s="236">
        <v>0</v>
      </c>
      <c r="G55" s="236">
        <v>1</v>
      </c>
      <c r="H55" s="236">
        <v>0</v>
      </c>
      <c r="I55" s="236">
        <v>0</v>
      </c>
      <c r="J55" s="236">
        <v>0</v>
      </c>
      <c r="K55" s="236">
        <v>3</v>
      </c>
      <c r="L55" s="236">
        <v>13</v>
      </c>
    </row>
    <row r="56" spans="1:12" ht="20.100000000000001" customHeight="1" x14ac:dyDescent="0.35">
      <c r="A56" s="106" t="s">
        <v>180</v>
      </c>
      <c r="B56" s="107" t="s">
        <v>197</v>
      </c>
      <c r="C56" s="235">
        <v>3</v>
      </c>
      <c r="D56" s="235">
        <v>3</v>
      </c>
      <c r="E56" s="235">
        <v>3</v>
      </c>
      <c r="F56" s="235">
        <v>6</v>
      </c>
      <c r="G56" s="235">
        <v>2</v>
      </c>
      <c r="H56" s="235">
        <v>1</v>
      </c>
      <c r="I56" s="235">
        <v>0</v>
      </c>
      <c r="J56" s="235">
        <v>1</v>
      </c>
      <c r="K56" s="235">
        <v>0</v>
      </c>
      <c r="L56" s="235">
        <v>19</v>
      </c>
    </row>
    <row r="57" spans="1:12" ht="20.100000000000001" customHeight="1" x14ac:dyDescent="0.35">
      <c r="A57" s="108" t="s">
        <v>180</v>
      </c>
      <c r="B57" s="109" t="s">
        <v>198</v>
      </c>
      <c r="C57" s="236">
        <v>0</v>
      </c>
      <c r="D57" s="236">
        <v>1</v>
      </c>
      <c r="E57" s="236">
        <v>1</v>
      </c>
      <c r="F57" s="236">
        <v>4</v>
      </c>
      <c r="G57" s="236">
        <v>12</v>
      </c>
      <c r="H57" s="236">
        <v>4</v>
      </c>
      <c r="I57" s="236">
        <v>0</v>
      </c>
      <c r="J57" s="236">
        <v>0</v>
      </c>
      <c r="K57" s="236">
        <v>0</v>
      </c>
      <c r="L57" s="236">
        <v>22</v>
      </c>
    </row>
    <row r="58" spans="1:12" ht="20.100000000000001" customHeight="1" x14ac:dyDescent="0.35">
      <c r="A58" s="106" t="s">
        <v>180</v>
      </c>
      <c r="B58" s="107" t="s">
        <v>199</v>
      </c>
      <c r="C58" s="235">
        <v>18</v>
      </c>
      <c r="D58" s="235">
        <v>0</v>
      </c>
      <c r="E58" s="235">
        <v>0</v>
      </c>
      <c r="F58" s="235">
        <v>0</v>
      </c>
      <c r="G58" s="235">
        <v>0</v>
      </c>
      <c r="H58" s="235">
        <v>0</v>
      </c>
      <c r="I58" s="235">
        <v>0</v>
      </c>
      <c r="J58" s="235">
        <v>0</v>
      </c>
      <c r="K58" s="235">
        <v>0</v>
      </c>
      <c r="L58" s="235">
        <v>18</v>
      </c>
    </row>
    <row r="59" spans="1:12" ht="20.100000000000001" customHeight="1" x14ac:dyDescent="0.35">
      <c r="A59" s="108" t="s">
        <v>180</v>
      </c>
      <c r="B59" s="109" t="s">
        <v>200</v>
      </c>
      <c r="C59" s="236">
        <v>19</v>
      </c>
      <c r="D59" s="236">
        <v>1</v>
      </c>
      <c r="E59" s="236">
        <v>0</v>
      </c>
      <c r="F59" s="236">
        <v>0</v>
      </c>
      <c r="G59" s="236">
        <v>0</v>
      </c>
      <c r="H59" s="236">
        <v>0</v>
      </c>
      <c r="I59" s="236">
        <v>0</v>
      </c>
      <c r="J59" s="236">
        <v>0</v>
      </c>
      <c r="K59" s="236">
        <v>0</v>
      </c>
      <c r="L59" s="236">
        <v>20</v>
      </c>
    </row>
    <row r="60" spans="1:12" ht="20.100000000000001" customHeight="1" x14ac:dyDescent="0.35">
      <c r="A60" s="106" t="s">
        <v>180</v>
      </c>
      <c r="B60" s="107" t="s">
        <v>201</v>
      </c>
      <c r="C60" s="235">
        <v>0</v>
      </c>
      <c r="D60" s="235">
        <v>1</v>
      </c>
      <c r="E60" s="235">
        <v>4</v>
      </c>
      <c r="F60" s="235">
        <v>6</v>
      </c>
      <c r="G60" s="235">
        <v>6</v>
      </c>
      <c r="H60" s="235">
        <v>0</v>
      </c>
      <c r="I60" s="235">
        <v>1</v>
      </c>
      <c r="J60" s="235">
        <v>3</v>
      </c>
      <c r="K60" s="235">
        <v>0</v>
      </c>
      <c r="L60" s="235">
        <v>21</v>
      </c>
    </row>
    <row r="61" spans="1:12" ht="20.100000000000001" customHeight="1" x14ac:dyDescent="0.35">
      <c r="A61" s="108" t="s">
        <v>180</v>
      </c>
      <c r="B61" s="109" t="s">
        <v>202</v>
      </c>
      <c r="C61" s="236">
        <v>3</v>
      </c>
      <c r="D61" s="236">
        <v>4</v>
      </c>
      <c r="E61" s="236">
        <v>2</v>
      </c>
      <c r="F61" s="236">
        <v>1</v>
      </c>
      <c r="G61" s="236">
        <v>1</v>
      </c>
      <c r="H61" s="236">
        <v>1</v>
      </c>
      <c r="I61" s="236">
        <v>0</v>
      </c>
      <c r="J61" s="236">
        <v>0</v>
      </c>
      <c r="K61" s="236">
        <v>0</v>
      </c>
      <c r="L61" s="236">
        <v>12</v>
      </c>
    </row>
    <row r="62" spans="1:12" ht="20.100000000000001" customHeight="1" x14ac:dyDescent="0.35">
      <c r="A62" s="106" t="s">
        <v>180</v>
      </c>
      <c r="B62" s="107" t="s">
        <v>203</v>
      </c>
      <c r="C62" s="235">
        <v>2</v>
      </c>
      <c r="D62" s="235">
        <v>0</v>
      </c>
      <c r="E62" s="235">
        <v>2</v>
      </c>
      <c r="F62" s="235">
        <v>6</v>
      </c>
      <c r="G62" s="235">
        <v>2</v>
      </c>
      <c r="H62" s="235">
        <v>2</v>
      </c>
      <c r="I62" s="235">
        <v>0</v>
      </c>
      <c r="J62" s="235">
        <v>1</v>
      </c>
      <c r="K62" s="235">
        <v>0</v>
      </c>
      <c r="L62" s="235">
        <v>15</v>
      </c>
    </row>
    <row r="63" spans="1:12" ht="20.100000000000001" customHeight="1" x14ac:dyDescent="0.35">
      <c r="A63" s="108" t="s">
        <v>180</v>
      </c>
      <c r="B63" s="109" t="s">
        <v>204</v>
      </c>
      <c r="C63" s="236">
        <v>7</v>
      </c>
      <c r="D63" s="236">
        <v>0</v>
      </c>
      <c r="E63" s="236">
        <v>6</v>
      </c>
      <c r="F63" s="236">
        <v>2</v>
      </c>
      <c r="G63" s="236">
        <v>1</v>
      </c>
      <c r="H63" s="236">
        <v>0</v>
      </c>
      <c r="I63" s="236">
        <v>0</v>
      </c>
      <c r="J63" s="236">
        <v>0</v>
      </c>
      <c r="K63" s="236">
        <v>0</v>
      </c>
      <c r="L63" s="236">
        <v>16</v>
      </c>
    </row>
    <row r="64" spans="1:12" ht="20.100000000000001" customHeight="1" x14ac:dyDescent="0.35">
      <c r="A64" s="106" t="s">
        <v>205</v>
      </c>
      <c r="B64" s="107" t="s">
        <v>206</v>
      </c>
      <c r="C64" s="235">
        <v>44</v>
      </c>
      <c r="D64" s="235">
        <v>0</v>
      </c>
      <c r="E64" s="235">
        <v>0</v>
      </c>
      <c r="F64" s="235">
        <v>0</v>
      </c>
      <c r="G64" s="235">
        <v>0</v>
      </c>
      <c r="H64" s="235">
        <v>0</v>
      </c>
      <c r="I64" s="235">
        <v>0</v>
      </c>
      <c r="J64" s="235">
        <v>0</v>
      </c>
      <c r="K64" s="235">
        <v>0</v>
      </c>
      <c r="L64" s="235">
        <v>44</v>
      </c>
    </row>
    <row r="65" spans="1:12" ht="20.100000000000001" customHeight="1" x14ac:dyDescent="0.35">
      <c r="A65" s="108" t="s">
        <v>205</v>
      </c>
      <c r="B65" s="109" t="s">
        <v>207</v>
      </c>
      <c r="C65" s="236">
        <v>0</v>
      </c>
      <c r="D65" s="236">
        <v>0</v>
      </c>
      <c r="E65" s="236">
        <v>0</v>
      </c>
      <c r="F65" s="236">
        <v>2</v>
      </c>
      <c r="G65" s="236">
        <v>0</v>
      </c>
      <c r="H65" s="236">
        <v>4</v>
      </c>
      <c r="I65" s="236">
        <v>1</v>
      </c>
      <c r="J65" s="236">
        <v>1</v>
      </c>
      <c r="K65" s="236">
        <v>2</v>
      </c>
      <c r="L65" s="236">
        <v>10</v>
      </c>
    </row>
    <row r="66" spans="1:12" ht="20.100000000000001" customHeight="1" x14ac:dyDescent="0.35">
      <c r="A66" s="106" t="s">
        <v>205</v>
      </c>
      <c r="B66" s="107" t="s">
        <v>208</v>
      </c>
      <c r="C66" s="235">
        <v>4</v>
      </c>
      <c r="D66" s="235">
        <v>5</v>
      </c>
      <c r="E66" s="235">
        <v>3</v>
      </c>
      <c r="F66" s="235">
        <v>1</v>
      </c>
      <c r="G66" s="235">
        <v>0</v>
      </c>
      <c r="H66" s="235">
        <v>1</v>
      </c>
      <c r="I66" s="235">
        <v>0</v>
      </c>
      <c r="J66" s="235">
        <v>0</v>
      </c>
      <c r="K66" s="235">
        <v>0</v>
      </c>
      <c r="L66" s="235">
        <v>14</v>
      </c>
    </row>
    <row r="67" spans="1:12" ht="20.100000000000001" customHeight="1" x14ac:dyDescent="0.35">
      <c r="A67" s="108" t="s">
        <v>205</v>
      </c>
      <c r="B67" s="109" t="s">
        <v>209</v>
      </c>
      <c r="C67" s="236">
        <v>4</v>
      </c>
      <c r="D67" s="236">
        <v>2</v>
      </c>
      <c r="E67" s="236">
        <v>6</v>
      </c>
      <c r="F67" s="236">
        <v>8</v>
      </c>
      <c r="G67" s="236">
        <v>0</v>
      </c>
      <c r="H67" s="236">
        <v>1</v>
      </c>
      <c r="I67" s="236">
        <v>0</v>
      </c>
      <c r="J67" s="236">
        <v>0</v>
      </c>
      <c r="K67" s="236">
        <v>0</v>
      </c>
      <c r="L67" s="236">
        <v>21</v>
      </c>
    </row>
    <row r="68" spans="1:12" ht="20.100000000000001" customHeight="1" x14ac:dyDescent="0.35">
      <c r="A68" s="106" t="s">
        <v>205</v>
      </c>
      <c r="B68" s="107" t="s">
        <v>210</v>
      </c>
      <c r="C68" s="235">
        <v>0</v>
      </c>
      <c r="D68" s="235">
        <v>0</v>
      </c>
      <c r="E68" s="235">
        <v>1</v>
      </c>
      <c r="F68" s="235">
        <v>3</v>
      </c>
      <c r="G68" s="235">
        <v>1</v>
      </c>
      <c r="H68" s="235">
        <v>5</v>
      </c>
      <c r="I68" s="235">
        <v>0</v>
      </c>
      <c r="J68" s="235">
        <v>0</v>
      </c>
      <c r="K68" s="235">
        <v>0</v>
      </c>
      <c r="L68" s="235">
        <v>10</v>
      </c>
    </row>
    <row r="69" spans="1:12" ht="20.100000000000001" customHeight="1" x14ac:dyDescent="0.35">
      <c r="A69" s="108" t="s">
        <v>205</v>
      </c>
      <c r="B69" s="109" t="s">
        <v>211</v>
      </c>
      <c r="C69" s="236">
        <v>0</v>
      </c>
      <c r="D69" s="236">
        <v>1</v>
      </c>
      <c r="E69" s="236">
        <v>9</v>
      </c>
      <c r="F69" s="236">
        <v>2</v>
      </c>
      <c r="G69" s="236">
        <v>0</v>
      </c>
      <c r="H69" s="236">
        <v>0</v>
      </c>
      <c r="I69" s="236">
        <v>0</v>
      </c>
      <c r="J69" s="236">
        <v>0</v>
      </c>
      <c r="K69" s="236">
        <v>0</v>
      </c>
      <c r="L69" s="236">
        <v>12</v>
      </c>
    </row>
    <row r="70" spans="1:12" ht="20.100000000000001" customHeight="1" x14ac:dyDescent="0.35">
      <c r="A70" s="106" t="s">
        <v>205</v>
      </c>
      <c r="B70" s="107" t="s">
        <v>212</v>
      </c>
      <c r="C70" s="235">
        <v>0</v>
      </c>
      <c r="D70" s="235">
        <v>5</v>
      </c>
      <c r="E70" s="235">
        <v>6</v>
      </c>
      <c r="F70" s="235">
        <v>2</v>
      </c>
      <c r="G70" s="235">
        <v>2</v>
      </c>
      <c r="H70" s="235">
        <v>1</v>
      </c>
      <c r="I70" s="235">
        <v>0</v>
      </c>
      <c r="J70" s="235">
        <v>0</v>
      </c>
      <c r="K70" s="235">
        <v>1</v>
      </c>
      <c r="L70" s="235">
        <v>17</v>
      </c>
    </row>
    <row r="71" spans="1:12" ht="20.100000000000001" customHeight="1" x14ac:dyDescent="0.35">
      <c r="A71" s="108" t="s">
        <v>205</v>
      </c>
      <c r="B71" s="109" t="s">
        <v>213</v>
      </c>
      <c r="C71" s="236">
        <v>4</v>
      </c>
      <c r="D71" s="236">
        <v>0</v>
      </c>
      <c r="E71" s="236">
        <v>4</v>
      </c>
      <c r="F71" s="236">
        <v>3</v>
      </c>
      <c r="G71" s="236">
        <v>0</v>
      </c>
      <c r="H71" s="236">
        <v>1</v>
      </c>
      <c r="I71" s="236">
        <v>0</v>
      </c>
      <c r="J71" s="236">
        <v>0</v>
      </c>
      <c r="K71" s="236">
        <v>0</v>
      </c>
      <c r="L71" s="236">
        <v>12</v>
      </c>
    </row>
    <row r="72" spans="1:12" ht="20.100000000000001" customHeight="1" x14ac:dyDescent="0.35">
      <c r="A72" s="106" t="s">
        <v>205</v>
      </c>
      <c r="B72" s="107" t="s">
        <v>214</v>
      </c>
      <c r="C72" s="235">
        <v>0</v>
      </c>
      <c r="D72" s="235">
        <v>2</v>
      </c>
      <c r="E72" s="235">
        <v>3</v>
      </c>
      <c r="F72" s="235">
        <v>4</v>
      </c>
      <c r="G72" s="235">
        <v>2</v>
      </c>
      <c r="H72" s="235">
        <v>1</v>
      </c>
      <c r="I72" s="235">
        <v>1</v>
      </c>
      <c r="J72" s="235">
        <v>0</v>
      </c>
      <c r="K72" s="235">
        <v>0</v>
      </c>
      <c r="L72" s="235">
        <v>13</v>
      </c>
    </row>
    <row r="73" spans="1:12" ht="20.100000000000001" customHeight="1" x14ac:dyDescent="0.35">
      <c r="A73" s="108" t="s">
        <v>205</v>
      </c>
      <c r="B73" s="109" t="s">
        <v>215</v>
      </c>
      <c r="C73" s="236">
        <v>0</v>
      </c>
      <c r="D73" s="236">
        <v>0</v>
      </c>
      <c r="E73" s="236">
        <v>6</v>
      </c>
      <c r="F73" s="236">
        <v>10</v>
      </c>
      <c r="G73" s="236">
        <v>1</v>
      </c>
      <c r="H73" s="236">
        <v>0</v>
      </c>
      <c r="I73" s="236">
        <v>0</v>
      </c>
      <c r="J73" s="236">
        <v>0</v>
      </c>
      <c r="K73" s="236">
        <v>0</v>
      </c>
      <c r="L73" s="236">
        <v>17</v>
      </c>
    </row>
    <row r="74" spans="1:12" ht="20.100000000000001" customHeight="1" x14ac:dyDescent="0.35">
      <c r="A74" s="106" t="s">
        <v>205</v>
      </c>
      <c r="B74" s="107" t="s">
        <v>216</v>
      </c>
      <c r="C74" s="235">
        <v>15</v>
      </c>
      <c r="D74" s="235">
        <v>0</v>
      </c>
      <c r="E74" s="235">
        <v>0</v>
      </c>
      <c r="F74" s="235">
        <v>0</v>
      </c>
      <c r="G74" s="235">
        <v>0</v>
      </c>
      <c r="H74" s="235">
        <v>2</v>
      </c>
      <c r="I74" s="235">
        <v>0</v>
      </c>
      <c r="J74" s="235">
        <v>1</v>
      </c>
      <c r="K74" s="235">
        <v>0</v>
      </c>
      <c r="L74" s="235">
        <v>18</v>
      </c>
    </row>
    <row r="75" spans="1:12" ht="20.100000000000001" customHeight="1" x14ac:dyDescent="0.35">
      <c r="A75" s="108" t="s">
        <v>205</v>
      </c>
      <c r="B75" s="109" t="s">
        <v>217</v>
      </c>
      <c r="C75" s="236">
        <v>1</v>
      </c>
      <c r="D75" s="236">
        <v>10</v>
      </c>
      <c r="E75" s="236">
        <v>3</v>
      </c>
      <c r="F75" s="236">
        <v>0</v>
      </c>
      <c r="G75" s="236">
        <v>0</v>
      </c>
      <c r="H75" s="236">
        <v>0</v>
      </c>
      <c r="I75" s="236">
        <v>0</v>
      </c>
      <c r="J75" s="236">
        <v>0</v>
      </c>
      <c r="K75" s="236">
        <v>0</v>
      </c>
      <c r="L75" s="236">
        <v>14</v>
      </c>
    </row>
    <row r="76" spans="1:12" ht="20.100000000000001" customHeight="1" x14ac:dyDescent="0.35">
      <c r="A76" s="106" t="s">
        <v>218</v>
      </c>
      <c r="B76" s="107" t="s">
        <v>219</v>
      </c>
      <c r="C76" s="235">
        <v>1</v>
      </c>
      <c r="D76" s="235">
        <v>3</v>
      </c>
      <c r="E76" s="235">
        <v>1</v>
      </c>
      <c r="F76" s="235">
        <v>1</v>
      </c>
      <c r="G76" s="235">
        <v>1</v>
      </c>
      <c r="H76" s="235">
        <v>1</v>
      </c>
      <c r="I76" s="235">
        <v>1</v>
      </c>
      <c r="J76" s="235">
        <v>0</v>
      </c>
      <c r="K76" s="235">
        <v>0</v>
      </c>
      <c r="L76" s="235">
        <v>9</v>
      </c>
    </row>
    <row r="77" spans="1:12" ht="20.100000000000001" customHeight="1" x14ac:dyDescent="0.35">
      <c r="A77" s="108" t="s">
        <v>220</v>
      </c>
      <c r="B77" s="109" t="s">
        <v>221</v>
      </c>
      <c r="C77" s="236">
        <v>10</v>
      </c>
      <c r="D77" s="236">
        <v>0</v>
      </c>
      <c r="E77" s="236">
        <v>7</v>
      </c>
      <c r="F77" s="236">
        <v>0</v>
      </c>
      <c r="G77" s="236">
        <v>0</v>
      </c>
      <c r="H77" s="236">
        <v>0</v>
      </c>
      <c r="I77" s="236">
        <v>0</v>
      </c>
      <c r="J77" s="236">
        <v>0</v>
      </c>
      <c r="K77" s="236">
        <v>0</v>
      </c>
      <c r="L77" s="236">
        <v>17</v>
      </c>
    </row>
    <row r="78" spans="1:12" ht="20.100000000000001" customHeight="1" x14ac:dyDescent="0.35">
      <c r="A78" s="106" t="s">
        <v>220</v>
      </c>
      <c r="B78" s="107" t="s">
        <v>222</v>
      </c>
      <c r="C78" s="235">
        <v>0</v>
      </c>
      <c r="D78" s="235">
        <v>0</v>
      </c>
      <c r="E78" s="235">
        <v>6</v>
      </c>
      <c r="F78" s="235">
        <v>3</v>
      </c>
      <c r="G78" s="235">
        <v>5</v>
      </c>
      <c r="H78" s="235">
        <v>2</v>
      </c>
      <c r="I78" s="235">
        <v>0</v>
      </c>
      <c r="J78" s="235">
        <v>1</v>
      </c>
      <c r="K78" s="235">
        <v>0</v>
      </c>
      <c r="L78" s="235">
        <v>17</v>
      </c>
    </row>
    <row r="79" spans="1:12" ht="20.100000000000001" customHeight="1" x14ac:dyDescent="0.35">
      <c r="A79" s="108" t="s">
        <v>223</v>
      </c>
      <c r="B79" s="109" t="s">
        <v>224</v>
      </c>
      <c r="C79" s="236">
        <v>10</v>
      </c>
      <c r="D79" s="236">
        <v>2</v>
      </c>
      <c r="E79" s="236">
        <v>1</v>
      </c>
      <c r="F79" s="236">
        <v>1</v>
      </c>
      <c r="G79" s="236">
        <v>3</v>
      </c>
      <c r="H79" s="236">
        <v>1</v>
      </c>
      <c r="I79" s="236">
        <v>0</v>
      </c>
      <c r="J79" s="236">
        <v>0</v>
      </c>
      <c r="K79" s="236">
        <v>0</v>
      </c>
      <c r="L79" s="236">
        <v>18</v>
      </c>
    </row>
    <row r="80" spans="1:12" ht="20.100000000000001" customHeight="1" x14ac:dyDescent="0.35">
      <c r="A80" s="106" t="s">
        <v>223</v>
      </c>
      <c r="B80" s="107" t="s">
        <v>225</v>
      </c>
      <c r="C80" s="235">
        <v>5</v>
      </c>
      <c r="D80" s="235">
        <v>2</v>
      </c>
      <c r="E80" s="235">
        <v>5</v>
      </c>
      <c r="F80" s="235">
        <v>2</v>
      </c>
      <c r="G80" s="235">
        <v>3</v>
      </c>
      <c r="H80" s="235">
        <v>0</v>
      </c>
      <c r="I80" s="235">
        <v>0</v>
      </c>
      <c r="J80" s="235">
        <v>0</v>
      </c>
      <c r="K80" s="235">
        <v>0</v>
      </c>
      <c r="L80" s="235">
        <v>17</v>
      </c>
    </row>
    <row r="81" spans="1:12" ht="20.100000000000001" customHeight="1" x14ac:dyDescent="0.35">
      <c r="A81" s="108" t="s">
        <v>223</v>
      </c>
      <c r="B81" s="109" t="s">
        <v>226</v>
      </c>
      <c r="C81" s="236">
        <v>5</v>
      </c>
      <c r="D81" s="236">
        <v>1</v>
      </c>
      <c r="E81" s="236">
        <v>3</v>
      </c>
      <c r="F81" s="236">
        <v>4</v>
      </c>
      <c r="G81" s="236">
        <v>0</v>
      </c>
      <c r="H81" s="236">
        <v>0</v>
      </c>
      <c r="I81" s="236">
        <v>0</v>
      </c>
      <c r="J81" s="236">
        <v>0</v>
      </c>
      <c r="K81" s="236">
        <v>0</v>
      </c>
      <c r="L81" s="236">
        <v>13</v>
      </c>
    </row>
    <row r="82" spans="1:12" ht="20.100000000000001" customHeight="1" x14ac:dyDescent="0.35">
      <c r="A82" s="106" t="s">
        <v>223</v>
      </c>
      <c r="B82" s="107" t="s">
        <v>227</v>
      </c>
      <c r="C82" s="235">
        <v>6</v>
      </c>
      <c r="D82" s="235">
        <v>2</v>
      </c>
      <c r="E82" s="235">
        <v>3</v>
      </c>
      <c r="F82" s="235">
        <v>4</v>
      </c>
      <c r="G82" s="235">
        <v>0</v>
      </c>
      <c r="H82" s="235">
        <v>0</v>
      </c>
      <c r="I82" s="235">
        <v>0</v>
      </c>
      <c r="J82" s="235">
        <v>0</v>
      </c>
      <c r="K82" s="235">
        <v>0</v>
      </c>
      <c r="L82" s="235">
        <v>15</v>
      </c>
    </row>
    <row r="83" spans="1:12" ht="20.100000000000001" customHeight="1" x14ac:dyDescent="0.35">
      <c r="A83" s="108" t="s">
        <v>223</v>
      </c>
      <c r="B83" s="109" t="s">
        <v>228</v>
      </c>
      <c r="C83" s="236">
        <v>0</v>
      </c>
      <c r="D83" s="236">
        <v>4</v>
      </c>
      <c r="E83" s="236">
        <v>2</v>
      </c>
      <c r="F83" s="236">
        <v>13</v>
      </c>
      <c r="G83" s="236">
        <v>3</v>
      </c>
      <c r="H83" s="236">
        <v>6</v>
      </c>
      <c r="I83" s="236">
        <v>0</v>
      </c>
      <c r="J83" s="236">
        <v>1</v>
      </c>
      <c r="K83" s="236">
        <v>0</v>
      </c>
      <c r="L83" s="236">
        <v>29</v>
      </c>
    </row>
    <row r="84" spans="1:12" ht="20.100000000000001" customHeight="1" x14ac:dyDescent="0.35">
      <c r="A84" s="106" t="s">
        <v>229</v>
      </c>
      <c r="B84" s="107" t="s">
        <v>230</v>
      </c>
      <c r="C84" s="235">
        <v>1</v>
      </c>
      <c r="D84" s="235">
        <v>1</v>
      </c>
      <c r="E84" s="235">
        <v>4</v>
      </c>
      <c r="F84" s="235">
        <v>7</v>
      </c>
      <c r="G84" s="235">
        <v>1</v>
      </c>
      <c r="H84" s="235">
        <v>1</v>
      </c>
      <c r="I84" s="235">
        <v>0</v>
      </c>
      <c r="J84" s="235">
        <v>0</v>
      </c>
      <c r="K84" s="235">
        <v>0</v>
      </c>
      <c r="L84" s="235">
        <v>15</v>
      </c>
    </row>
    <row r="85" spans="1:12" ht="20.100000000000001" customHeight="1" x14ac:dyDescent="0.35">
      <c r="A85" s="108" t="s">
        <v>229</v>
      </c>
      <c r="B85" s="109" t="s">
        <v>231</v>
      </c>
      <c r="C85" s="236">
        <v>9</v>
      </c>
      <c r="D85" s="236">
        <v>3</v>
      </c>
      <c r="E85" s="236">
        <v>3</v>
      </c>
      <c r="F85" s="236">
        <v>0</v>
      </c>
      <c r="G85" s="236">
        <v>0</v>
      </c>
      <c r="H85" s="236">
        <v>0</v>
      </c>
      <c r="I85" s="236">
        <v>0</v>
      </c>
      <c r="J85" s="236">
        <v>0</v>
      </c>
      <c r="K85" s="236">
        <v>0</v>
      </c>
      <c r="L85" s="236">
        <v>15</v>
      </c>
    </row>
    <row r="86" spans="1:12" ht="20.100000000000001" customHeight="1" x14ac:dyDescent="0.35">
      <c r="A86" s="106" t="s">
        <v>229</v>
      </c>
      <c r="B86" s="107" t="s">
        <v>232</v>
      </c>
      <c r="C86" s="235">
        <v>4</v>
      </c>
      <c r="D86" s="235">
        <v>0</v>
      </c>
      <c r="E86" s="235">
        <v>7</v>
      </c>
      <c r="F86" s="235">
        <v>9</v>
      </c>
      <c r="G86" s="235">
        <v>2</v>
      </c>
      <c r="H86" s="235">
        <v>0</v>
      </c>
      <c r="I86" s="235">
        <v>0</v>
      </c>
      <c r="J86" s="235">
        <v>1</v>
      </c>
      <c r="K86" s="235">
        <v>0</v>
      </c>
      <c r="L86" s="235">
        <v>23</v>
      </c>
    </row>
    <row r="87" spans="1:12" ht="20.100000000000001" customHeight="1" x14ac:dyDescent="0.35">
      <c r="A87" s="108" t="s">
        <v>229</v>
      </c>
      <c r="B87" s="109" t="s">
        <v>233</v>
      </c>
      <c r="C87" s="236">
        <v>23</v>
      </c>
      <c r="D87" s="236">
        <v>0</v>
      </c>
      <c r="E87" s="236">
        <v>0</v>
      </c>
      <c r="F87" s="236">
        <v>0</v>
      </c>
      <c r="G87" s="236">
        <v>0</v>
      </c>
      <c r="H87" s="236">
        <v>0</v>
      </c>
      <c r="I87" s="236">
        <v>0</v>
      </c>
      <c r="J87" s="236">
        <v>0</v>
      </c>
      <c r="K87" s="236">
        <v>0</v>
      </c>
      <c r="L87" s="236">
        <v>23</v>
      </c>
    </row>
    <row r="88" spans="1:12" ht="20.100000000000001" customHeight="1" x14ac:dyDescent="0.35">
      <c r="A88" s="106" t="s">
        <v>229</v>
      </c>
      <c r="B88" s="107" t="s">
        <v>234</v>
      </c>
      <c r="C88" s="235">
        <v>2</v>
      </c>
      <c r="D88" s="235">
        <v>2</v>
      </c>
      <c r="E88" s="235">
        <v>6</v>
      </c>
      <c r="F88" s="235">
        <v>6</v>
      </c>
      <c r="G88" s="235">
        <v>1</v>
      </c>
      <c r="H88" s="235">
        <v>1</v>
      </c>
      <c r="I88" s="235">
        <v>0</v>
      </c>
      <c r="J88" s="235">
        <v>0</v>
      </c>
      <c r="K88" s="235">
        <v>0</v>
      </c>
      <c r="L88" s="235">
        <v>18</v>
      </c>
    </row>
    <row r="89" spans="1:12" ht="20.100000000000001" customHeight="1" x14ac:dyDescent="0.35">
      <c r="A89" s="108" t="s">
        <v>229</v>
      </c>
      <c r="B89" s="109" t="s">
        <v>235</v>
      </c>
      <c r="C89" s="236">
        <v>0</v>
      </c>
      <c r="D89" s="236">
        <v>3</v>
      </c>
      <c r="E89" s="236">
        <v>5</v>
      </c>
      <c r="F89" s="236">
        <v>9</v>
      </c>
      <c r="G89" s="236">
        <v>0</v>
      </c>
      <c r="H89" s="236">
        <v>2</v>
      </c>
      <c r="I89" s="236">
        <v>0</v>
      </c>
      <c r="J89" s="236">
        <v>0</v>
      </c>
      <c r="K89" s="236">
        <v>0</v>
      </c>
      <c r="L89" s="236">
        <v>19</v>
      </c>
    </row>
    <row r="90" spans="1:12" ht="20.100000000000001" customHeight="1" x14ac:dyDescent="0.35">
      <c r="A90" s="106" t="s">
        <v>229</v>
      </c>
      <c r="B90" s="107" t="s">
        <v>236</v>
      </c>
      <c r="C90" s="235">
        <v>0</v>
      </c>
      <c r="D90" s="235">
        <v>0</v>
      </c>
      <c r="E90" s="235">
        <v>10</v>
      </c>
      <c r="F90" s="235">
        <v>0</v>
      </c>
      <c r="G90" s="235">
        <v>0</v>
      </c>
      <c r="H90" s="235">
        <v>0</v>
      </c>
      <c r="I90" s="235">
        <v>0</v>
      </c>
      <c r="J90" s="235">
        <v>0</v>
      </c>
      <c r="K90" s="235">
        <v>0</v>
      </c>
      <c r="L90" s="235">
        <v>10</v>
      </c>
    </row>
    <row r="91" spans="1:12" ht="20.100000000000001" customHeight="1" x14ac:dyDescent="0.35">
      <c r="A91" s="108" t="s">
        <v>229</v>
      </c>
      <c r="B91" s="109" t="s">
        <v>237</v>
      </c>
      <c r="C91" s="236">
        <v>0</v>
      </c>
      <c r="D91" s="236">
        <v>0</v>
      </c>
      <c r="E91" s="236">
        <v>12</v>
      </c>
      <c r="F91" s="236">
        <v>0</v>
      </c>
      <c r="G91" s="236">
        <v>0</v>
      </c>
      <c r="H91" s="236">
        <v>0</v>
      </c>
      <c r="I91" s="236">
        <v>0</v>
      </c>
      <c r="J91" s="236">
        <v>0</v>
      </c>
      <c r="K91" s="236">
        <v>0</v>
      </c>
      <c r="L91" s="236">
        <v>12</v>
      </c>
    </row>
    <row r="92" spans="1:12" ht="20.100000000000001" customHeight="1" x14ac:dyDescent="0.35">
      <c r="A92" s="106" t="s">
        <v>229</v>
      </c>
      <c r="B92" s="107" t="s">
        <v>238</v>
      </c>
      <c r="C92" s="235">
        <v>0</v>
      </c>
      <c r="D92" s="235">
        <v>5</v>
      </c>
      <c r="E92" s="235">
        <v>8</v>
      </c>
      <c r="F92" s="235">
        <v>2</v>
      </c>
      <c r="G92" s="235">
        <v>1</v>
      </c>
      <c r="H92" s="235">
        <v>1</v>
      </c>
      <c r="I92" s="235">
        <v>0</v>
      </c>
      <c r="J92" s="235">
        <v>1</v>
      </c>
      <c r="K92" s="235">
        <v>0</v>
      </c>
      <c r="L92" s="235">
        <v>18</v>
      </c>
    </row>
    <row r="93" spans="1:12" ht="20.100000000000001" customHeight="1" x14ac:dyDescent="0.35">
      <c r="A93" s="108" t="s">
        <v>229</v>
      </c>
      <c r="B93" s="109" t="s">
        <v>239</v>
      </c>
      <c r="C93" s="236">
        <v>0</v>
      </c>
      <c r="D93" s="236">
        <v>0</v>
      </c>
      <c r="E93" s="236">
        <v>3</v>
      </c>
      <c r="F93" s="236">
        <v>2</v>
      </c>
      <c r="G93" s="236">
        <v>3</v>
      </c>
      <c r="H93" s="236">
        <v>0</v>
      </c>
      <c r="I93" s="236">
        <v>2</v>
      </c>
      <c r="J93" s="236">
        <v>2</v>
      </c>
      <c r="K93" s="236">
        <v>0</v>
      </c>
      <c r="L93" s="236">
        <v>12</v>
      </c>
    </row>
    <row r="94" spans="1:12" ht="20.100000000000001" customHeight="1" x14ac:dyDescent="0.35">
      <c r="A94" s="106" t="s">
        <v>240</v>
      </c>
      <c r="B94" s="107" t="s">
        <v>241</v>
      </c>
      <c r="C94" s="235">
        <v>0</v>
      </c>
      <c r="D94" s="235">
        <v>19</v>
      </c>
      <c r="E94" s="235">
        <v>5</v>
      </c>
      <c r="F94" s="235">
        <v>7</v>
      </c>
      <c r="G94" s="235">
        <v>2</v>
      </c>
      <c r="H94" s="235">
        <v>1</v>
      </c>
      <c r="I94" s="235">
        <v>0</v>
      </c>
      <c r="J94" s="235">
        <v>1</v>
      </c>
      <c r="K94" s="235">
        <v>0</v>
      </c>
      <c r="L94" s="235">
        <v>35</v>
      </c>
    </row>
    <row r="95" spans="1:12" ht="20.100000000000001" customHeight="1" x14ac:dyDescent="0.35">
      <c r="A95" s="108" t="s">
        <v>240</v>
      </c>
      <c r="B95" s="109" t="s">
        <v>242</v>
      </c>
      <c r="C95" s="236">
        <v>2</v>
      </c>
      <c r="D95" s="236">
        <v>0</v>
      </c>
      <c r="E95" s="236">
        <v>8</v>
      </c>
      <c r="F95" s="236">
        <v>7</v>
      </c>
      <c r="G95" s="236">
        <v>1</v>
      </c>
      <c r="H95" s="236">
        <v>0</v>
      </c>
      <c r="I95" s="236">
        <v>0</v>
      </c>
      <c r="J95" s="236">
        <v>2</v>
      </c>
      <c r="K95" s="236">
        <v>0</v>
      </c>
      <c r="L95" s="236">
        <v>20</v>
      </c>
    </row>
    <row r="96" spans="1:12" ht="20.100000000000001" customHeight="1" x14ac:dyDescent="0.35">
      <c r="A96" s="106" t="s">
        <v>240</v>
      </c>
      <c r="B96" s="107" t="s">
        <v>243</v>
      </c>
      <c r="C96" s="235">
        <v>9</v>
      </c>
      <c r="D96" s="235">
        <v>0</v>
      </c>
      <c r="E96" s="235">
        <v>6</v>
      </c>
      <c r="F96" s="235">
        <v>7</v>
      </c>
      <c r="G96" s="235">
        <v>1</v>
      </c>
      <c r="H96" s="235">
        <v>0</v>
      </c>
      <c r="I96" s="235">
        <v>0</v>
      </c>
      <c r="J96" s="235">
        <v>1</v>
      </c>
      <c r="K96" s="235">
        <v>0</v>
      </c>
      <c r="L96" s="235">
        <v>24</v>
      </c>
    </row>
    <row r="97" spans="1:12" ht="20.100000000000001" customHeight="1" x14ac:dyDescent="0.35">
      <c r="A97" s="108" t="s">
        <v>240</v>
      </c>
      <c r="B97" s="109" t="s">
        <v>244</v>
      </c>
      <c r="C97" s="236">
        <v>2</v>
      </c>
      <c r="D97" s="236">
        <v>2</v>
      </c>
      <c r="E97" s="236">
        <v>5</v>
      </c>
      <c r="F97" s="236">
        <v>1</v>
      </c>
      <c r="G97" s="236">
        <v>3</v>
      </c>
      <c r="H97" s="236">
        <v>1</v>
      </c>
      <c r="I97" s="236">
        <v>0</v>
      </c>
      <c r="J97" s="236">
        <v>0</v>
      </c>
      <c r="K97" s="236">
        <v>0</v>
      </c>
      <c r="L97" s="236">
        <v>14</v>
      </c>
    </row>
    <row r="98" spans="1:12" ht="20.100000000000001" customHeight="1" x14ac:dyDescent="0.35">
      <c r="A98" s="106" t="s">
        <v>240</v>
      </c>
      <c r="B98" s="107" t="s">
        <v>245</v>
      </c>
      <c r="C98" s="235">
        <v>5</v>
      </c>
      <c r="D98" s="235">
        <v>1</v>
      </c>
      <c r="E98" s="235">
        <v>7</v>
      </c>
      <c r="F98" s="235">
        <v>6</v>
      </c>
      <c r="G98" s="235">
        <v>1</v>
      </c>
      <c r="H98" s="235">
        <v>3</v>
      </c>
      <c r="I98" s="235">
        <v>1</v>
      </c>
      <c r="J98" s="235">
        <v>0</v>
      </c>
      <c r="K98" s="235">
        <v>0</v>
      </c>
      <c r="L98" s="235">
        <v>24</v>
      </c>
    </row>
    <row r="99" spans="1:12" ht="20.100000000000001" customHeight="1" x14ac:dyDescent="0.35">
      <c r="A99" s="108" t="s">
        <v>240</v>
      </c>
      <c r="B99" s="109" t="s">
        <v>246</v>
      </c>
      <c r="C99" s="236">
        <v>13</v>
      </c>
      <c r="D99" s="236">
        <v>0</v>
      </c>
      <c r="E99" s="236">
        <v>3</v>
      </c>
      <c r="F99" s="236">
        <v>0</v>
      </c>
      <c r="G99" s="236">
        <v>1</v>
      </c>
      <c r="H99" s="236">
        <v>0</v>
      </c>
      <c r="I99" s="236">
        <v>0</v>
      </c>
      <c r="J99" s="236">
        <v>0</v>
      </c>
      <c r="K99" s="236">
        <v>0</v>
      </c>
      <c r="L99" s="236">
        <v>17</v>
      </c>
    </row>
    <row r="100" spans="1:12" ht="20.100000000000001" customHeight="1" x14ac:dyDescent="0.35">
      <c r="A100" s="106" t="s">
        <v>240</v>
      </c>
      <c r="B100" s="107" t="s">
        <v>247</v>
      </c>
      <c r="C100" s="235">
        <v>6</v>
      </c>
      <c r="D100" s="235">
        <v>3</v>
      </c>
      <c r="E100" s="235">
        <v>4</v>
      </c>
      <c r="F100" s="235">
        <v>1</v>
      </c>
      <c r="G100" s="235">
        <v>2</v>
      </c>
      <c r="H100" s="235">
        <v>0</v>
      </c>
      <c r="I100" s="235">
        <v>0</v>
      </c>
      <c r="J100" s="235">
        <v>0</v>
      </c>
      <c r="K100" s="235">
        <v>0</v>
      </c>
      <c r="L100" s="235">
        <v>16</v>
      </c>
    </row>
    <row r="101" spans="1:12" ht="20.100000000000001" customHeight="1" x14ac:dyDescent="0.35">
      <c r="A101" s="108" t="s">
        <v>240</v>
      </c>
      <c r="B101" s="109" t="s">
        <v>248</v>
      </c>
      <c r="C101" s="236">
        <v>36</v>
      </c>
      <c r="D101" s="236">
        <v>0</v>
      </c>
      <c r="E101" s="236">
        <v>2</v>
      </c>
      <c r="F101" s="236">
        <v>0</v>
      </c>
      <c r="G101" s="236">
        <v>0</v>
      </c>
      <c r="H101" s="236">
        <v>0</v>
      </c>
      <c r="I101" s="236">
        <v>0</v>
      </c>
      <c r="J101" s="236">
        <v>0</v>
      </c>
      <c r="K101" s="236">
        <v>0</v>
      </c>
      <c r="L101" s="236">
        <v>38</v>
      </c>
    </row>
    <row r="102" spans="1:12" ht="20.100000000000001" customHeight="1" x14ac:dyDescent="0.35">
      <c r="A102" s="106" t="s">
        <v>240</v>
      </c>
      <c r="B102" s="107" t="s">
        <v>249</v>
      </c>
      <c r="C102" s="235">
        <v>20</v>
      </c>
      <c r="D102" s="235">
        <v>3</v>
      </c>
      <c r="E102" s="235">
        <v>8</v>
      </c>
      <c r="F102" s="235">
        <v>7</v>
      </c>
      <c r="G102" s="235">
        <v>4</v>
      </c>
      <c r="H102" s="235">
        <v>0</v>
      </c>
      <c r="I102" s="235">
        <v>1</v>
      </c>
      <c r="J102" s="235">
        <v>0</v>
      </c>
      <c r="K102" s="235">
        <v>0</v>
      </c>
      <c r="L102" s="235">
        <v>43</v>
      </c>
    </row>
    <row r="103" spans="1:12" ht="20.100000000000001" customHeight="1" x14ac:dyDescent="0.35">
      <c r="A103" s="108" t="s">
        <v>250</v>
      </c>
      <c r="B103" s="109" t="s">
        <v>251</v>
      </c>
      <c r="C103" s="236">
        <v>8</v>
      </c>
      <c r="D103" s="236">
        <v>0</v>
      </c>
      <c r="E103" s="236">
        <v>5</v>
      </c>
      <c r="F103" s="236">
        <v>0</v>
      </c>
      <c r="G103" s="236">
        <v>3</v>
      </c>
      <c r="H103" s="236">
        <v>1</v>
      </c>
      <c r="I103" s="236">
        <v>0</v>
      </c>
      <c r="J103" s="236">
        <v>0</v>
      </c>
      <c r="K103" s="236">
        <v>0</v>
      </c>
      <c r="L103" s="236">
        <v>17</v>
      </c>
    </row>
    <row r="104" spans="1:12" ht="20.100000000000001" customHeight="1" x14ac:dyDescent="0.35">
      <c r="A104" s="106" t="s">
        <v>250</v>
      </c>
      <c r="B104" s="107" t="s">
        <v>252</v>
      </c>
      <c r="C104" s="235">
        <v>0</v>
      </c>
      <c r="D104" s="235">
        <v>0</v>
      </c>
      <c r="E104" s="235">
        <v>5</v>
      </c>
      <c r="F104" s="235">
        <v>0</v>
      </c>
      <c r="G104" s="235">
        <v>1</v>
      </c>
      <c r="H104" s="235">
        <v>1</v>
      </c>
      <c r="I104" s="235">
        <v>0</v>
      </c>
      <c r="J104" s="235">
        <v>0</v>
      </c>
      <c r="K104" s="235">
        <v>0</v>
      </c>
      <c r="L104" s="235">
        <v>7</v>
      </c>
    </row>
    <row r="105" spans="1:12" ht="20.100000000000001" customHeight="1" x14ac:dyDescent="0.35">
      <c r="A105" s="108" t="s">
        <v>250</v>
      </c>
      <c r="B105" s="109" t="s">
        <v>253</v>
      </c>
      <c r="C105" s="236">
        <v>4</v>
      </c>
      <c r="D105" s="236">
        <v>8</v>
      </c>
      <c r="E105" s="236">
        <v>2</v>
      </c>
      <c r="F105" s="236">
        <v>0</v>
      </c>
      <c r="G105" s="236">
        <v>0</v>
      </c>
      <c r="H105" s="236">
        <v>0</v>
      </c>
      <c r="I105" s="236">
        <v>0</v>
      </c>
      <c r="J105" s="236">
        <v>0</v>
      </c>
      <c r="K105" s="236">
        <v>0</v>
      </c>
      <c r="L105" s="236">
        <v>14</v>
      </c>
    </row>
    <row r="106" spans="1:12" ht="20.100000000000001" customHeight="1" x14ac:dyDescent="0.35">
      <c r="A106" s="106" t="s">
        <v>250</v>
      </c>
      <c r="B106" s="107" t="s">
        <v>254</v>
      </c>
      <c r="C106" s="235">
        <v>0</v>
      </c>
      <c r="D106" s="235">
        <v>1</v>
      </c>
      <c r="E106" s="235">
        <v>7</v>
      </c>
      <c r="F106" s="235">
        <v>7</v>
      </c>
      <c r="G106" s="235">
        <v>3</v>
      </c>
      <c r="H106" s="235">
        <v>1</v>
      </c>
      <c r="I106" s="235">
        <v>1</v>
      </c>
      <c r="J106" s="235">
        <v>0</v>
      </c>
      <c r="K106" s="235">
        <v>0</v>
      </c>
      <c r="L106" s="235">
        <v>20</v>
      </c>
    </row>
    <row r="107" spans="1:12" ht="20.100000000000001" customHeight="1" x14ac:dyDescent="0.35">
      <c r="A107" s="108" t="s">
        <v>255</v>
      </c>
      <c r="B107" s="109" t="s">
        <v>256</v>
      </c>
      <c r="C107" s="236">
        <v>0</v>
      </c>
      <c r="D107" s="236">
        <v>0</v>
      </c>
      <c r="E107" s="236">
        <v>9</v>
      </c>
      <c r="F107" s="236">
        <v>0</v>
      </c>
      <c r="G107" s="236">
        <v>1</v>
      </c>
      <c r="H107" s="236">
        <v>0</v>
      </c>
      <c r="I107" s="236">
        <v>0</v>
      </c>
      <c r="J107" s="236">
        <v>0</v>
      </c>
      <c r="K107" s="236">
        <v>0</v>
      </c>
      <c r="L107" s="236">
        <v>10</v>
      </c>
    </row>
    <row r="108" spans="1:12" ht="20.100000000000001" customHeight="1" x14ac:dyDescent="0.35">
      <c r="A108" s="106" t="s">
        <v>257</v>
      </c>
      <c r="B108" s="107" t="s">
        <v>258</v>
      </c>
      <c r="C108" s="235">
        <v>0</v>
      </c>
      <c r="D108" s="235">
        <v>1</v>
      </c>
      <c r="E108" s="235">
        <v>5</v>
      </c>
      <c r="F108" s="235">
        <v>2</v>
      </c>
      <c r="G108" s="235">
        <v>0</v>
      </c>
      <c r="H108" s="235">
        <v>0</v>
      </c>
      <c r="I108" s="235">
        <v>0</v>
      </c>
      <c r="J108" s="235">
        <v>0</v>
      </c>
      <c r="K108" s="235">
        <v>0</v>
      </c>
      <c r="L108" s="235">
        <v>8</v>
      </c>
    </row>
    <row r="109" spans="1:12" ht="20.100000000000001" customHeight="1" x14ac:dyDescent="0.35">
      <c r="A109" s="108" t="s">
        <v>259</v>
      </c>
      <c r="B109" s="109" t="s">
        <v>260</v>
      </c>
      <c r="C109" s="236">
        <v>0</v>
      </c>
      <c r="D109" s="236">
        <v>3</v>
      </c>
      <c r="E109" s="236">
        <v>11</v>
      </c>
      <c r="F109" s="236">
        <v>0</v>
      </c>
      <c r="G109" s="236">
        <v>0</v>
      </c>
      <c r="H109" s="236">
        <v>0</v>
      </c>
      <c r="I109" s="236">
        <v>0</v>
      </c>
      <c r="J109" s="236">
        <v>0</v>
      </c>
      <c r="K109" s="236">
        <v>0</v>
      </c>
      <c r="L109" s="236">
        <v>14</v>
      </c>
    </row>
    <row r="110" spans="1:12" ht="20.100000000000001" customHeight="1" x14ac:dyDescent="0.35">
      <c r="A110" s="106" t="s">
        <v>261</v>
      </c>
      <c r="B110" s="107" t="s">
        <v>262</v>
      </c>
      <c r="C110" s="235">
        <v>3</v>
      </c>
      <c r="D110" s="235">
        <v>0</v>
      </c>
      <c r="E110" s="235">
        <v>1</v>
      </c>
      <c r="F110" s="235">
        <v>0</v>
      </c>
      <c r="G110" s="235">
        <v>0</v>
      </c>
      <c r="H110" s="235">
        <v>1</v>
      </c>
      <c r="I110" s="235">
        <v>0</v>
      </c>
      <c r="J110" s="235">
        <v>0</v>
      </c>
      <c r="K110" s="235">
        <v>0</v>
      </c>
      <c r="L110" s="235">
        <v>5</v>
      </c>
    </row>
    <row r="111" spans="1:12" ht="20.100000000000001" customHeight="1" x14ac:dyDescent="0.35">
      <c r="A111" s="108" t="s">
        <v>261</v>
      </c>
      <c r="B111" s="109" t="s">
        <v>263</v>
      </c>
      <c r="C111" s="236">
        <v>3</v>
      </c>
      <c r="D111" s="236">
        <v>0</v>
      </c>
      <c r="E111" s="236">
        <v>2</v>
      </c>
      <c r="F111" s="236">
        <v>2</v>
      </c>
      <c r="G111" s="236">
        <v>3</v>
      </c>
      <c r="H111" s="236">
        <v>0</v>
      </c>
      <c r="I111" s="236">
        <v>0</v>
      </c>
      <c r="J111" s="236">
        <v>2</v>
      </c>
      <c r="K111" s="236">
        <v>0</v>
      </c>
      <c r="L111" s="236">
        <v>12</v>
      </c>
    </row>
    <row r="112" spans="1:12" ht="20.100000000000001" customHeight="1" x14ac:dyDescent="0.35">
      <c r="A112" s="106" t="s">
        <v>261</v>
      </c>
      <c r="B112" s="107" t="s">
        <v>264</v>
      </c>
      <c r="C112" s="235">
        <v>3</v>
      </c>
      <c r="D112" s="235">
        <v>1</v>
      </c>
      <c r="E112" s="235">
        <v>6</v>
      </c>
      <c r="F112" s="235">
        <v>4</v>
      </c>
      <c r="G112" s="235">
        <v>1</v>
      </c>
      <c r="H112" s="235">
        <v>3</v>
      </c>
      <c r="I112" s="235">
        <v>0</v>
      </c>
      <c r="J112" s="235">
        <v>0</v>
      </c>
      <c r="K112" s="235">
        <v>0</v>
      </c>
      <c r="L112" s="235">
        <v>18</v>
      </c>
    </row>
    <row r="113" spans="1:12" ht="20.100000000000001" customHeight="1" x14ac:dyDescent="0.35">
      <c r="A113" s="108" t="s">
        <v>261</v>
      </c>
      <c r="B113" s="109" t="s">
        <v>265</v>
      </c>
      <c r="C113" s="236">
        <v>0</v>
      </c>
      <c r="D113" s="236">
        <v>8</v>
      </c>
      <c r="E113" s="236">
        <v>0</v>
      </c>
      <c r="F113" s="236">
        <v>0</v>
      </c>
      <c r="G113" s="236">
        <v>0</v>
      </c>
      <c r="H113" s="236">
        <v>0</v>
      </c>
      <c r="I113" s="236">
        <v>0</v>
      </c>
      <c r="J113" s="236">
        <v>0</v>
      </c>
      <c r="K113" s="236">
        <v>0</v>
      </c>
      <c r="L113" s="236">
        <v>8</v>
      </c>
    </row>
    <row r="114" spans="1:12" ht="20.100000000000001" customHeight="1" x14ac:dyDescent="0.35">
      <c r="A114" s="106" t="s">
        <v>261</v>
      </c>
      <c r="B114" s="107" t="s">
        <v>266</v>
      </c>
      <c r="C114" s="235">
        <v>8</v>
      </c>
      <c r="D114" s="235">
        <v>2</v>
      </c>
      <c r="E114" s="235">
        <v>4</v>
      </c>
      <c r="F114" s="235">
        <v>0</v>
      </c>
      <c r="G114" s="235">
        <v>2</v>
      </c>
      <c r="H114" s="235">
        <v>0</v>
      </c>
      <c r="I114" s="235">
        <v>0</v>
      </c>
      <c r="J114" s="235">
        <v>0</v>
      </c>
      <c r="K114" s="235">
        <v>0</v>
      </c>
      <c r="L114" s="235">
        <v>16</v>
      </c>
    </row>
    <row r="115" spans="1:12" ht="20.100000000000001" customHeight="1" x14ac:dyDescent="0.35">
      <c r="A115" s="108" t="s">
        <v>261</v>
      </c>
      <c r="B115" s="109" t="s">
        <v>267</v>
      </c>
      <c r="C115" s="236">
        <v>1</v>
      </c>
      <c r="D115" s="236">
        <v>0</v>
      </c>
      <c r="E115" s="236">
        <v>0</v>
      </c>
      <c r="F115" s="236">
        <v>1</v>
      </c>
      <c r="G115" s="236">
        <v>0</v>
      </c>
      <c r="H115" s="236">
        <v>1</v>
      </c>
      <c r="I115" s="236">
        <v>0</v>
      </c>
      <c r="J115" s="236">
        <v>0</v>
      </c>
      <c r="K115" s="236">
        <v>0</v>
      </c>
      <c r="L115" s="236">
        <v>3</v>
      </c>
    </row>
    <row r="116" spans="1:12" ht="20.100000000000001" customHeight="1" x14ac:dyDescent="0.35">
      <c r="A116" s="106" t="s">
        <v>261</v>
      </c>
      <c r="B116" s="107" t="s">
        <v>268</v>
      </c>
      <c r="C116" s="235">
        <v>7</v>
      </c>
      <c r="D116" s="235">
        <v>3</v>
      </c>
      <c r="E116" s="235">
        <v>1</v>
      </c>
      <c r="F116" s="235">
        <v>0</v>
      </c>
      <c r="G116" s="235">
        <v>0</v>
      </c>
      <c r="H116" s="235">
        <v>1</v>
      </c>
      <c r="I116" s="235">
        <v>0</v>
      </c>
      <c r="J116" s="235">
        <v>2</v>
      </c>
      <c r="K116" s="235">
        <v>0</v>
      </c>
      <c r="L116" s="235">
        <v>14</v>
      </c>
    </row>
    <row r="117" spans="1:12" ht="20.100000000000001" customHeight="1" x14ac:dyDescent="0.35">
      <c r="A117" s="108" t="s">
        <v>261</v>
      </c>
      <c r="B117" s="109" t="s">
        <v>269</v>
      </c>
      <c r="C117" s="236">
        <v>3</v>
      </c>
      <c r="D117" s="236">
        <v>0</v>
      </c>
      <c r="E117" s="236">
        <v>2</v>
      </c>
      <c r="F117" s="236">
        <v>0</v>
      </c>
      <c r="G117" s="236">
        <v>2</v>
      </c>
      <c r="H117" s="236">
        <v>1</v>
      </c>
      <c r="I117" s="236">
        <v>2</v>
      </c>
      <c r="J117" s="236">
        <v>1</v>
      </c>
      <c r="K117" s="236">
        <v>0</v>
      </c>
      <c r="L117" s="236">
        <v>11</v>
      </c>
    </row>
    <row r="118" spans="1:12" ht="20.100000000000001" customHeight="1" x14ac:dyDescent="0.35">
      <c r="A118" s="106" t="s">
        <v>270</v>
      </c>
      <c r="B118" s="107" t="s">
        <v>271</v>
      </c>
      <c r="C118" s="235">
        <v>4</v>
      </c>
      <c r="D118" s="235">
        <v>0</v>
      </c>
      <c r="E118" s="235">
        <v>0</v>
      </c>
      <c r="F118" s="235">
        <v>0</v>
      </c>
      <c r="G118" s="235">
        <v>0</v>
      </c>
      <c r="H118" s="235">
        <v>1</v>
      </c>
      <c r="I118" s="235">
        <v>1</v>
      </c>
      <c r="J118" s="235">
        <v>0</v>
      </c>
      <c r="K118" s="235">
        <v>0</v>
      </c>
      <c r="L118" s="235">
        <v>6</v>
      </c>
    </row>
    <row r="119" spans="1:12" ht="20.100000000000001" customHeight="1" x14ac:dyDescent="0.35">
      <c r="A119" s="108" t="s">
        <v>270</v>
      </c>
      <c r="B119" s="109" t="s">
        <v>272</v>
      </c>
      <c r="C119" s="236">
        <v>0</v>
      </c>
      <c r="D119" s="236">
        <v>4</v>
      </c>
      <c r="E119" s="236">
        <v>4</v>
      </c>
      <c r="F119" s="236">
        <v>4</v>
      </c>
      <c r="G119" s="236">
        <v>4</v>
      </c>
      <c r="H119" s="236">
        <v>2</v>
      </c>
      <c r="I119" s="236">
        <v>1</v>
      </c>
      <c r="J119" s="236">
        <v>0</v>
      </c>
      <c r="K119" s="236">
        <v>0</v>
      </c>
      <c r="L119" s="236">
        <v>19</v>
      </c>
    </row>
    <row r="120" spans="1:12" ht="20.100000000000001" customHeight="1" x14ac:dyDescent="0.35">
      <c r="A120" s="106" t="s">
        <v>270</v>
      </c>
      <c r="B120" s="107" t="s">
        <v>273</v>
      </c>
      <c r="C120" s="235">
        <v>4</v>
      </c>
      <c r="D120" s="235">
        <v>0</v>
      </c>
      <c r="E120" s="235">
        <v>13</v>
      </c>
      <c r="F120" s="235">
        <v>1</v>
      </c>
      <c r="G120" s="235">
        <v>2</v>
      </c>
      <c r="H120" s="235">
        <v>8</v>
      </c>
      <c r="I120" s="235">
        <v>0</v>
      </c>
      <c r="J120" s="235">
        <v>0</v>
      </c>
      <c r="K120" s="235">
        <v>0</v>
      </c>
      <c r="L120" s="235">
        <v>28</v>
      </c>
    </row>
    <row r="121" spans="1:12" ht="20.100000000000001" customHeight="1" x14ac:dyDescent="0.35">
      <c r="A121" s="108" t="s">
        <v>270</v>
      </c>
      <c r="B121" s="109" t="s">
        <v>274</v>
      </c>
      <c r="C121" s="236">
        <v>9</v>
      </c>
      <c r="D121" s="236">
        <v>5</v>
      </c>
      <c r="E121" s="236">
        <v>1</v>
      </c>
      <c r="F121" s="236">
        <v>2</v>
      </c>
      <c r="G121" s="236">
        <v>0</v>
      </c>
      <c r="H121" s="236">
        <v>1</v>
      </c>
      <c r="I121" s="236">
        <v>2</v>
      </c>
      <c r="J121" s="236">
        <v>0</v>
      </c>
      <c r="K121" s="236">
        <v>2</v>
      </c>
      <c r="L121" s="236">
        <v>22</v>
      </c>
    </row>
    <row r="122" spans="1:12" ht="20.100000000000001" customHeight="1" x14ac:dyDescent="0.35">
      <c r="A122" s="106" t="s">
        <v>270</v>
      </c>
      <c r="B122" s="107" t="s">
        <v>275</v>
      </c>
      <c r="C122" s="235">
        <v>0</v>
      </c>
      <c r="D122" s="235">
        <v>2</v>
      </c>
      <c r="E122" s="235">
        <v>1</v>
      </c>
      <c r="F122" s="235">
        <v>4</v>
      </c>
      <c r="G122" s="235">
        <v>0</v>
      </c>
      <c r="H122" s="235">
        <v>2</v>
      </c>
      <c r="I122" s="235">
        <v>1</v>
      </c>
      <c r="J122" s="235">
        <v>0</v>
      </c>
      <c r="K122" s="235">
        <v>0</v>
      </c>
      <c r="L122" s="235">
        <v>10</v>
      </c>
    </row>
    <row r="123" spans="1:12" ht="20.100000000000001" customHeight="1" x14ac:dyDescent="0.35">
      <c r="A123" s="108" t="s">
        <v>270</v>
      </c>
      <c r="B123" s="109" t="s">
        <v>276</v>
      </c>
      <c r="C123" s="236">
        <v>0</v>
      </c>
      <c r="D123" s="236">
        <v>0</v>
      </c>
      <c r="E123" s="236">
        <v>9</v>
      </c>
      <c r="F123" s="236">
        <v>4</v>
      </c>
      <c r="G123" s="236">
        <v>0</v>
      </c>
      <c r="H123" s="236">
        <v>1</v>
      </c>
      <c r="I123" s="236">
        <v>0</v>
      </c>
      <c r="J123" s="236">
        <v>1</v>
      </c>
      <c r="K123" s="236">
        <v>0</v>
      </c>
      <c r="L123" s="236">
        <v>15</v>
      </c>
    </row>
    <row r="124" spans="1:12" ht="20.100000000000001" customHeight="1" x14ac:dyDescent="0.35">
      <c r="A124" s="106" t="s">
        <v>270</v>
      </c>
      <c r="B124" s="107" t="s">
        <v>277</v>
      </c>
      <c r="C124" s="235">
        <v>2</v>
      </c>
      <c r="D124" s="235">
        <v>7</v>
      </c>
      <c r="E124" s="235">
        <v>12</v>
      </c>
      <c r="F124" s="235">
        <v>7</v>
      </c>
      <c r="G124" s="235">
        <v>1</v>
      </c>
      <c r="H124" s="235">
        <v>3</v>
      </c>
      <c r="I124" s="235">
        <v>0</v>
      </c>
      <c r="J124" s="235">
        <v>3</v>
      </c>
      <c r="K124" s="235">
        <v>0</v>
      </c>
      <c r="L124" s="235">
        <v>35</v>
      </c>
    </row>
    <row r="125" spans="1:12" ht="20.100000000000001" customHeight="1" x14ac:dyDescent="0.35">
      <c r="A125" s="108" t="s">
        <v>270</v>
      </c>
      <c r="B125" s="109" t="s">
        <v>278</v>
      </c>
      <c r="C125" s="236">
        <v>5</v>
      </c>
      <c r="D125" s="236">
        <v>5</v>
      </c>
      <c r="E125" s="236">
        <v>5</v>
      </c>
      <c r="F125" s="236">
        <v>2</v>
      </c>
      <c r="G125" s="236">
        <v>2</v>
      </c>
      <c r="H125" s="236">
        <v>2</v>
      </c>
      <c r="I125" s="236">
        <v>0</v>
      </c>
      <c r="J125" s="236">
        <v>0</v>
      </c>
      <c r="K125" s="236">
        <v>0</v>
      </c>
      <c r="L125" s="236">
        <v>21</v>
      </c>
    </row>
    <row r="126" spans="1:12" ht="20.100000000000001" customHeight="1" x14ac:dyDescent="0.35">
      <c r="A126" s="106" t="s">
        <v>279</v>
      </c>
      <c r="B126" s="107" t="s">
        <v>280</v>
      </c>
      <c r="C126" s="235">
        <v>6</v>
      </c>
      <c r="D126" s="235">
        <v>2</v>
      </c>
      <c r="E126" s="235">
        <v>4</v>
      </c>
      <c r="F126" s="235">
        <v>3</v>
      </c>
      <c r="G126" s="235">
        <v>4</v>
      </c>
      <c r="H126" s="235">
        <v>0</v>
      </c>
      <c r="I126" s="235">
        <v>1</v>
      </c>
      <c r="J126" s="235">
        <v>1</v>
      </c>
      <c r="K126" s="235">
        <v>0</v>
      </c>
      <c r="L126" s="235">
        <v>21</v>
      </c>
    </row>
    <row r="127" spans="1:12" ht="20.100000000000001" customHeight="1" x14ac:dyDescent="0.35">
      <c r="A127" s="108" t="s">
        <v>279</v>
      </c>
      <c r="B127" s="109" t="s">
        <v>281</v>
      </c>
      <c r="C127" s="236">
        <v>0</v>
      </c>
      <c r="D127" s="236">
        <v>19</v>
      </c>
      <c r="E127" s="236">
        <v>0</v>
      </c>
      <c r="F127" s="236">
        <v>4</v>
      </c>
      <c r="G127" s="236">
        <v>15</v>
      </c>
      <c r="H127" s="236">
        <v>11</v>
      </c>
      <c r="I127" s="236">
        <v>5</v>
      </c>
      <c r="J127" s="236">
        <v>5</v>
      </c>
      <c r="K127" s="236">
        <v>0</v>
      </c>
      <c r="L127" s="236">
        <v>59</v>
      </c>
    </row>
    <row r="128" spans="1:12" ht="20.100000000000001" customHeight="1" x14ac:dyDescent="0.35">
      <c r="A128" s="106" t="s">
        <v>279</v>
      </c>
      <c r="B128" s="107" t="s">
        <v>282</v>
      </c>
      <c r="C128" s="235">
        <v>10</v>
      </c>
      <c r="D128" s="235">
        <v>8</v>
      </c>
      <c r="E128" s="235">
        <v>10</v>
      </c>
      <c r="F128" s="235">
        <v>9</v>
      </c>
      <c r="G128" s="235">
        <v>5</v>
      </c>
      <c r="H128" s="235">
        <v>2</v>
      </c>
      <c r="I128" s="235">
        <v>0</v>
      </c>
      <c r="J128" s="235">
        <v>1</v>
      </c>
      <c r="K128" s="235">
        <v>0</v>
      </c>
      <c r="L128" s="235">
        <v>45</v>
      </c>
    </row>
    <row r="129" spans="1:12" ht="20.100000000000001" customHeight="1" x14ac:dyDescent="0.35">
      <c r="A129" s="108" t="s">
        <v>279</v>
      </c>
      <c r="B129" s="109" t="s">
        <v>283</v>
      </c>
      <c r="C129" s="236">
        <v>6</v>
      </c>
      <c r="D129" s="236">
        <v>4</v>
      </c>
      <c r="E129" s="236">
        <v>11</v>
      </c>
      <c r="F129" s="236">
        <v>5</v>
      </c>
      <c r="G129" s="236">
        <v>5</v>
      </c>
      <c r="H129" s="236">
        <v>8</v>
      </c>
      <c r="I129" s="236">
        <v>2</v>
      </c>
      <c r="J129" s="236">
        <v>6</v>
      </c>
      <c r="K129" s="236">
        <v>0</v>
      </c>
      <c r="L129" s="236">
        <v>47</v>
      </c>
    </row>
    <row r="130" spans="1:12" ht="20.100000000000001" customHeight="1" x14ac:dyDescent="0.35">
      <c r="A130" s="106" t="s">
        <v>279</v>
      </c>
      <c r="B130" s="107" t="s">
        <v>284</v>
      </c>
      <c r="C130" s="235">
        <v>11</v>
      </c>
      <c r="D130" s="235">
        <v>31</v>
      </c>
      <c r="E130" s="235">
        <v>6</v>
      </c>
      <c r="F130" s="235">
        <v>1</v>
      </c>
      <c r="G130" s="235">
        <v>3</v>
      </c>
      <c r="H130" s="235">
        <v>0</v>
      </c>
      <c r="I130" s="235">
        <v>0</v>
      </c>
      <c r="J130" s="235">
        <v>3</v>
      </c>
      <c r="K130" s="235">
        <v>0</v>
      </c>
      <c r="L130" s="235">
        <v>55</v>
      </c>
    </row>
    <row r="131" spans="1:12" ht="20.100000000000001" customHeight="1" x14ac:dyDescent="0.35">
      <c r="A131" s="108" t="s">
        <v>279</v>
      </c>
      <c r="B131" s="109" t="s">
        <v>285</v>
      </c>
      <c r="C131" s="236">
        <v>10</v>
      </c>
      <c r="D131" s="236">
        <v>3</v>
      </c>
      <c r="E131" s="236">
        <v>6</v>
      </c>
      <c r="F131" s="236">
        <v>3</v>
      </c>
      <c r="G131" s="236">
        <v>3</v>
      </c>
      <c r="H131" s="236">
        <v>0</v>
      </c>
      <c r="I131" s="236">
        <v>0</v>
      </c>
      <c r="J131" s="236">
        <v>0</v>
      </c>
      <c r="K131" s="236">
        <v>1</v>
      </c>
      <c r="L131" s="236">
        <v>26</v>
      </c>
    </row>
    <row r="132" spans="1:12" ht="20.100000000000001" customHeight="1" x14ac:dyDescent="0.35">
      <c r="A132" s="106" t="s">
        <v>279</v>
      </c>
      <c r="B132" s="107" t="s">
        <v>286</v>
      </c>
      <c r="C132" s="235">
        <v>7</v>
      </c>
      <c r="D132" s="235">
        <v>0</v>
      </c>
      <c r="E132" s="235">
        <v>4</v>
      </c>
      <c r="F132" s="235">
        <v>1</v>
      </c>
      <c r="G132" s="235">
        <v>0</v>
      </c>
      <c r="H132" s="235">
        <v>0</v>
      </c>
      <c r="I132" s="235">
        <v>4</v>
      </c>
      <c r="J132" s="235">
        <v>3</v>
      </c>
      <c r="K132" s="235">
        <v>0</v>
      </c>
      <c r="L132" s="235">
        <v>19</v>
      </c>
    </row>
    <row r="133" spans="1:12" ht="20.100000000000001" customHeight="1" x14ac:dyDescent="0.35">
      <c r="A133" s="108" t="s">
        <v>279</v>
      </c>
      <c r="B133" s="109" t="s">
        <v>287</v>
      </c>
      <c r="C133" s="236">
        <v>2</v>
      </c>
      <c r="D133" s="236">
        <v>1</v>
      </c>
      <c r="E133" s="236">
        <v>6</v>
      </c>
      <c r="F133" s="236">
        <v>10</v>
      </c>
      <c r="G133" s="236">
        <v>3</v>
      </c>
      <c r="H133" s="236">
        <v>5</v>
      </c>
      <c r="I133" s="236">
        <v>0</v>
      </c>
      <c r="J133" s="236">
        <v>0</v>
      </c>
      <c r="K133" s="236">
        <v>2</v>
      </c>
      <c r="L133" s="236">
        <v>29</v>
      </c>
    </row>
    <row r="134" spans="1:12" ht="20.100000000000001" customHeight="1" x14ac:dyDescent="0.35">
      <c r="A134" s="106" t="s">
        <v>279</v>
      </c>
      <c r="B134" s="107" t="s">
        <v>288</v>
      </c>
      <c r="C134" s="235">
        <v>4</v>
      </c>
      <c r="D134" s="235">
        <v>1</v>
      </c>
      <c r="E134" s="235">
        <v>3</v>
      </c>
      <c r="F134" s="235">
        <v>2</v>
      </c>
      <c r="G134" s="235">
        <v>2</v>
      </c>
      <c r="H134" s="235">
        <v>1</v>
      </c>
      <c r="I134" s="235">
        <v>0</v>
      </c>
      <c r="J134" s="235">
        <v>1</v>
      </c>
      <c r="K134" s="235">
        <v>0</v>
      </c>
      <c r="L134" s="235">
        <v>14</v>
      </c>
    </row>
    <row r="135" spans="1:12" ht="20.100000000000001" customHeight="1" x14ac:dyDescent="0.35">
      <c r="A135" s="108" t="s">
        <v>279</v>
      </c>
      <c r="B135" s="109" t="s">
        <v>289</v>
      </c>
      <c r="C135" s="236">
        <v>5</v>
      </c>
      <c r="D135" s="236">
        <v>4</v>
      </c>
      <c r="E135" s="236">
        <v>3</v>
      </c>
      <c r="F135" s="236">
        <v>6</v>
      </c>
      <c r="G135" s="236">
        <v>3</v>
      </c>
      <c r="H135" s="236">
        <v>0</v>
      </c>
      <c r="I135" s="236">
        <v>0</v>
      </c>
      <c r="J135" s="236">
        <v>0</v>
      </c>
      <c r="K135" s="236">
        <v>0</v>
      </c>
      <c r="L135" s="236">
        <v>21</v>
      </c>
    </row>
    <row r="136" spans="1:12" ht="20.100000000000001" customHeight="1" x14ac:dyDescent="0.35">
      <c r="A136" s="106" t="s">
        <v>279</v>
      </c>
      <c r="B136" s="107" t="s">
        <v>290</v>
      </c>
      <c r="C136" s="235">
        <v>15</v>
      </c>
      <c r="D136" s="235">
        <v>3</v>
      </c>
      <c r="E136" s="235">
        <v>3</v>
      </c>
      <c r="F136" s="235">
        <v>2</v>
      </c>
      <c r="G136" s="235">
        <v>0</v>
      </c>
      <c r="H136" s="235">
        <v>0</v>
      </c>
      <c r="I136" s="235">
        <v>0</v>
      </c>
      <c r="J136" s="235">
        <v>2</v>
      </c>
      <c r="K136" s="235">
        <v>0</v>
      </c>
      <c r="L136" s="235">
        <v>25</v>
      </c>
    </row>
    <row r="137" spans="1:12" ht="20.100000000000001" customHeight="1" x14ac:dyDescent="0.35">
      <c r="A137" s="108" t="s">
        <v>279</v>
      </c>
      <c r="B137" s="109" t="s">
        <v>291</v>
      </c>
      <c r="C137" s="236">
        <v>2</v>
      </c>
      <c r="D137" s="236">
        <v>3</v>
      </c>
      <c r="E137" s="236">
        <v>11</v>
      </c>
      <c r="F137" s="236">
        <v>3</v>
      </c>
      <c r="G137" s="236">
        <v>2</v>
      </c>
      <c r="H137" s="236">
        <v>2</v>
      </c>
      <c r="I137" s="236">
        <v>0</v>
      </c>
      <c r="J137" s="236">
        <v>0</v>
      </c>
      <c r="K137" s="236">
        <v>0</v>
      </c>
      <c r="L137" s="236">
        <v>23</v>
      </c>
    </row>
    <row r="138" spans="1:12" ht="20.100000000000001" customHeight="1" x14ac:dyDescent="0.35">
      <c r="A138" s="106" t="s">
        <v>279</v>
      </c>
      <c r="B138" s="107" t="s">
        <v>292</v>
      </c>
      <c r="C138" s="235">
        <v>3</v>
      </c>
      <c r="D138" s="235">
        <v>0</v>
      </c>
      <c r="E138" s="235">
        <v>6</v>
      </c>
      <c r="F138" s="235">
        <v>15</v>
      </c>
      <c r="G138" s="235">
        <v>3</v>
      </c>
      <c r="H138" s="235">
        <v>1</v>
      </c>
      <c r="I138" s="235">
        <v>0</v>
      </c>
      <c r="J138" s="235">
        <v>1</v>
      </c>
      <c r="K138" s="235">
        <v>1</v>
      </c>
      <c r="L138" s="235">
        <v>30</v>
      </c>
    </row>
    <row r="139" spans="1:12" ht="20.100000000000001" customHeight="1" x14ac:dyDescent="0.35">
      <c r="A139" s="108" t="s">
        <v>293</v>
      </c>
      <c r="B139" s="109" t="s">
        <v>294</v>
      </c>
      <c r="C139" s="236">
        <v>7</v>
      </c>
      <c r="D139" s="236">
        <v>6</v>
      </c>
      <c r="E139" s="236">
        <v>2</v>
      </c>
      <c r="F139" s="236">
        <v>1</v>
      </c>
      <c r="G139" s="236">
        <v>2</v>
      </c>
      <c r="H139" s="236">
        <v>0</v>
      </c>
      <c r="I139" s="236">
        <v>0</v>
      </c>
      <c r="J139" s="236">
        <v>0</v>
      </c>
      <c r="K139" s="236">
        <v>0</v>
      </c>
      <c r="L139" s="236">
        <v>18</v>
      </c>
    </row>
    <row r="140" spans="1:12" ht="20.100000000000001" customHeight="1" x14ac:dyDescent="0.35">
      <c r="A140" s="106" t="s">
        <v>293</v>
      </c>
      <c r="B140" s="107" t="s">
        <v>295</v>
      </c>
      <c r="C140" s="235">
        <v>0</v>
      </c>
      <c r="D140" s="235">
        <v>4</v>
      </c>
      <c r="E140" s="235">
        <v>2</v>
      </c>
      <c r="F140" s="235">
        <v>3</v>
      </c>
      <c r="G140" s="235">
        <v>2</v>
      </c>
      <c r="H140" s="235">
        <v>0</v>
      </c>
      <c r="I140" s="235">
        <v>0</v>
      </c>
      <c r="J140" s="235">
        <v>0</v>
      </c>
      <c r="K140" s="235">
        <v>0</v>
      </c>
      <c r="L140" s="235">
        <v>11</v>
      </c>
    </row>
    <row r="141" spans="1:12" ht="20.100000000000001" customHeight="1" x14ac:dyDescent="0.35">
      <c r="A141" s="108" t="s">
        <v>293</v>
      </c>
      <c r="B141" s="109" t="s">
        <v>296</v>
      </c>
      <c r="C141" s="236">
        <v>3</v>
      </c>
      <c r="D141" s="236">
        <v>2</v>
      </c>
      <c r="E141" s="236">
        <v>4</v>
      </c>
      <c r="F141" s="236">
        <v>1</v>
      </c>
      <c r="G141" s="236">
        <v>2</v>
      </c>
      <c r="H141" s="236">
        <v>0</v>
      </c>
      <c r="I141" s="236">
        <v>1</v>
      </c>
      <c r="J141" s="236">
        <v>0</v>
      </c>
      <c r="K141" s="236">
        <v>0</v>
      </c>
      <c r="L141" s="236">
        <v>13</v>
      </c>
    </row>
    <row r="142" spans="1:12" ht="20.100000000000001" customHeight="1" x14ac:dyDescent="0.35">
      <c r="A142" s="106" t="s">
        <v>297</v>
      </c>
      <c r="B142" s="107" t="s">
        <v>298</v>
      </c>
      <c r="C142" s="235">
        <v>4</v>
      </c>
      <c r="D142" s="235">
        <v>0</v>
      </c>
      <c r="E142" s="235">
        <v>2</v>
      </c>
      <c r="F142" s="235">
        <v>6</v>
      </c>
      <c r="G142" s="235">
        <v>1</v>
      </c>
      <c r="H142" s="235">
        <v>1</v>
      </c>
      <c r="I142" s="235">
        <v>1</v>
      </c>
      <c r="J142" s="235">
        <v>2</v>
      </c>
      <c r="K142" s="235">
        <v>0</v>
      </c>
      <c r="L142" s="235">
        <v>17</v>
      </c>
    </row>
    <row r="143" spans="1:12" ht="20.100000000000001" customHeight="1" x14ac:dyDescent="0.35">
      <c r="A143" s="108" t="s">
        <v>297</v>
      </c>
      <c r="B143" s="109" t="s">
        <v>299</v>
      </c>
      <c r="C143" s="236">
        <v>0</v>
      </c>
      <c r="D143" s="236">
        <v>0</v>
      </c>
      <c r="E143" s="236">
        <v>9</v>
      </c>
      <c r="F143" s="236">
        <v>8</v>
      </c>
      <c r="G143" s="236">
        <v>1</v>
      </c>
      <c r="H143" s="236">
        <v>0</v>
      </c>
      <c r="I143" s="236">
        <v>0</v>
      </c>
      <c r="J143" s="236">
        <v>4</v>
      </c>
      <c r="K143" s="236">
        <v>0</v>
      </c>
      <c r="L143" s="236">
        <v>22</v>
      </c>
    </row>
    <row r="144" spans="1:12" ht="20.100000000000001" customHeight="1" x14ac:dyDescent="0.35">
      <c r="A144" s="106" t="s">
        <v>297</v>
      </c>
      <c r="B144" s="107" t="s">
        <v>300</v>
      </c>
      <c r="C144" s="235">
        <v>0</v>
      </c>
      <c r="D144" s="235">
        <v>5</v>
      </c>
      <c r="E144" s="235">
        <v>2</v>
      </c>
      <c r="F144" s="235">
        <v>0</v>
      </c>
      <c r="G144" s="235">
        <v>0</v>
      </c>
      <c r="H144" s="235">
        <v>0</v>
      </c>
      <c r="I144" s="235">
        <v>0</v>
      </c>
      <c r="J144" s="235">
        <v>0</v>
      </c>
      <c r="K144" s="235">
        <v>0</v>
      </c>
      <c r="L144" s="235">
        <v>7</v>
      </c>
    </row>
    <row r="145" spans="1:12" ht="20.100000000000001" customHeight="1" x14ac:dyDescent="0.35">
      <c r="A145" s="108" t="s">
        <v>297</v>
      </c>
      <c r="B145" s="109" t="s">
        <v>301</v>
      </c>
      <c r="C145" s="236">
        <v>6</v>
      </c>
      <c r="D145" s="236">
        <v>2</v>
      </c>
      <c r="E145" s="236">
        <v>5</v>
      </c>
      <c r="F145" s="236">
        <v>0</v>
      </c>
      <c r="G145" s="236">
        <v>2</v>
      </c>
      <c r="H145" s="236">
        <v>1</v>
      </c>
      <c r="I145" s="236">
        <v>0</v>
      </c>
      <c r="J145" s="236">
        <v>0</v>
      </c>
      <c r="K145" s="236">
        <v>0</v>
      </c>
      <c r="L145" s="236">
        <v>16</v>
      </c>
    </row>
    <row r="146" spans="1:12" ht="20.100000000000001" customHeight="1" x14ac:dyDescent="0.35">
      <c r="A146" s="106" t="s">
        <v>302</v>
      </c>
      <c r="B146" s="107" t="s">
        <v>303</v>
      </c>
      <c r="C146" s="235">
        <v>0</v>
      </c>
      <c r="D146" s="235">
        <v>0</v>
      </c>
      <c r="E146" s="235">
        <v>4</v>
      </c>
      <c r="F146" s="235">
        <v>3</v>
      </c>
      <c r="G146" s="235">
        <v>0</v>
      </c>
      <c r="H146" s="235">
        <v>1</v>
      </c>
      <c r="I146" s="235">
        <v>0</v>
      </c>
      <c r="J146" s="235">
        <v>0</v>
      </c>
      <c r="K146" s="235">
        <v>0</v>
      </c>
      <c r="L146" s="235">
        <v>8</v>
      </c>
    </row>
    <row r="147" spans="1:12" ht="20.100000000000001" customHeight="1" x14ac:dyDescent="0.35">
      <c r="A147" s="108" t="s">
        <v>302</v>
      </c>
      <c r="B147" s="109" t="s">
        <v>304</v>
      </c>
      <c r="C147" s="236">
        <v>27</v>
      </c>
      <c r="D147" s="236">
        <v>1</v>
      </c>
      <c r="E147" s="236">
        <v>3</v>
      </c>
      <c r="F147" s="236">
        <v>5</v>
      </c>
      <c r="G147" s="236">
        <v>0</v>
      </c>
      <c r="H147" s="236">
        <v>0</v>
      </c>
      <c r="I147" s="236">
        <v>1</v>
      </c>
      <c r="J147" s="236">
        <v>0</v>
      </c>
      <c r="K147" s="236">
        <v>0</v>
      </c>
      <c r="L147" s="236">
        <v>37</v>
      </c>
    </row>
    <row r="148" spans="1:12" ht="20.100000000000001" customHeight="1" x14ac:dyDescent="0.35">
      <c r="A148" s="106" t="s">
        <v>305</v>
      </c>
      <c r="B148" s="107" t="s">
        <v>306</v>
      </c>
      <c r="C148" s="235">
        <v>1</v>
      </c>
      <c r="D148" s="235">
        <v>1</v>
      </c>
      <c r="E148" s="235">
        <v>12</v>
      </c>
      <c r="F148" s="235">
        <v>2</v>
      </c>
      <c r="G148" s="235">
        <v>0</v>
      </c>
      <c r="H148" s="235">
        <v>0</v>
      </c>
      <c r="I148" s="235">
        <v>0</v>
      </c>
      <c r="J148" s="235">
        <v>0</v>
      </c>
      <c r="K148" s="235">
        <v>0</v>
      </c>
      <c r="L148" s="235">
        <v>16</v>
      </c>
    </row>
    <row r="149" spans="1:12" ht="20.100000000000001" customHeight="1" x14ac:dyDescent="0.35">
      <c r="A149" s="108" t="s">
        <v>305</v>
      </c>
      <c r="B149" s="109" t="s">
        <v>307</v>
      </c>
      <c r="C149" s="236">
        <v>3</v>
      </c>
      <c r="D149" s="236">
        <v>0</v>
      </c>
      <c r="E149" s="236">
        <v>0</v>
      </c>
      <c r="F149" s="236">
        <v>1</v>
      </c>
      <c r="G149" s="236">
        <v>0</v>
      </c>
      <c r="H149" s="236">
        <v>0</v>
      </c>
      <c r="I149" s="236">
        <v>0</v>
      </c>
      <c r="J149" s="236">
        <v>0</v>
      </c>
      <c r="K149" s="236">
        <v>0</v>
      </c>
      <c r="L149" s="236">
        <v>4</v>
      </c>
    </row>
    <row r="150" spans="1:12" ht="20.100000000000001" customHeight="1" x14ac:dyDescent="0.35">
      <c r="A150" s="106" t="s">
        <v>305</v>
      </c>
      <c r="B150" s="107" t="s">
        <v>308</v>
      </c>
      <c r="C150" s="235">
        <v>5</v>
      </c>
      <c r="D150" s="235">
        <v>2</v>
      </c>
      <c r="E150" s="235">
        <v>3</v>
      </c>
      <c r="F150" s="235">
        <v>2</v>
      </c>
      <c r="G150" s="235">
        <v>1</v>
      </c>
      <c r="H150" s="235">
        <v>0</v>
      </c>
      <c r="I150" s="235">
        <v>0</v>
      </c>
      <c r="J150" s="235">
        <v>0</v>
      </c>
      <c r="K150" s="235">
        <v>0</v>
      </c>
      <c r="L150" s="235">
        <v>13</v>
      </c>
    </row>
    <row r="151" spans="1:12" ht="20.100000000000001" customHeight="1" x14ac:dyDescent="0.35">
      <c r="A151" s="108" t="s">
        <v>305</v>
      </c>
      <c r="B151" s="109" t="s">
        <v>309</v>
      </c>
      <c r="C151" s="236">
        <v>0</v>
      </c>
      <c r="D151" s="236">
        <v>6</v>
      </c>
      <c r="E151" s="236">
        <v>17</v>
      </c>
      <c r="F151" s="236">
        <v>4</v>
      </c>
      <c r="G151" s="236">
        <v>2</v>
      </c>
      <c r="H151" s="236">
        <v>0</v>
      </c>
      <c r="I151" s="236">
        <v>0</v>
      </c>
      <c r="J151" s="236">
        <v>1</v>
      </c>
      <c r="K151" s="236">
        <v>0</v>
      </c>
      <c r="L151" s="236">
        <v>30</v>
      </c>
    </row>
    <row r="152" spans="1:12" ht="20.100000000000001" customHeight="1" x14ac:dyDescent="0.35">
      <c r="A152" s="106" t="s">
        <v>310</v>
      </c>
      <c r="B152" s="107" t="s">
        <v>311</v>
      </c>
      <c r="C152" s="235">
        <v>12</v>
      </c>
      <c r="D152" s="235">
        <v>0</v>
      </c>
      <c r="E152" s="235">
        <v>0</v>
      </c>
      <c r="F152" s="235">
        <v>0</v>
      </c>
      <c r="G152" s="235">
        <v>0</v>
      </c>
      <c r="H152" s="235">
        <v>0</v>
      </c>
      <c r="I152" s="235">
        <v>1</v>
      </c>
      <c r="J152" s="235">
        <v>0</v>
      </c>
      <c r="K152" s="235">
        <v>0</v>
      </c>
      <c r="L152" s="235">
        <v>13</v>
      </c>
    </row>
    <row r="153" spans="1:12" ht="20.100000000000001" customHeight="1" x14ac:dyDescent="0.35">
      <c r="A153" s="108" t="s">
        <v>310</v>
      </c>
      <c r="B153" s="109" t="s">
        <v>312</v>
      </c>
      <c r="C153" s="236">
        <v>0</v>
      </c>
      <c r="D153" s="236">
        <v>1</v>
      </c>
      <c r="E153" s="236">
        <v>6</v>
      </c>
      <c r="F153" s="236">
        <v>7</v>
      </c>
      <c r="G153" s="236">
        <v>4</v>
      </c>
      <c r="H153" s="236">
        <v>3</v>
      </c>
      <c r="I153" s="236">
        <v>0</v>
      </c>
      <c r="J153" s="236">
        <v>2</v>
      </c>
      <c r="K153" s="236">
        <v>0</v>
      </c>
      <c r="L153" s="236">
        <v>23</v>
      </c>
    </row>
    <row r="154" spans="1:12" ht="20.100000000000001" customHeight="1" x14ac:dyDescent="0.35">
      <c r="A154" s="106" t="s">
        <v>313</v>
      </c>
      <c r="B154" s="107" t="s">
        <v>314</v>
      </c>
      <c r="C154" s="235">
        <v>4</v>
      </c>
      <c r="D154" s="235">
        <v>0</v>
      </c>
      <c r="E154" s="235">
        <v>15</v>
      </c>
      <c r="F154" s="235">
        <v>1</v>
      </c>
      <c r="G154" s="235">
        <v>0</v>
      </c>
      <c r="H154" s="235">
        <v>1</v>
      </c>
      <c r="I154" s="235">
        <v>0</v>
      </c>
      <c r="J154" s="235">
        <v>0</v>
      </c>
      <c r="K154" s="235">
        <v>1</v>
      </c>
      <c r="L154" s="235">
        <v>22</v>
      </c>
    </row>
    <row r="155" spans="1:12" ht="20.100000000000001" customHeight="1" x14ac:dyDescent="0.35">
      <c r="A155" s="108" t="s">
        <v>315</v>
      </c>
      <c r="B155" s="109" t="s">
        <v>316</v>
      </c>
      <c r="C155" s="236">
        <v>2</v>
      </c>
      <c r="D155" s="236">
        <v>0</v>
      </c>
      <c r="E155" s="236">
        <v>0</v>
      </c>
      <c r="F155" s="236">
        <v>0</v>
      </c>
      <c r="G155" s="236">
        <v>0</v>
      </c>
      <c r="H155" s="236">
        <v>0</v>
      </c>
      <c r="I155" s="236">
        <v>1</v>
      </c>
      <c r="J155" s="236">
        <v>0</v>
      </c>
      <c r="K155" s="236">
        <v>1</v>
      </c>
      <c r="L155" s="236">
        <v>4</v>
      </c>
    </row>
    <row r="156" spans="1:12" ht="20.100000000000001" customHeight="1" x14ac:dyDescent="0.35">
      <c r="A156" s="106" t="s">
        <v>315</v>
      </c>
      <c r="B156" s="107" t="s">
        <v>317</v>
      </c>
      <c r="C156" s="235">
        <v>1</v>
      </c>
      <c r="D156" s="235">
        <v>1</v>
      </c>
      <c r="E156" s="235">
        <v>4</v>
      </c>
      <c r="F156" s="235">
        <v>2</v>
      </c>
      <c r="G156" s="235">
        <v>6</v>
      </c>
      <c r="H156" s="235">
        <v>4</v>
      </c>
      <c r="I156" s="235">
        <v>1</v>
      </c>
      <c r="J156" s="235">
        <v>0</v>
      </c>
      <c r="K156" s="235">
        <v>0</v>
      </c>
      <c r="L156" s="235">
        <v>19</v>
      </c>
    </row>
    <row r="157" spans="1:12" ht="20.100000000000001" customHeight="1" x14ac:dyDescent="0.35">
      <c r="A157" s="108" t="s">
        <v>315</v>
      </c>
      <c r="B157" s="109" t="s">
        <v>318</v>
      </c>
      <c r="C157" s="236">
        <v>5</v>
      </c>
      <c r="D157" s="236">
        <v>0</v>
      </c>
      <c r="E157" s="236">
        <v>2</v>
      </c>
      <c r="F157" s="236">
        <v>3</v>
      </c>
      <c r="G157" s="236">
        <v>0</v>
      </c>
      <c r="H157" s="236">
        <v>1</v>
      </c>
      <c r="I157" s="236">
        <v>0</v>
      </c>
      <c r="J157" s="236">
        <v>1</v>
      </c>
      <c r="K157" s="236">
        <v>2</v>
      </c>
      <c r="L157" s="236">
        <v>14</v>
      </c>
    </row>
    <row r="158" spans="1:12" ht="20.100000000000001" customHeight="1" x14ac:dyDescent="0.35">
      <c r="A158" s="106" t="s">
        <v>315</v>
      </c>
      <c r="B158" s="107" t="s">
        <v>319</v>
      </c>
      <c r="C158" s="235">
        <v>139</v>
      </c>
      <c r="D158" s="235">
        <v>0</v>
      </c>
      <c r="E158" s="235">
        <v>0</v>
      </c>
      <c r="F158" s="235">
        <v>0</v>
      </c>
      <c r="G158" s="235">
        <v>10</v>
      </c>
      <c r="H158" s="235">
        <v>0</v>
      </c>
      <c r="I158" s="235">
        <v>0</v>
      </c>
      <c r="J158" s="235">
        <v>3</v>
      </c>
      <c r="K158" s="235">
        <v>86</v>
      </c>
      <c r="L158" s="235">
        <v>238</v>
      </c>
    </row>
    <row r="159" spans="1:12" ht="20.100000000000001" customHeight="1" x14ac:dyDescent="0.35">
      <c r="A159" s="108" t="s">
        <v>320</v>
      </c>
      <c r="B159" s="109" t="s">
        <v>321</v>
      </c>
      <c r="C159" s="236">
        <v>9</v>
      </c>
      <c r="D159" s="236">
        <v>4</v>
      </c>
      <c r="E159" s="236">
        <v>7</v>
      </c>
      <c r="F159" s="236">
        <v>4</v>
      </c>
      <c r="G159" s="236">
        <v>1</v>
      </c>
      <c r="H159" s="236">
        <v>4</v>
      </c>
      <c r="I159" s="236">
        <v>1</v>
      </c>
      <c r="J159" s="236">
        <v>2</v>
      </c>
      <c r="K159" s="236">
        <v>0</v>
      </c>
      <c r="L159" s="236">
        <v>32</v>
      </c>
    </row>
    <row r="160" spans="1:12" ht="20.100000000000001" customHeight="1" x14ac:dyDescent="0.35">
      <c r="A160" s="106" t="s">
        <v>320</v>
      </c>
      <c r="B160" s="107" t="s">
        <v>322</v>
      </c>
      <c r="C160" s="235">
        <v>0</v>
      </c>
      <c r="D160" s="235">
        <v>0</v>
      </c>
      <c r="E160" s="235">
        <v>8</v>
      </c>
      <c r="F160" s="235">
        <v>0</v>
      </c>
      <c r="G160" s="235">
        <v>0</v>
      </c>
      <c r="H160" s="235">
        <v>0</v>
      </c>
      <c r="I160" s="235">
        <v>0</v>
      </c>
      <c r="J160" s="235">
        <v>0</v>
      </c>
      <c r="K160" s="235">
        <v>0</v>
      </c>
      <c r="L160" s="235">
        <v>8</v>
      </c>
    </row>
    <row r="161" spans="1:12" ht="20.100000000000001" customHeight="1" x14ac:dyDescent="0.35">
      <c r="A161" s="108" t="s">
        <v>320</v>
      </c>
      <c r="B161" s="109" t="s">
        <v>323</v>
      </c>
      <c r="C161" s="236">
        <v>0</v>
      </c>
      <c r="D161" s="236">
        <v>0</v>
      </c>
      <c r="E161" s="236">
        <v>12</v>
      </c>
      <c r="F161" s="236">
        <v>3</v>
      </c>
      <c r="G161" s="236">
        <v>5</v>
      </c>
      <c r="H161" s="236">
        <v>0</v>
      </c>
      <c r="I161" s="236">
        <v>0</v>
      </c>
      <c r="J161" s="236">
        <v>0</v>
      </c>
      <c r="K161" s="236">
        <v>0</v>
      </c>
      <c r="L161" s="236">
        <v>20</v>
      </c>
    </row>
    <row r="162" spans="1:12" ht="20.100000000000001" customHeight="1" x14ac:dyDescent="0.35">
      <c r="A162" s="106" t="s">
        <v>320</v>
      </c>
      <c r="B162" s="107" t="s">
        <v>324</v>
      </c>
      <c r="C162" s="235">
        <v>0</v>
      </c>
      <c r="D162" s="235">
        <v>14</v>
      </c>
      <c r="E162" s="235">
        <v>0</v>
      </c>
      <c r="F162" s="235">
        <v>0</v>
      </c>
      <c r="G162" s="235">
        <v>0</v>
      </c>
      <c r="H162" s="235">
        <v>0</v>
      </c>
      <c r="I162" s="235">
        <v>0</v>
      </c>
      <c r="J162" s="235">
        <v>0</v>
      </c>
      <c r="K162" s="235">
        <v>0</v>
      </c>
      <c r="L162" s="235">
        <v>14</v>
      </c>
    </row>
    <row r="163" spans="1:12" ht="20.100000000000001" customHeight="1" x14ac:dyDescent="0.35">
      <c r="A163" s="108" t="s">
        <v>320</v>
      </c>
      <c r="B163" s="109" t="s">
        <v>325</v>
      </c>
      <c r="C163" s="236">
        <v>0</v>
      </c>
      <c r="D163" s="236">
        <v>8</v>
      </c>
      <c r="E163" s="236">
        <v>2</v>
      </c>
      <c r="F163" s="236">
        <v>1</v>
      </c>
      <c r="G163" s="236">
        <v>0</v>
      </c>
      <c r="H163" s="236">
        <v>0</v>
      </c>
      <c r="I163" s="236">
        <v>0</v>
      </c>
      <c r="J163" s="236">
        <v>0</v>
      </c>
      <c r="K163" s="236">
        <v>0</v>
      </c>
      <c r="L163" s="236">
        <v>11</v>
      </c>
    </row>
    <row r="164" spans="1:12" ht="20.100000000000001" customHeight="1" x14ac:dyDescent="0.35">
      <c r="A164" s="106" t="s">
        <v>326</v>
      </c>
      <c r="B164" s="107" t="s">
        <v>327</v>
      </c>
      <c r="C164" s="235">
        <v>19</v>
      </c>
      <c r="D164" s="235">
        <v>3</v>
      </c>
      <c r="E164" s="235">
        <v>0</v>
      </c>
      <c r="F164" s="235">
        <v>2</v>
      </c>
      <c r="G164" s="235">
        <v>0</v>
      </c>
      <c r="H164" s="235">
        <v>0</v>
      </c>
      <c r="I164" s="235">
        <v>0</v>
      </c>
      <c r="J164" s="235">
        <v>0</v>
      </c>
      <c r="K164" s="235">
        <v>0</v>
      </c>
      <c r="L164" s="235">
        <v>24</v>
      </c>
    </row>
    <row r="165" spans="1:12" ht="20.100000000000001" customHeight="1" x14ac:dyDescent="0.35">
      <c r="A165" s="108" t="s">
        <v>328</v>
      </c>
      <c r="B165" s="109" t="s">
        <v>329</v>
      </c>
      <c r="C165" s="236">
        <v>40</v>
      </c>
      <c r="D165" s="236">
        <v>0</v>
      </c>
      <c r="E165" s="236">
        <v>0</v>
      </c>
      <c r="F165" s="236">
        <v>0</v>
      </c>
      <c r="G165" s="236">
        <v>0</v>
      </c>
      <c r="H165" s="236">
        <v>0</v>
      </c>
      <c r="I165" s="236">
        <v>0</v>
      </c>
      <c r="J165" s="236">
        <v>3</v>
      </c>
      <c r="K165" s="236">
        <v>0</v>
      </c>
      <c r="L165" s="236">
        <v>43</v>
      </c>
    </row>
    <row r="166" spans="1:12" ht="20.100000000000001" customHeight="1" x14ac:dyDescent="0.35">
      <c r="A166" s="106" t="s">
        <v>328</v>
      </c>
      <c r="B166" s="107" t="s">
        <v>330</v>
      </c>
      <c r="C166" s="235">
        <v>4</v>
      </c>
      <c r="D166" s="235">
        <v>2</v>
      </c>
      <c r="E166" s="235">
        <v>9</v>
      </c>
      <c r="F166" s="235">
        <v>9</v>
      </c>
      <c r="G166" s="235">
        <v>3</v>
      </c>
      <c r="H166" s="235">
        <v>2</v>
      </c>
      <c r="I166" s="235">
        <v>2</v>
      </c>
      <c r="J166" s="235">
        <v>0</v>
      </c>
      <c r="K166" s="235">
        <v>0</v>
      </c>
      <c r="L166" s="235">
        <v>31</v>
      </c>
    </row>
    <row r="167" spans="1:12" ht="20.100000000000001" customHeight="1" x14ac:dyDescent="0.35">
      <c r="A167" s="108" t="s">
        <v>328</v>
      </c>
      <c r="B167" s="109" t="s">
        <v>331</v>
      </c>
      <c r="C167" s="236">
        <v>1</v>
      </c>
      <c r="D167" s="236">
        <v>1</v>
      </c>
      <c r="E167" s="236">
        <v>4</v>
      </c>
      <c r="F167" s="236">
        <v>4</v>
      </c>
      <c r="G167" s="236">
        <v>3</v>
      </c>
      <c r="H167" s="236">
        <v>2</v>
      </c>
      <c r="I167" s="236">
        <v>0</v>
      </c>
      <c r="J167" s="236">
        <v>2</v>
      </c>
      <c r="K167" s="236">
        <v>0</v>
      </c>
      <c r="L167" s="236">
        <v>17</v>
      </c>
    </row>
    <row r="168" spans="1:12" ht="20.100000000000001" customHeight="1" x14ac:dyDescent="0.35">
      <c r="A168" s="106" t="s">
        <v>328</v>
      </c>
      <c r="B168" s="107" t="s">
        <v>332</v>
      </c>
      <c r="C168" s="235">
        <v>2</v>
      </c>
      <c r="D168" s="235">
        <v>0</v>
      </c>
      <c r="E168" s="235">
        <v>4</v>
      </c>
      <c r="F168" s="235">
        <v>7</v>
      </c>
      <c r="G168" s="235">
        <v>2</v>
      </c>
      <c r="H168" s="235">
        <v>2</v>
      </c>
      <c r="I168" s="235">
        <v>0</v>
      </c>
      <c r="J168" s="235">
        <v>0</v>
      </c>
      <c r="K168" s="235">
        <v>0</v>
      </c>
      <c r="L168" s="235">
        <v>17</v>
      </c>
    </row>
    <row r="169" spans="1:12" ht="20.100000000000001" customHeight="1" x14ac:dyDescent="0.35">
      <c r="A169" s="108" t="s">
        <v>328</v>
      </c>
      <c r="B169" s="109" t="s">
        <v>333</v>
      </c>
      <c r="C169" s="236">
        <v>0</v>
      </c>
      <c r="D169" s="236">
        <v>1</v>
      </c>
      <c r="E169" s="236">
        <v>8</v>
      </c>
      <c r="F169" s="236">
        <v>14</v>
      </c>
      <c r="G169" s="236">
        <v>3</v>
      </c>
      <c r="H169" s="236">
        <v>2</v>
      </c>
      <c r="I169" s="236">
        <v>2</v>
      </c>
      <c r="J169" s="236">
        <v>1</v>
      </c>
      <c r="K169" s="236">
        <v>0</v>
      </c>
      <c r="L169" s="236">
        <v>31</v>
      </c>
    </row>
    <row r="170" spans="1:12" ht="20.100000000000001" customHeight="1" x14ac:dyDescent="0.35">
      <c r="A170" s="106" t="s">
        <v>328</v>
      </c>
      <c r="B170" s="107" t="s">
        <v>334</v>
      </c>
      <c r="C170" s="235">
        <v>1</v>
      </c>
      <c r="D170" s="235">
        <v>4</v>
      </c>
      <c r="E170" s="235">
        <v>8</v>
      </c>
      <c r="F170" s="235">
        <v>9</v>
      </c>
      <c r="G170" s="235">
        <v>3</v>
      </c>
      <c r="H170" s="235">
        <v>2</v>
      </c>
      <c r="I170" s="235">
        <v>0</v>
      </c>
      <c r="J170" s="235">
        <v>1</v>
      </c>
      <c r="K170" s="235">
        <v>0</v>
      </c>
      <c r="L170" s="235">
        <v>28</v>
      </c>
    </row>
    <row r="171" spans="1:12" ht="20.100000000000001" customHeight="1" x14ac:dyDescent="0.35">
      <c r="A171" s="108" t="s">
        <v>328</v>
      </c>
      <c r="B171" s="109" t="s">
        <v>335</v>
      </c>
      <c r="C171" s="236">
        <v>3</v>
      </c>
      <c r="D171" s="236">
        <v>0</v>
      </c>
      <c r="E171" s="236">
        <v>10</v>
      </c>
      <c r="F171" s="236">
        <v>4</v>
      </c>
      <c r="G171" s="236">
        <v>9</v>
      </c>
      <c r="H171" s="236">
        <v>4</v>
      </c>
      <c r="I171" s="236">
        <v>0</v>
      </c>
      <c r="J171" s="236">
        <v>0</v>
      </c>
      <c r="K171" s="236">
        <v>0</v>
      </c>
      <c r="L171" s="236">
        <v>30</v>
      </c>
    </row>
    <row r="172" spans="1:12" ht="20.100000000000001" customHeight="1" x14ac:dyDescent="0.35">
      <c r="A172" s="106" t="s">
        <v>328</v>
      </c>
      <c r="B172" s="107" t="s">
        <v>336</v>
      </c>
      <c r="C172" s="235">
        <v>1</v>
      </c>
      <c r="D172" s="235">
        <v>0</v>
      </c>
      <c r="E172" s="235">
        <v>15</v>
      </c>
      <c r="F172" s="235">
        <v>2</v>
      </c>
      <c r="G172" s="235">
        <v>1</v>
      </c>
      <c r="H172" s="235">
        <v>1</v>
      </c>
      <c r="I172" s="235">
        <v>0</v>
      </c>
      <c r="J172" s="235">
        <v>0</v>
      </c>
      <c r="K172" s="235">
        <v>0</v>
      </c>
      <c r="L172" s="235">
        <v>20</v>
      </c>
    </row>
    <row r="173" spans="1:12" ht="20.100000000000001" customHeight="1" x14ac:dyDescent="0.35">
      <c r="A173" s="108" t="s">
        <v>328</v>
      </c>
      <c r="B173" s="109" t="s">
        <v>337</v>
      </c>
      <c r="C173" s="236">
        <v>0</v>
      </c>
      <c r="D173" s="236">
        <v>0</v>
      </c>
      <c r="E173" s="236">
        <v>5</v>
      </c>
      <c r="F173" s="236">
        <v>10</v>
      </c>
      <c r="G173" s="236">
        <v>3</v>
      </c>
      <c r="H173" s="236">
        <v>9</v>
      </c>
      <c r="I173" s="236">
        <v>3</v>
      </c>
      <c r="J173" s="236">
        <v>1</v>
      </c>
      <c r="K173" s="236">
        <v>1</v>
      </c>
      <c r="L173" s="236">
        <v>32</v>
      </c>
    </row>
    <row r="174" spans="1:12" ht="20.100000000000001" customHeight="1" x14ac:dyDescent="0.35">
      <c r="A174" s="106" t="s">
        <v>328</v>
      </c>
      <c r="B174" s="107" t="s">
        <v>338</v>
      </c>
      <c r="C174" s="235">
        <v>0</v>
      </c>
      <c r="D174" s="235">
        <v>0</v>
      </c>
      <c r="E174" s="235">
        <v>0</v>
      </c>
      <c r="F174" s="235">
        <v>6</v>
      </c>
      <c r="G174" s="235">
        <v>2</v>
      </c>
      <c r="H174" s="235">
        <v>4</v>
      </c>
      <c r="I174" s="235">
        <v>0</v>
      </c>
      <c r="J174" s="235">
        <v>0</v>
      </c>
      <c r="K174" s="235">
        <v>0</v>
      </c>
      <c r="L174" s="235">
        <v>12</v>
      </c>
    </row>
    <row r="175" spans="1:12" ht="20.100000000000001" customHeight="1" x14ac:dyDescent="0.35">
      <c r="A175" s="108" t="s">
        <v>328</v>
      </c>
      <c r="B175" s="109" t="s">
        <v>339</v>
      </c>
      <c r="C175" s="236">
        <v>13</v>
      </c>
      <c r="D175" s="236">
        <v>0</v>
      </c>
      <c r="E175" s="236">
        <v>10</v>
      </c>
      <c r="F175" s="236">
        <v>1</v>
      </c>
      <c r="G175" s="236">
        <v>0</v>
      </c>
      <c r="H175" s="236">
        <v>0</v>
      </c>
      <c r="I175" s="236">
        <v>0</v>
      </c>
      <c r="J175" s="236">
        <v>0</v>
      </c>
      <c r="K175" s="236">
        <v>0</v>
      </c>
      <c r="L175" s="236">
        <v>24</v>
      </c>
    </row>
    <row r="176" spans="1:12" ht="20.100000000000001" customHeight="1" x14ac:dyDescent="0.35">
      <c r="A176" s="106" t="s">
        <v>328</v>
      </c>
      <c r="B176" s="107" t="s">
        <v>340</v>
      </c>
      <c r="C176" s="235">
        <v>17</v>
      </c>
      <c r="D176" s="235">
        <v>0</v>
      </c>
      <c r="E176" s="235">
        <v>10</v>
      </c>
      <c r="F176" s="235">
        <v>0</v>
      </c>
      <c r="G176" s="235">
        <v>0</v>
      </c>
      <c r="H176" s="235">
        <v>0</v>
      </c>
      <c r="I176" s="235">
        <v>0</v>
      </c>
      <c r="J176" s="235">
        <v>0</v>
      </c>
      <c r="K176" s="235">
        <v>0</v>
      </c>
      <c r="L176" s="235">
        <v>27</v>
      </c>
    </row>
    <row r="177" spans="1:12" ht="20.100000000000001" customHeight="1" x14ac:dyDescent="0.35">
      <c r="A177" s="108" t="s">
        <v>328</v>
      </c>
      <c r="B177" s="109" t="s">
        <v>341</v>
      </c>
      <c r="C177" s="236">
        <v>18</v>
      </c>
      <c r="D177" s="236">
        <v>0</v>
      </c>
      <c r="E177" s="236">
        <v>0</v>
      </c>
      <c r="F177" s="236">
        <v>0</v>
      </c>
      <c r="G177" s="236">
        <v>1</v>
      </c>
      <c r="H177" s="236">
        <v>0</v>
      </c>
      <c r="I177" s="236">
        <v>0</v>
      </c>
      <c r="J177" s="236">
        <v>0</v>
      </c>
      <c r="K177" s="236">
        <v>0</v>
      </c>
      <c r="L177" s="236">
        <v>19</v>
      </c>
    </row>
    <row r="178" spans="1:12" ht="20.100000000000001" customHeight="1" x14ac:dyDescent="0.35">
      <c r="A178" s="106" t="s">
        <v>328</v>
      </c>
      <c r="B178" s="107" t="s">
        <v>342</v>
      </c>
      <c r="C178" s="235">
        <v>0</v>
      </c>
      <c r="D178" s="235">
        <v>3</v>
      </c>
      <c r="E178" s="235">
        <v>9</v>
      </c>
      <c r="F178" s="235">
        <v>9</v>
      </c>
      <c r="G178" s="235">
        <v>2</v>
      </c>
      <c r="H178" s="235">
        <v>1</v>
      </c>
      <c r="I178" s="235">
        <v>0</v>
      </c>
      <c r="J178" s="235">
        <v>0</v>
      </c>
      <c r="K178" s="235">
        <v>0</v>
      </c>
      <c r="L178" s="235">
        <v>24</v>
      </c>
    </row>
    <row r="179" spans="1:12" ht="20.100000000000001" customHeight="1" x14ac:dyDescent="0.35">
      <c r="A179" s="108" t="s">
        <v>328</v>
      </c>
      <c r="B179" s="109" t="s">
        <v>343</v>
      </c>
      <c r="C179" s="236">
        <v>0</v>
      </c>
      <c r="D179" s="236">
        <v>7</v>
      </c>
      <c r="E179" s="236">
        <v>8</v>
      </c>
      <c r="F179" s="236">
        <v>9</v>
      </c>
      <c r="G179" s="236">
        <v>3</v>
      </c>
      <c r="H179" s="236">
        <v>2</v>
      </c>
      <c r="I179" s="236">
        <v>1</v>
      </c>
      <c r="J179" s="236">
        <v>2</v>
      </c>
      <c r="K179" s="236">
        <v>0</v>
      </c>
      <c r="L179" s="236">
        <v>32</v>
      </c>
    </row>
    <row r="180" spans="1:12" ht="20.100000000000001" customHeight="1" x14ac:dyDescent="0.35">
      <c r="A180" s="106" t="s">
        <v>328</v>
      </c>
      <c r="B180" s="107" t="s">
        <v>344</v>
      </c>
      <c r="C180" s="235">
        <v>0</v>
      </c>
      <c r="D180" s="235">
        <v>1</v>
      </c>
      <c r="E180" s="235">
        <v>8</v>
      </c>
      <c r="F180" s="235">
        <v>10</v>
      </c>
      <c r="G180" s="235">
        <v>4</v>
      </c>
      <c r="H180" s="235">
        <v>0</v>
      </c>
      <c r="I180" s="235">
        <v>1</v>
      </c>
      <c r="J180" s="235">
        <v>0</v>
      </c>
      <c r="K180" s="235">
        <v>0</v>
      </c>
      <c r="L180" s="235">
        <v>24</v>
      </c>
    </row>
    <row r="181" spans="1:12" ht="20.100000000000001" customHeight="1" x14ac:dyDescent="0.35">
      <c r="A181" s="108" t="s">
        <v>328</v>
      </c>
      <c r="B181" s="109" t="s">
        <v>345</v>
      </c>
      <c r="C181" s="236">
        <v>7</v>
      </c>
      <c r="D181" s="236">
        <v>0</v>
      </c>
      <c r="E181" s="236">
        <v>2</v>
      </c>
      <c r="F181" s="236">
        <v>2</v>
      </c>
      <c r="G181" s="236">
        <v>0</v>
      </c>
      <c r="H181" s="236">
        <v>0</v>
      </c>
      <c r="I181" s="236">
        <v>1</v>
      </c>
      <c r="J181" s="236">
        <v>0</v>
      </c>
      <c r="K181" s="236">
        <v>0</v>
      </c>
      <c r="L181" s="236">
        <v>12</v>
      </c>
    </row>
    <row r="182" spans="1:12" ht="20.100000000000001" customHeight="1" x14ac:dyDescent="0.35">
      <c r="A182" s="106" t="s">
        <v>328</v>
      </c>
      <c r="B182" s="107" t="s">
        <v>346</v>
      </c>
      <c r="C182" s="235">
        <v>0</v>
      </c>
      <c r="D182" s="235">
        <v>4</v>
      </c>
      <c r="E182" s="235">
        <v>5</v>
      </c>
      <c r="F182" s="235">
        <v>1</v>
      </c>
      <c r="G182" s="235">
        <v>3</v>
      </c>
      <c r="H182" s="235">
        <v>3</v>
      </c>
      <c r="I182" s="235">
        <v>0</v>
      </c>
      <c r="J182" s="235">
        <v>0</v>
      </c>
      <c r="K182" s="235">
        <v>2</v>
      </c>
      <c r="L182" s="235">
        <v>18</v>
      </c>
    </row>
    <row r="183" spans="1:12" ht="20.100000000000001" customHeight="1" x14ac:dyDescent="0.35">
      <c r="A183" s="108" t="s">
        <v>347</v>
      </c>
      <c r="B183" s="109" t="s">
        <v>348</v>
      </c>
      <c r="C183" s="236">
        <v>4</v>
      </c>
      <c r="D183" s="236">
        <v>0</v>
      </c>
      <c r="E183" s="236">
        <v>11</v>
      </c>
      <c r="F183" s="236">
        <v>2</v>
      </c>
      <c r="G183" s="236">
        <v>1</v>
      </c>
      <c r="H183" s="236">
        <v>1</v>
      </c>
      <c r="I183" s="236">
        <v>1</v>
      </c>
      <c r="J183" s="236">
        <v>0</v>
      </c>
      <c r="K183" s="236">
        <v>0</v>
      </c>
      <c r="L183" s="236">
        <v>20</v>
      </c>
    </row>
    <row r="184" spans="1:12" ht="20.100000000000001" customHeight="1" x14ac:dyDescent="0.35">
      <c r="A184" s="106" t="s">
        <v>349</v>
      </c>
      <c r="B184" s="107" t="s">
        <v>350</v>
      </c>
      <c r="C184" s="235">
        <v>15</v>
      </c>
      <c r="D184" s="235">
        <v>2</v>
      </c>
      <c r="E184" s="235">
        <v>1</v>
      </c>
      <c r="F184" s="235">
        <v>2</v>
      </c>
      <c r="G184" s="235">
        <v>1</v>
      </c>
      <c r="H184" s="235">
        <v>3</v>
      </c>
      <c r="I184" s="235">
        <v>0</v>
      </c>
      <c r="J184" s="235">
        <v>1</v>
      </c>
      <c r="K184" s="235">
        <v>0</v>
      </c>
      <c r="L184" s="235">
        <v>25</v>
      </c>
    </row>
    <row r="185" spans="1:12" ht="20.100000000000001" customHeight="1" x14ac:dyDescent="0.35">
      <c r="A185" s="108" t="s">
        <v>349</v>
      </c>
      <c r="B185" s="109" t="s">
        <v>351</v>
      </c>
      <c r="C185" s="236">
        <v>4</v>
      </c>
      <c r="D185" s="236">
        <v>0</v>
      </c>
      <c r="E185" s="236">
        <v>1</v>
      </c>
      <c r="F185" s="236">
        <v>0</v>
      </c>
      <c r="G185" s="236">
        <v>0</v>
      </c>
      <c r="H185" s="236">
        <v>0</v>
      </c>
      <c r="I185" s="236">
        <v>0</v>
      </c>
      <c r="J185" s="236">
        <v>0</v>
      </c>
      <c r="K185" s="236">
        <v>0</v>
      </c>
      <c r="L185" s="236">
        <v>5</v>
      </c>
    </row>
    <row r="186" spans="1:12" ht="20.100000000000001" customHeight="1" x14ac:dyDescent="0.35">
      <c r="A186" s="106" t="s">
        <v>352</v>
      </c>
      <c r="B186" s="107" t="s">
        <v>353</v>
      </c>
      <c r="C186" s="235">
        <v>5</v>
      </c>
      <c r="D186" s="235">
        <v>4</v>
      </c>
      <c r="E186" s="235">
        <v>1</v>
      </c>
      <c r="F186" s="235">
        <v>0</v>
      </c>
      <c r="G186" s="235">
        <v>2</v>
      </c>
      <c r="H186" s="235">
        <v>0</v>
      </c>
      <c r="I186" s="235">
        <v>0</v>
      </c>
      <c r="J186" s="235">
        <v>0</v>
      </c>
      <c r="K186" s="235">
        <v>0</v>
      </c>
      <c r="L186" s="235">
        <v>12</v>
      </c>
    </row>
    <row r="187" spans="1:12" ht="20.100000000000001" customHeight="1" x14ac:dyDescent="0.35">
      <c r="A187" s="108" t="s">
        <v>352</v>
      </c>
      <c r="B187" s="109" t="s">
        <v>354</v>
      </c>
      <c r="C187" s="236">
        <v>5</v>
      </c>
      <c r="D187" s="236">
        <v>0</v>
      </c>
      <c r="E187" s="236">
        <v>1</v>
      </c>
      <c r="F187" s="236">
        <v>1</v>
      </c>
      <c r="G187" s="236">
        <v>3</v>
      </c>
      <c r="H187" s="236">
        <v>0</v>
      </c>
      <c r="I187" s="236">
        <v>0</v>
      </c>
      <c r="J187" s="236">
        <v>0</v>
      </c>
      <c r="K187" s="236">
        <v>0</v>
      </c>
      <c r="L187" s="236">
        <v>10</v>
      </c>
    </row>
    <row r="188" spans="1:12" ht="20.100000000000001" customHeight="1" x14ac:dyDescent="0.35">
      <c r="A188" s="106" t="s">
        <v>352</v>
      </c>
      <c r="B188" s="107" t="s">
        <v>355</v>
      </c>
      <c r="C188" s="235">
        <v>0</v>
      </c>
      <c r="D188" s="235">
        <v>1</v>
      </c>
      <c r="E188" s="235">
        <v>2</v>
      </c>
      <c r="F188" s="235">
        <v>4</v>
      </c>
      <c r="G188" s="235">
        <v>2</v>
      </c>
      <c r="H188" s="235">
        <v>3</v>
      </c>
      <c r="I188" s="235">
        <v>0</v>
      </c>
      <c r="J188" s="235">
        <v>0</v>
      </c>
      <c r="K188" s="235">
        <v>0</v>
      </c>
      <c r="L188" s="235">
        <v>12</v>
      </c>
    </row>
    <row r="189" spans="1:12" ht="20.100000000000001" customHeight="1" x14ac:dyDescent="0.35">
      <c r="A189" s="108" t="s">
        <v>352</v>
      </c>
      <c r="B189" s="109" t="s">
        <v>356</v>
      </c>
      <c r="C189" s="236">
        <v>14</v>
      </c>
      <c r="D189" s="236">
        <v>0</v>
      </c>
      <c r="E189" s="236">
        <v>0</v>
      </c>
      <c r="F189" s="236">
        <v>0</v>
      </c>
      <c r="G189" s="236">
        <v>2</v>
      </c>
      <c r="H189" s="236">
        <v>0</v>
      </c>
      <c r="I189" s="236">
        <v>0</v>
      </c>
      <c r="J189" s="236">
        <v>2</v>
      </c>
      <c r="K189" s="236">
        <v>12</v>
      </c>
      <c r="L189" s="236">
        <v>30</v>
      </c>
    </row>
    <row r="190" spans="1:12" ht="20.100000000000001" customHeight="1" x14ac:dyDescent="0.35">
      <c r="A190" s="106" t="s">
        <v>352</v>
      </c>
      <c r="B190" s="107" t="s">
        <v>357</v>
      </c>
      <c r="C190" s="235">
        <v>5</v>
      </c>
      <c r="D190" s="235">
        <v>0</v>
      </c>
      <c r="E190" s="235">
        <v>0</v>
      </c>
      <c r="F190" s="235">
        <v>0</v>
      </c>
      <c r="G190" s="235">
        <v>1</v>
      </c>
      <c r="H190" s="235">
        <v>0</v>
      </c>
      <c r="I190" s="235">
        <v>0</v>
      </c>
      <c r="J190" s="235">
        <v>0</v>
      </c>
      <c r="K190" s="235">
        <v>0</v>
      </c>
      <c r="L190" s="235">
        <v>6</v>
      </c>
    </row>
    <row r="191" spans="1:12" ht="20.100000000000001" customHeight="1" x14ac:dyDescent="0.35">
      <c r="A191" s="108" t="s">
        <v>358</v>
      </c>
      <c r="B191" s="109" t="s">
        <v>359</v>
      </c>
      <c r="C191" s="236">
        <v>0</v>
      </c>
      <c r="D191" s="236">
        <v>0</v>
      </c>
      <c r="E191" s="236">
        <v>4</v>
      </c>
      <c r="F191" s="236">
        <v>8</v>
      </c>
      <c r="G191" s="236">
        <v>1</v>
      </c>
      <c r="H191" s="236">
        <v>1</v>
      </c>
      <c r="I191" s="236">
        <v>1</v>
      </c>
      <c r="J191" s="236">
        <v>0</v>
      </c>
      <c r="K191" s="236">
        <v>0</v>
      </c>
      <c r="L191" s="236">
        <v>15</v>
      </c>
    </row>
    <row r="192" spans="1:12" ht="20.100000000000001" customHeight="1" x14ac:dyDescent="0.35">
      <c r="A192" s="106" t="s">
        <v>358</v>
      </c>
      <c r="B192" s="107" t="s">
        <v>138</v>
      </c>
      <c r="C192" s="235">
        <v>2</v>
      </c>
      <c r="D192" s="235">
        <v>2</v>
      </c>
      <c r="E192" s="235">
        <v>6</v>
      </c>
      <c r="F192" s="235">
        <v>8</v>
      </c>
      <c r="G192" s="235">
        <v>2</v>
      </c>
      <c r="H192" s="235">
        <v>2</v>
      </c>
      <c r="I192" s="235">
        <v>2</v>
      </c>
      <c r="J192" s="235">
        <v>0</v>
      </c>
      <c r="K192" s="235">
        <v>0</v>
      </c>
      <c r="L192" s="235">
        <v>24</v>
      </c>
    </row>
    <row r="193" spans="1:12" ht="20.100000000000001" customHeight="1" x14ac:dyDescent="0.35">
      <c r="A193" s="108" t="s">
        <v>358</v>
      </c>
      <c r="B193" s="109" t="s">
        <v>360</v>
      </c>
      <c r="C193" s="236">
        <v>0</v>
      </c>
      <c r="D193" s="236">
        <v>3</v>
      </c>
      <c r="E193" s="236">
        <v>6</v>
      </c>
      <c r="F193" s="236">
        <v>13</v>
      </c>
      <c r="G193" s="236">
        <v>0</v>
      </c>
      <c r="H193" s="236">
        <v>3</v>
      </c>
      <c r="I193" s="236">
        <v>1</v>
      </c>
      <c r="J193" s="236">
        <v>0</v>
      </c>
      <c r="K193" s="236">
        <v>0</v>
      </c>
      <c r="L193" s="236">
        <v>26</v>
      </c>
    </row>
    <row r="194" spans="1:12" ht="20.100000000000001" customHeight="1" x14ac:dyDescent="0.35">
      <c r="A194" s="106" t="s">
        <v>358</v>
      </c>
      <c r="B194" s="107" t="s">
        <v>361</v>
      </c>
      <c r="C194" s="235">
        <v>2</v>
      </c>
      <c r="D194" s="235">
        <v>6</v>
      </c>
      <c r="E194" s="235">
        <v>0</v>
      </c>
      <c r="F194" s="235">
        <v>3</v>
      </c>
      <c r="G194" s="235">
        <v>1</v>
      </c>
      <c r="H194" s="235">
        <v>2</v>
      </c>
      <c r="I194" s="235">
        <v>0</v>
      </c>
      <c r="J194" s="235">
        <v>0</v>
      </c>
      <c r="K194" s="235">
        <v>0</v>
      </c>
      <c r="L194" s="235">
        <v>14</v>
      </c>
    </row>
    <row r="195" spans="1:12" ht="20.100000000000001" customHeight="1" x14ac:dyDescent="0.35">
      <c r="A195" s="108" t="s">
        <v>358</v>
      </c>
      <c r="B195" s="109" t="s">
        <v>362</v>
      </c>
      <c r="C195" s="236">
        <v>15</v>
      </c>
      <c r="D195" s="236">
        <v>2</v>
      </c>
      <c r="E195" s="236">
        <v>13</v>
      </c>
      <c r="F195" s="236">
        <v>10</v>
      </c>
      <c r="G195" s="236">
        <v>3</v>
      </c>
      <c r="H195" s="236">
        <v>2</v>
      </c>
      <c r="I195" s="236">
        <v>1</v>
      </c>
      <c r="J195" s="236">
        <v>2</v>
      </c>
      <c r="K195" s="236">
        <v>0</v>
      </c>
      <c r="L195" s="236">
        <v>48</v>
      </c>
    </row>
    <row r="196" spans="1:12" ht="20.100000000000001" customHeight="1" x14ac:dyDescent="0.35">
      <c r="A196" s="106" t="s">
        <v>358</v>
      </c>
      <c r="B196" s="107" t="s">
        <v>363</v>
      </c>
      <c r="C196" s="235">
        <v>1</v>
      </c>
      <c r="D196" s="235">
        <v>5</v>
      </c>
      <c r="E196" s="235">
        <v>5</v>
      </c>
      <c r="F196" s="235">
        <v>0</v>
      </c>
      <c r="G196" s="235">
        <v>0</v>
      </c>
      <c r="H196" s="235">
        <v>0</v>
      </c>
      <c r="I196" s="235">
        <v>1</v>
      </c>
      <c r="J196" s="235">
        <v>0</v>
      </c>
      <c r="K196" s="235">
        <v>0</v>
      </c>
      <c r="L196" s="235">
        <v>12</v>
      </c>
    </row>
    <row r="197" spans="1:12" ht="20.100000000000001" customHeight="1" x14ac:dyDescent="0.35">
      <c r="A197" s="108" t="s">
        <v>364</v>
      </c>
      <c r="B197" s="109" t="s">
        <v>365</v>
      </c>
      <c r="C197" s="236">
        <v>9</v>
      </c>
      <c r="D197" s="236">
        <v>6</v>
      </c>
      <c r="E197" s="236">
        <v>1</v>
      </c>
      <c r="F197" s="236">
        <v>5</v>
      </c>
      <c r="G197" s="236">
        <v>2</v>
      </c>
      <c r="H197" s="236">
        <v>1</v>
      </c>
      <c r="I197" s="236">
        <v>1</v>
      </c>
      <c r="J197" s="236">
        <v>0</v>
      </c>
      <c r="K197" s="236">
        <v>0</v>
      </c>
      <c r="L197" s="236">
        <v>25</v>
      </c>
    </row>
    <row r="198" spans="1:12" ht="20.100000000000001" customHeight="1" x14ac:dyDescent="0.35">
      <c r="A198" s="106" t="s">
        <v>364</v>
      </c>
      <c r="B198" s="107" t="s">
        <v>366</v>
      </c>
      <c r="C198" s="235">
        <v>0</v>
      </c>
      <c r="D198" s="235">
        <v>2</v>
      </c>
      <c r="E198" s="235">
        <v>3</v>
      </c>
      <c r="F198" s="235">
        <v>3</v>
      </c>
      <c r="G198" s="235">
        <v>1</v>
      </c>
      <c r="H198" s="235">
        <v>4</v>
      </c>
      <c r="I198" s="235">
        <v>1</v>
      </c>
      <c r="J198" s="235">
        <v>0</v>
      </c>
      <c r="K198" s="235">
        <v>0</v>
      </c>
      <c r="L198" s="235">
        <v>14</v>
      </c>
    </row>
    <row r="199" spans="1:12" ht="20.100000000000001" customHeight="1" x14ac:dyDescent="0.35">
      <c r="A199" s="108" t="s">
        <v>364</v>
      </c>
      <c r="B199" s="109" t="s">
        <v>367</v>
      </c>
      <c r="C199" s="236">
        <v>3</v>
      </c>
      <c r="D199" s="236">
        <v>0</v>
      </c>
      <c r="E199" s="236">
        <v>4</v>
      </c>
      <c r="F199" s="236">
        <v>0</v>
      </c>
      <c r="G199" s="236">
        <v>0</v>
      </c>
      <c r="H199" s="236">
        <v>0</v>
      </c>
      <c r="I199" s="236">
        <v>0</v>
      </c>
      <c r="J199" s="236">
        <v>1</v>
      </c>
      <c r="K199" s="236">
        <v>0</v>
      </c>
      <c r="L199" s="236">
        <v>8</v>
      </c>
    </row>
    <row r="200" spans="1:12" ht="20.100000000000001" customHeight="1" x14ac:dyDescent="0.35">
      <c r="A200" s="106" t="s">
        <v>364</v>
      </c>
      <c r="B200" s="107" t="s">
        <v>368</v>
      </c>
      <c r="C200" s="235">
        <v>1</v>
      </c>
      <c r="D200" s="235">
        <v>0</v>
      </c>
      <c r="E200" s="235">
        <v>3</v>
      </c>
      <c r="F200" s="235">
        <v>8</v>
      </c>
      <c r="G200" s="235">
        <v>0</v>
      </c>
      <c r="H200" s="235">
        <v>4</v>
      </c>
      <c r="I200" s="235">
        <v>0</v>
      </c>
      <c r="J200" s="235">
        <v>0</v>
      </c>
      <c r="K200" s="235">
        <v>0</v>
      </c>
      <c r="L200" s="235">
        <v>16</v>
      </c>
    </row>
    <row r="201" spans="1:12" ht="20.100000000000001" customHeight="1" x14ac:dyDescent="0.35">
      <c r="A201" s="108" t="s">
        <v>369</v>
      </c>
      <c r="B201" s="109" t="s">
        <v>370</v>
      </c>
      <c r="C201" s="236">
        <v>0</v>
      </c>
      <c r="D201" s="236">
        <v>0</v>
      </c>
      <c r="E201" s="236">
        <v>11</v>
      </c>
      <c r="F201" s="236">
        <v>2</v>
      </c>
      <c r="G201" s="236">
        <v>0</v>
      </c>
      <c r="H201" s="236">
        <v>4</v>
      </c>
      <c r="I201" s="236">
        <v>1</v>
      </c>
      <c r="J201" s="236">
        <v>8</v>
      </c>
      <c r="K201" s="236">
        <v>0</v>
      </c>
      <c r="L201" s="236">
        <v>26</v>
      </c>
    </row>
    <row r="202" spans="1:12" ht="20.100000000000001" customHeight="1" x14ac:dyDescent="0.35">
      <c r="A202" s="106" t="s">
        <v>371</v>
      </c>
      <c r="B202" s="107" t="s">
        <v>372</v>
      </c>
      <c r="C202" s="235">
        <v>1</v>
      </c>
      <c r="D202" s="235">
        <v>0</v>
      </c>
      <c r="E202" s="235">
        <v>0</v>
      </c>
      <c r="F202" s="235">
        <v>8</v>
      </c>
      <c r="G202" s="235">
        <v>4</v>
      </c>
      <c r="H202" s="235">
        <v>5</v>
      </c>
      <c r="I202" s="235">
        <v>4</v>
      </c>
      <c r="J202" s="235">
        <v>0</v>
      </c>
      <c r="K202" s="235">
        <v>0</v>
      </c>
      <c r="L202" s="235">
        <v>22</v>
      </c>
    </row>
    <row r="203" spans="1:12" ht="20.100000000000001" customHeight="1" x14ac:dyDescent="0.35">
      <c r="A203" s="108" t="s">
        <v>373</v>
      </c>
      <c r="B203" s="109" t="s">
        <v>374</v>
      </c>
      <c r="C203" s="236">
        <v>0</v>
      </c>
      <c r="D203" s="236">
        <v>19</v>
      </c>
      <c r="E203" s="236">
        <v>0</v>
      </c>
      <c r="F203" s="236">
        <v>0</v>
      </c>
      <c r="G203" s="236">
        <v>1</v>
      </c>
      <c r="H203" s="236">
        <v>0</v>
      </c>
      <c r="I203" s="236">
        <v>0</v>
      </c>
      <c r="J203" s="236">
        <v>0</v>
      </c>
      <c r="K203" s="236">
        <v>0</v>
      </c>
      <c r="L203" s="236">
        <v>20</v>
      </c>
    </row>
    <row r="204" spans="1:12" ht="20.100000000000001" customHeight="1" x14ac:dyDescent="0.35">
      <c r="A204" s="106" t="s">
        <v>373</v>
      </c>
      <c r="B204" s="107" t="s">
        <v>375</v>
      </c>
      <c r="C204" s="235">
        <v>1</v>
      </c>
      <c r="D204" s="235">
        <v>0</v>
      </c>
      <c r="E204" s="235">
        <v>0</v>
      </c>
      <c r="F204" s="235">
        <v>8</v>
      </c>
      <c r="G204" s="235">
        <v>0</v>
      </c>
      <c r="H204" s="235">
        <v>0</v>
      </c>
      <c r="I204" s="235">
        <v>0</v>
      </c>
      <c r="J204" s="235">
        <v>1</v>
      </c>
      <c r="K204" s="235">
        <v>1</v>
      </c>
      <c r="L204" s="235">
        <v>11</v>
      </c>
    </row>
    <row r="205" spans="1:12" ht="20.100000000000001" customHeight="1" x14ac:dyDescent="0.35">
      <c r="A205" s="108" t="s">
        <v>373</v>
      </c>
      <c r="B205" s="109" t="s">
        <v>376</v>
      </c>
      <c r="C205" s="236">
        <v>0</v>
      </c>
      <c r="D205" s="236">
        <v>0</v>
      </c>
      <c r="E205" s="236">
        <v>4</v>
      </c>
      <c r="F205" s="236">
        <v>6</v>
      </c>
      <c r="G205" s="236">
        <v>4</v>
      </c>
      <c r="H205" s="236">
        <v>7</v>
      </c>
      <c r="I205" s="236">
        <v>2</v>
      </c>
      <c r="J205" s="236">
        <v>1</v>
      </c>
      <c r="K205" s="236">
        <v>1</v>
      </c>
      <c r="L205" s="236">
        <v>25</v>
      </c>
    </row>
    <row r="206" spans="1:12" ht="20.100000000000001" customHeight="1" x14ac:dyDescent="0.35">
      <c r="A206" s="106" t="s">
        <v>373</v>
      </c>
      <c r="B206" s="107" t="s">
        <v>377</v>
      </c>
      <c r="C206" s="235">
        <v>3</v>
      </c>
      <c r="D206" s="235">
        <v>0</v>
      </c>
      <c r="E206" s="235">
        <v>6</v>
      </c>
      <c r="F206" s="235">
        <v>3</v>
      </c>
      <c r="G206" s="235">
        <v>1</v>
      </c>
      <c r="H206" s="235">
        <v>6</v>
      </c>
      <c r="I206" s="235">
        <v>0</v>
      </c>
      <c r="J206" s="235">
        <v>1</v>
      </c>
      <c r="K206" s="235">
        <v>0</v>
      </c>
      <c r="L206" s="235">
        <v>20</v>
      </c>
    </row>
    <row r="207" spans="1:12" ht="20.100000000000001" customHeight="1" x14ac:dyDescent="0.35">
      <c r="A207" s="108" t="s">
        <v>373</v>
      </c>
      <c r="B207" s="109" t="s">
        <v>378</v>
      </c>
      <c r="C207" s="236">
        <v>0</v>
      </c>
      <c r="D207" s="236">
        <v>0</v>
      </c>
      <c r="E207" s="236">
        <v>5</v>
      </c>
      <c r="F207" s="236">
        <v>6</v>
      </c>
      <c r="G207" s="236">
        <v>1</v>
      </c>
      <c r="H207" s="236">
        <v>2</v>
      </c>
      <c r="I207" s="236">
        <v>1</v>
      </c>
      <c r="J207" s="236">
        <v>0</v>
      </c>
      <c r="K207" s="236">
        <v>0</v>
      </c>
      <c r="L207" s="236">
        <v>15</v>
      </c>
    </row>
    <row r="208" spans="1:12" ht="20.100000000000001" customHeight="1" x14ac:dyDescent="0.35">
      <c r="A208" s="106" t="s">
        <v>373</v>
      </c>
      <c r="B208" s="107" t="s">
        <v>379</v>
      </c>
      <c r="C208" s="235">
        <v>0</v>
      </c>
      <c r="D208" s="235">
        <v>0</v>
      </c>
      <c r="E208" s="235">
        <v>9</v>
      </c>
      <c r="F208" s="235">
        <v>8</v>
      </c>
      <c r="G208" s="235">
        <v>0</v>
      </c>
      <c r="H208" s="235">
        <v>0</v>
      </c>
      <c r="I208" s="235">
        <v>0</v>
      </c>
      <c r="J208" s="235">
        <v>0</v>
      </c>
      <c r="K208" s="235">
        <v>0</v>
      </c>
      <c r="L208" s="235">
        <v>17</v>
      </c>
    </row>
    <row r="209" spans="1:12" ht="20.100000000000001" customHeight="1" x14ac:dyDescent="0.35">
      <c r="A209" s="108" t="s">
        <v>373</v>
      </c>
      <c r="B209" s="109" t="s">
        <v>380</v>
      </c>
      <c r="C209" s="236">
        <v>4</v>
      </c>
      <c r="D209" s="236">
        <v>2</v>
      </c>
      <c r="E209" s="236">
        <v>10</v>
      </c>
      <c r="F209" s="236">
        <v>5</v>
      </c>
      <c r="G209" s="236">
        <v>1</v>
      </c>
      <c r="H209" s="236">
        <v>2</v>
      </c>
      <c r="I209" s="236">
        <v>0</v>
      </c>
      <c r="J209" s="236">
        <v>0</v>
      </c>
      <c r="K209" s="236">
        <v>0</v>
      </c>
      <c r="L209" s="236">
        <v>24</v>
      </c>
    </row>
    <row r="210" spans="1:12" ht="20.100000000000001" customHeight="1" x14ac:dyDescent="0.35">
      <c r="A210" s="106" t="s">
        <v>373</v>
      </c>
      <c r="B210" s="107" t="s">
        <v>381</v>
      </c>
      <c r="C210" s="235">
        <v>3</v>
      </c>
      <c r="D210" s="235">
        <v>6</v>
      </c>
      <c r="E210" s="235">
        <v>0</v>
      </c>
      <c r="F210" s="235">
        <v>8</v>
      </c>
      <c r="G210" s="235">
        <v>2</v>
      </c>
      <c r="H210" s="235">
        <v>0</v>
      </c>
      <c r="I210" s="235">
        <v>0</v>
      </c>
      <c r="J210" s="235">
        <v>1</v>
      </c>
      <c r="K210" s="235">
        <v>0</v>
      </c>
      <c r="L210" s="235">
        <v>20</v>
      </c>
    </row>
    <row r="211" spans="1:12" ht="20.100000000000001" customHeight="1" x14ac:dyDescent="0.35">
      <c r="A211" s="108" t="s">
        <v>373</v>
      </c>
      <c r="B211" s="109" t="s">
        <v>382</v>
      </c>
      <c r="C211" s="236">
        <v>7</v>
      </c>
      <c r="D211" s="236">
        <v>0</v>
      </c>
      <c r="E211" s="236">
        <v>0</v>
      </c>
      <c r="F211" s="236">
        <v>0</v>
      </c>
      <c r="G211" s="236">
        <v>2</v>
      </c>
      <c r="H211" s="236">
        <v>9</v>
      </c>
      <c r="I211" s="236">
        <v>0</v>
      </c>
      <c r="J211" s="236">
        <v>0</v>
      </c>
      <c r="K211" s="236">
        <v>0</v>
      </c>
      <c r="L211" s="236">
        <v>18</v>
      </c>
    </row>
    <row r="212" spans="1:12" ht="20.100000000000001" customHeight="1" x14ac:dyDescent="0.35">
      <c r="A212" s="106" t="s">
        <v>383</v>
      </c>
      <c r="B212" s="107" t="s">
        <v>384</v>
      </c>
      <c r="C212" s="235">
        <v>27</v>
      </c>
      <c r="D212" s="235">
        <v>4</v>
      </c>
      <c r="E212" s="235">
        <v>9</v>
      </c>
      <c r="F212" s="235">
        <v>6</v>
      </c>
      <c r="G212" s="235">
        <v>1</v>
      </c>
      <c r="H212" s="235">
        <v>1</v>
      </c>
      <c r="I212" s="235">
        <v>0</v>
      </c>
      <c r="J212" s="235">
        <v>1</v>
      </c>
      <c r="K212" s="235">
        <v>0</v>
      </c>
      <c r="L212" s="235">
        <v>49</v>
      </c>
    </row>
    <row r="213" spans="1:12" ht="20.100000000000001" customHeight="1" x14ac:dyDescent="0.35">
      <c r="A213" s="108" t="s">
        <v>385</v>
      </c>
      <c r="B213" s="109" t="s">
        <v>386</v>
      </c>
      <c r="C213" s="236">
        <v>0</v>
      </c>
      <c r="D213" s="236">
        <v>0</v>
      </c>
      <c r="E213" s="236">
        <v>13</v>
      </c>
      <c r="F213" s="236">
        <v>13</v>
      </c>
      <c r="G213" s="236">
        <v>3</v>
      </c>
      <c r="H213" s="236">
        <v>4</v>
      </c>
      <c r="I213" s="236">
        <v>2</v>
      </c>
      <c r="J213" s="236">
        <v>1</v>
      </c>
      <c r="K213" s="236">
        <v>0</v>
      </c>
      <c r="L213" s="236">
        <v>36</v>
      </c>
    </row>
    <row r="214" spans="1:12" ht="20.100000000000001" customHeight="1" x14ac:dyDescent="0.35">
      <c r="A214" s="106" t="s">
        <v>385</v>
      </c>
      <c r="B214" s="107" t="s">
        <v>387</v>
      </c>
      <c r="C214" s="235">
        <v>2</v>
      </c>
      <c r="D214" s="235">
        <v>1</v>
      </c>
      <c r="E214" s="235">
        <v>2</v>
      </c>
      <c r="F214" s="235">
        <v>1</v>
      </c>
      <c r="G214" s="235">
        <v>4</v>
      </c>
      <c r="H214" s="235">
        <v>1</v>
      </c>
      <c r="I214" s="235">
        <v>1</v>
      </c>
      <c r="J214" s="235">
        <v>0</v>
      </c>
      <c r="K214" s="235">
        <v>0</v>
      </c>
      <c r="L214" s="235">
        <v>12</v>
      </c>
    </row>
    <row r="215" spans="1:12" ht="20.100000000000001" customHeight="1" x14ac:dyDescent="0.35">
      <c r="A215" s="108" t="s">
        <v>385</v>
      </c>
      <c r="B215" s="109" t="s">
        <v>388</v>
      </c>
      <c r="C215" s="236">
        <v>3</v>
      </c>
      <c r="D215" s="236">
        <v>0</v>
      </c>
      <c r="E215" s="236">
        <v>0</v>
      </c>
      <c r="F215" s="236">
        <v>0</v>
      </c>
      <c r="G215" s="236">
        <v>0</v>
      </c>
      <c r="H215" s="236">
        <v>0</v>
      </c>
      <c r="I215" s="236">
        <v>0</v>
      </c>
      <c r="J215" s="236">
        <v>0</v>
      </c>
      <c r="K215" s="236">
        <v>0</v>
      </c>
      <c r="L215" s="236">
        <v>3</v>
      </c>
    </row>
    <row r="216" spans="1:12" ht="20.100000000000001" customHeight="1" x14ac:dyDescent="0.35">
      <c r="A216" s="106" t="s">
        <v>385</v>
      </c>
      <c r="B216" s="107" t="s">
        <v>389</v>
      </c>
      <c r="C216" s="235">
        <v>4</v>
      </c>
      <c r="D216" s="235">
        <v>2</v>
      </c>
      <c r="E216" s="235">
        <v>3</v>
      </c>
      <c r="F216" s="235">
        <v>6</v>
      </c>
      <c r="G216" s="235">
        <v>0</v>
      </c>
      <c r="H216" s="235">
        <v>2</v>
      </c>
      <c r="I216" s="235">
        <v>0</v>
      </c>
      <c r="J216" s="235">
        <v>0</v>
      </c>
      <c r="K216" s="235">
        <v>3</v>
      </c>
      <c r="L216" s="235">
        <v>20</v>
      </c>
    </row>
    <row r="217" spans="1:12" ht="20.100000000000001" customHeight="1" x14ac:dyDescent="0.35">
      <c r="A217" s="108" t="s">
        <v>385</v>
      </c>
      <c r="B217" s="109" t="s">
        <v>390</v>
      </c>
      <c r="C217" s="236">
        <v>41</v>
      </c>
      <c r="D217" s="236">
        <v>0</v>
      </c>
      <c r="E217" s="236">
        <v>0</v>
      </c>
      <c r="F217" s="236">
        <v>0</v>
      </c>
      <c r="G217" s="236">
        <v>0</v>
      </c>
      <c r="H217" s="236">
        <v>0</v>
      </c>
      <c r="I217" s="236">
        <v>0</v>
      </c>
      <c r="J217" s="236">
        <v>0</v>
      </c>
      <c r="K217" s="236">
        <v>0</v>
      </c>
      <c r="L217" s="236">
        <v>41</v>
      </c>
    </row>
    <row r="218" spans="1:12" ht="20.100000000000001" customHeight="1" x14ac:dyDescent="0.35">
      <c r="A218" s="106" t="s">
        <v>385</v>
      </c>
      <c r="B218" s="107" t="s">
        <v>391</v>
      </c>
      <c r="C218" s="235">
        <v>2</v>
      </c>
      <c r="D218" s="235">
        <v>0</v>
      </c>
      <c r="E218" s="235">
        <v>9</v>
      </c>
      <c r="F218" s="235">
        <v>1</v>
      </c>
      <c r="G218" s="235">
        <v>0</v>
      </c>
      <c r="H218" s="235">
        <v>0</v>
      </c>
      <c r="I218" s="235">
        <v>0</v>
      </c>
      <c r="J218" s="235">
        <v>0</v>
      </c>
      <c r="K218" s="235">
        <v>0</v>
      </c>
      <c r="L218" s="235">
        <v>12</v>
      </c>
    </row>
    <row r="219" spans="1:12" ht="20.100000000000001" customHeight="1" x14ac:dyDescent="0.35">
      <c r="A219" s="108" t="s">
        <v>392</v>
      </c>
      <c r="B219" s="109" t="s">
        <v>393</v>
      </c>
      <c r="C219" s="236">
        <v>0</v>
      </c>
      <c r="D219" s="236">
        <v>6</v>
      </c>
      <c r="E219" s="236">
        <v>2</v>
      </c>
      <c r="F219" s="236">
        <v>4</v>
      </c>
      <c r="G219" s="236">
        <v>1</v>
      </c>
      <c r="H219" s="236">
        <v>2</v>
      </c>
      <c r="I219" s="236">
        <v>0</v>
      </c>
      <c r="J219" s="236">
        <v>0</v>
      </c>
      <c r="K219" s="236">
        <v>0</v>
      </c>
      <c r="L219" s="236">
        <v>15</v>
      </c>
    </row>
    <row r="220" spans="1:12" ht="20.100000000000001" customHeight="1" x14ac:dyDescent="0.35">
      <c r="A220" s="106" t="s">
        <v>392</v>
      </c>
      <c r="B220" s="107" t="s">
        <v>394</v>
      </c>
      <c r="C220" s="235">
        <v>2</v>
      </c>
      <c r="D220" s="235">
        <v>1</v>
      </c>
      <c r="E220" s="235">
        <v>2</v>
      </c>
      <c r="F220" s="235">
        <v>6</v>
      </c>
      <c r="G220" s="235">
        <v>0</v>
      </c>
      <c r="H220" s="235">
        <v>4</v>
      </c>
      <c r="I220" s="235">
        <v>1</v>
      </c>
      <c r="J220" s="235">
        <v>1</v>
      </c>
      <c r="K220" s="235">
        <v>0</v>
      </c>
      <c r="L220" s="235">
        <v>17</v>
      </c>
    </row>
    <row r="221" spans="1:12" ht="20.100000000000001" customHeight="1" x14ac:dyDescent="0.35">
      <c r="A221" s="108" t="s">
        <v>392</v>
      </c>
      <c r="B221" s="109" t="s">
        <v>395</v>
      </c>
      <c r="C221" s="236">
        <v>6</v>
      </c>
      <c r="D221" s="236">
        <v>3</v>
      </c>
      <c r="E221" s="236">
        <v>1</v>
      </c>
      <c r="F221" s="236">
        <v>3</v>
      </c>
      <c r="G221" s="236">
        <v>1</v>
      </c>
      <c r="H221" s="236">
        <v>3</v>
      </c>
      <c r="I221" s="236">
        <v>1</v>
      </c>
      <c r="J221" s="236">
        <v>1</v>
      </c>
      <c r="K221" s="236">
        <v>0</v>
      </c>
      <c r="L221" s="236">
        <v>19</v>
      </c>
    </row>
    <row r="222" spans="1:12" ht="20.100000000000001" customHeight="1" x14ac:dyDescent="0.35">
      <c r="A222" s="106" t="s">
        <v>392</v>
      </c>
      <c r="B222" s="107" t="s">
        <v>396</v>
      </c>
      <c r="C222" s="235">
        <v>0</v>
      </c>
      <c r="D222" s="235">
        <v>0</v>
      </c>
      <c r="E222" s="235">
        <v>2</v>
      </c>
      <c r="F222" s="235">
        <v>1</v>
      </c>
      <c r="G222" s="235">
        <v>0</v>
      </c>
      <c r="H222" s="235">
        <v>3</v>
      </c>
      <c r="I222" s="235">
        <v>1</v>
      </c>
      <c r="J222" s="235">
        <v>1</v>
      </c>
      <c r="K222" s="235">
        <v>0</v>
      </c>
      <c r="L222" s="235">
        <v>8</v>
      </c>
    </row>
    <row r="223" spans="1:12" ht="20.100000000000001" customHeight="1" x14ac:dyDescent="0.35">
      <c r="A223" s="108" t="s">
        <v>392</v>
      </c>
      <c r="B223" s="109" t="s">
        <v>397</v>
      </c>
      <c r="C223" s="236">
        <v>0</v>
      </c>
      <c r="D223" s="236">
        <v>4</v>
      </c>
      <c r="E223" s="236">
        <v>1</v>
      </c>
      <c r="F223" s="236">
        <v>6</v>
      </c>
      <c r="G223" s="236">
        <v>6</v>
      </c>
      <c r="H223" s="236">
        <v>3</v>
      </c>
      <c r="I223" s="236">
        <v>2</v>
      </c>
      <c r="J223" s="236">
        <v>0</v>
      </c>
      <c r="K223" s="236">
        <v>0</v>
      </c>
      <c r="L223" s="236">
        <v>22</v>
      </c>
    </row>
    <row r="224" spans="1:12" ht="20.100000000000001" customHeight="1" x14ac:dyDescent="0.35">
      <c r="A224" s="106" t="s">
        <v>392</v>
      </c>
      <c r="B224" s="107" t="s">
        <v>398</v>
      </c>
      <c r="C224" s="235">
        <v>99</v>
      </c>
      <c r="D224" s="235">
        <v>32</v>
      </c>
      <c r="E224" s="235">
        <v>31</v>
      </c>
      <c r="F224" s="235">
        <v>41</v>
      </c>
      <c r="G224" s="235">
        <v>25</v>
      </c>
      <c r="H224" s="235">
        <v>10</v>
      </c>
      <c r="I224" s="235">
        <v>14</v>
      </c>
      <c r="J224" s="235">
        <v>24</v>
      </c>
      <c r="K224" s="235">
        <v>2</v>
      </c>
      <c r="L224" s="235">
        <v>278</v>
      </c>
    </row>
    <row r="225" spans="1:12" ht="20.100000000000001" customHeight="1" x14ac:dyDescent="0.35">
      <c r="A225" s="108" t="s">
        <v>392</v>
      </c>
      <c r="B225" s="109" t="s">
        <v>399</v>
      </c>
      <c r="C225" s="236">
        <v>1</v>
      </c>
      <c r="D225" s="236">
        <v>0</v>
      </c>
      <c r="E225" s="236">
        <v>9</v>
      </c>
      <c r="F225" s="236">
        <v>8</v>
      </c>
      <c r="G225" s="236">
        <v>0</v>
      </c>
      <c r="H225" s="236">
        <v>1</v>
      </c>
      <c r="I225" s="236">
        <v>0</v>
      </c>
      <c r="J225" s="236">
        <v>0</v>
      </c>
      <c r="K225" s="236">
        <v>4</v>
      </c>
      <c r="L225" s="236">
        <v>23</v>
      </c>
    </row>
    <row r="226" spans="1:12" ht="20.100000000000001" customHeight="1" x14ac:dyDescent="0.35">
      <c r="A226" s="106" t="s">
        <v>392</v>
      </c>
      <c r="B226" s="107" t="s">
        <v>400</v>
      </c>
      <c r="C226" s="235">
        <v>4</v>
      </c>
      <c r="D226" s="235">
        <v>2</v>
      </c>
      <c r="E226" s="235">
        <v>7</v>
      </c>
      <c r="F226" s="235">
        <v>6</v>
      </c>
      <c r="G226" s="235">
        <v>5</v>
      </c>
      <c r="H226" s="235">
        <v>0</v>
      </c>
      <c r="I226" s="235">
        <v>0</v>
      </c>
      <c r="J226" s="235">
        <v>0</v>
      </c>
      <c r="K226" s="235">
        <v>0</v>
      </c>
      <c r="L226" s="235">
        <v>24</v>
      </c>
    </row>
    <row r="227" spans="1:12" ht="20.100000000000001" customHeight="1" x14ac:dyDescent="0.35">
      <c r="A227" s="108" t="s">
        <v>401</v>
      </c>
      <c r="B227" s="109" t="s">
        <v>402</v>
      </c>
      <c r="C227" s="236">
        <v>0</v>
      </c>
      <c r="D227" s="236">
        <v>0</v>
      </c>
      <c r="E227" s="236">
        <v>0</v>
      </c>
      <c r="F227" s="236">
        <v>0</v>
      </c>
      <c r="G227" s="236">
        <v>0</v>
      </c>
      <c r="H227" s="236">
        <v>0</v>
      </c>
      <c r="I227" s="236">
        <v>0</v>
      </c>
      <c r="J227" s="236">
        <v>1</v>
      </c>
      <c r="K227" s="236">
        <v>18</v>
      </c>
      <c r="L227" s="236">
        <v>19</v>
      </c>
    </row>
    <row r="228" spans="1:12" ht="20.100000000000001" customHeight="1" x14ac:dyDescent="0.35">
      <c r="A228" s="106" t="s">
        <v>403</v>
      </c>
      <c r="B228" s="107" t="s">
        <v>404</v>
      </c>
      <c r="C228" s="235">
        <v>36</v>
      </c>
      <c r="D228" s="235">
        <v>24</v>
      </c>
      <c r="E228" s="235">
        <v>0</v>
      </c>
      <c r="F228" s="235">
        <v>0</v>
      </c>
      <c r="G228" s="235">
        <v>1</v>
      </c>
      <c r="H228" s="235">
        <v>0</v>
      </c>
      <c r="I228" s="235">
        <v>0</v>
      </c>
      <c r="J228" s="235">
        <v>0</v>
      </c>
      <c r="K228" s="235">
        <v>0</v>
      </c>
      <c r="L228" s="235">
        <v>61</v>
      </c>
    </row>
    <row r="229" spans="1:12" ht="20.100000000000001" customHeight="1" x14ac:dyDescent="0.35">
      <c r="A229" s="108" t="s">
        <v>403</v>
      </c>
      <c r="B229" s="109" t="s">
        <v>405</v>
      </c>
      <c r="C229" s="236">
        <v>32</v>
      </c>
      <c r="D229" s="236">
        <v>3</v>
      </c>
      <c r="E229" s="236">
        <v>0</v>
      </c>
      <c r="F229" s="236">
        <v>0</v>
      </c>
      <c r="G229" s="236">
        <v>0</v>
      </c>
      <c r="H229" s="236">
        <v>0</v>
      </c>
      <c r="I229" s="236">
        <v>0</v>
      </c>
      <c r="J229" s="236">
        <v>0</v>
      </c>
      <c r="K229" s="236">
        <v>0</v>
      </c>
      <c r="L229" s="236">
        <v>35</v>
      </c>
    </row>
    <row r="230" spans="1:12" ht="20.100000000000001" customHeight="1" x14ac:dyDescent="0.35">
      <c r="A230" s="106" t="s">
        <v>403</v>
      </c>
      <c r="B230" s="107" t="s">
        <v>406</v>
      </c>
      <c r="C230" s="235">
        <v>1</v>
      </c>
      <c r="D230" s="235">
        <v>0</v>
      </c>
      <c r="E230" s="235">
        <v>3</v>
      </c>
      <c r="F230" s="235">
        <v>2</v>
      </c>
      <c r="G230" s="235">
        <v>0</v>
      </c>
      <c r="H230" s="235">
        <v>0</v>
      </c>
      <c r="I230" s="235">
        <v>1</v>
      </c>
      <c r="J230" s="235">
        <v>2</v>
      </c>
      <c r="K230" s="235">
        <v>1</v>
      </c>
      <c r="L230" s="235">
        <v>10</v>
      </c>
    </row>
    <row r="231" spans="1:12" ht="20.100000000000001" customHeight="1" x14ac:dyDescent="0.35">
      <c r="A231" s="108" t="s">
        <v>403</v>
      </c>
      <c r="B231" s="109" t="s">
        <v>407</v>
      </c>
      <c r="C231" s="236">
        <v>1</v>
      </c>
      <c r="D231" s="236">
        <v>0</v>
      </c>
      <c r="E231" s="236">
        <v>0</v>
      </c>
      <c r="F231" s="236">
        <v>4</v>
      </c>
      <c r="G231" s="236">
        <v>0</v>
      </c>
      <c r="H231" s="236">
        <v>3</v>
      </c>
      <c r="I231" s="236">
        <v>13</v>
      </c>
      <c r="J231" s="236">
        <v>0</v>
      </c>
      <c r="K231" s="236">
        <v>0</v>
      </c>
      <c r="L231" s="236">
        <v>21</v>
      </c>
    </row>
    <row r="232" spans="1:12" ht="20.100000000000001" customHeight="1" x14ac:dyDescent="0.35">
      <c r="A232" s="106" t="s">
        <v>403</v>
      </c>
      <c r="B232" s="107" t="s">
        <v>408</v>
      </c>
      <c r="C232" s="235">
        <v>0</v>
      </c>
      <c r="D232" s="235">
        <v>6</v>
      </c>
      <c r="E232" s="235">
        <v>0</v>
      </c>
      <c r="F232" s="235">
        <v>7</v>
      </c>
      <c r="G232" s="235">
        <v>2</v>
      </c>
      <c r="H232" s="235">
        <v>1</v>
      </c>
      <c r="I232" s="235">
        <v>0</v>
      </c>
      <c r="J232" s="235">
        <v>1</v>
      </c>
      <c r="K232" s="235">
        <v>0</v>
      </c>
      <c r="L232" s="235">
        <v>17</v>
      </c>
    </row>
    <row r="233" spans="1:12" ht="20.100000000000001" customHeight="1" x14ac:dyDescent="0.35">
      <c r="A233" s="108" t="s">
        <v>409</v>
      </c>
      <c r="B233" s="109" t="s">
        <v>410</v>
      </c>
      <c r="C233" s="236">
        <v>11</v>
      </c>
      <c r="D233" s="236">
        <v>5</v>
      </c>
      <c r="E233" s="236">
        <v>2</v>
      </c>
      <c r="F233" s="236">
        <v>1</v>
      </c>
      <c r="G233" s="236">
        <v>3</v>
      </c>
      <c r="H233" s="236">
        <v>0</v>
      </c>
      <c r="I233" s="236">
        <v>0</v>
      </c>
      <c r="J233" s="236">
        <v>2</v>
      </c>
      <c r="K233" s="236">
        <v>1</v>
      </c>
      <c r="L233" s="236">
        <v>25</v>
      </c>
    </row>
    <row r="234" spans="1:12" ht="20.100000000000001" customHeight="1" x14ac:dyDescent="0.35">
      <c r="A234" s="106" t="s">
        <v>409</v>
      </c>
      <c r="B234" s="107" t="s">
        <v>411</v>
      </c>
      <c r="C234" s="235">
        <v>1</v>
      </c>
      <c r="D234" s="235">
        <v>5</v>
      </c>
      <c r="E234" s="235">
        <v>6</v>
      </c>
      <c r="F234" s="235">
        <v>10</v>
      </c>
      <c r="G234" s="235">
        <v>0</v>
      </c>
      <c r="H234" s="235">
        <v>1</v>
      </c>
      <c r="I234" s="235">
        <v>1</v>
      </c>
      <c r="J234" s="235">
        <v>0</v>
      </c>
      <c r="K234" s="235">
        <v>0</v>
      </c>
      <c r="L234" s="235">
        <v>24</v>
      </c>
    </row>
    <row r="235" spans="1:12" ht="20.100000000000001" customHeight="1" x14ac:dyDescent="0.35">
      <c r="A235" s="108" t="s">
        <v>409</v>
      </c>
      <c r="B235" s="109" t="s">
        <v>412</v>
      </c>
      <c r="C235" s="236">
        <v>16</v>
      </c>
      <c r="D235" s="236">
        <v>1</v>
      </c>
      <c r="E235" s="236">
        <v>7</v>
      </c>
      <c r="F235" s="236">
        <v>3</v>
      </c>
      <c r="G235" s="236">
        <v>7</v>
      </c>
      <c r="H235" s="236">
        <v>1</v>
      </c>
      <c r="I235" s="236">
        <v>1</v>
      </c>
      <c r="J235" s="236">
        <v>1</v>
      </c>
      <c r="K235" s="236">
        <v>0</v>
      </c>
      <c r="L235" s="236">
        <v>37</v>
      </c>
    </row>
    <row r="236" spans="1:12" ht="20.100000000000001" customHeight="1" x14ac:dyDescent="0.35">
      <c r="A236" s="106" t="s">
        <v>409</v>
      </c>
      <c r="B236" s="107" t="s">
        <v>413</v>
      </c>
      <c r="C236" s="235">
        <v>7</v>
      </c>
      <c r="D236" s="235">
        <v>1</v>
      </c>
      <c r="E236" s="235">
        <v>0</v>
      </c>
      <c r="F236" s="235">
        <v>2</v>
      </c>
      <c r="G236" s="235">
        <v>1</v>
      </c>
      <c r="H236" s="235">
        <v>0</v>
      </c>
      <c r="I236" s="235">
        <v>0</v>
      </c>
      <c r="J236" s="235">
        <v>1</v>
      </c>
      <c r="K236" s="235">
        <v>0</v>
      </c>
      <c r="L236" s="235">
        <v>12</v>
      </c>
    </row>
    <row r="237" spans="1:12" ht="20.100000000000001" customHeight="1" x14ac:dyDescent="0.35">
      <c r="A237" s="108" t="s">
        <v>409</v>
      </c>
      <c r="B237" s="109" t="s">
        <v>414</v>
      </c>
      <c r="C237" s="236">
        <v>32</v>
      </c>
      <c r="D237" s="236">
        <v>1</v>
      </c>
      <c r="E237" s="236">
        <v>1</v>
      </c>
      <c r="F237" s="236">
        <v>0</v>
      </c>
      <c r="G237" s="236">
        <v>2</v>
      </c>
      <c r="H237" s="236">
        <v>0</v>
      </c>
      <c r="I237" s="236">
        <v>0</v>
      </c>
      <c r="J237" s="236">
        <v>1</v>
      </c>
      <c r="K237" s="236">
        <v>0</v>
      </c>
      <c r="L237" s="236">
        <v>37</v>
      </c>
    </row>
    <row r="238" spans="1:12" ht="20.100000000000001" customHeight="1" x14ac:dyDescent="0.35">
      <c r="A238" s="106" t="s">
        <v>409</v>
      </c>
      <c r="B238" s="107" t="s">
        <v>415</v>
      </c>
      <c r="C238" s="235">
        <v>3</v>
      </c>
      <c r="D238" s="235">
        <v>1</v>
      </c>
      <c r="E238" s="235">
        <v>0</v>
      </c>
      <c r="F238" s="235">
        <v>2</v>
      </c>
      <c r="G238" s="235">
        <v>2</v>
      </c>
      <c r="H238" s="235">
        <v>0</v>
      </c>
      <c r="I238" s="235">
        <v>1</v>
      </c>
      <c r="J238" s="235">
        <v>1</v>
      </c>
      <c r="K238" s="235">
        <v>2</v>
      </c>
      <c r="L238" s="235">
        <v>12</v>
      </c>
    </row>
    <row r="239" spans="1:12" ht="20.100000000000001" customHeight="1" x14ac:dyDescent="0.35">
      <c r="A239" s="108" t="s">
        <v>409</v>
      </c>
      <c r="B239" s="109" t="s">
        <v>416</v>
      </c>
      <c r="C239" s="236">
        <v>4</v>
      </c>
      <c r="D239" s="236">
        <v>6</v>
      </c>
      <c r="E239" s="236">
        <v>7</v>
      </c>
      <c r="F239" s="236">
        <v>8</v>
      </c>
      <c r="G239" s="236">
        <v>2</v>
      </c>
      <c r="H239" s="236">
        <v>0</v>
      </c>
      <c r="I239" s="236">
        <v>2</v>
      </c>
      <c r="J239" s="236">
        <v>0</v>
      </c>
      <c r="K239" s="236">
        <v>0</v>
      </c>
      <c r="L239" s="236">
        <v>29</v>
      </c>
    </row>
    <row r="240" spans="1:12" ht="20.100000000000001" customHeight="1" x14ac:dyDescent="0.35">
      <c r="A240" s="106" t="s">
        <v>409</v>
      </c>
      <c r="B240" s="107" t="s">
        <v>417</v>
      </c>
      <c r="C240" s="235">
        <v>8</v>
      </c>
      <c r="D240" s="235">
        <v>4</v>
      </c>
      <c r="E240" s="235">
        <v>3</v>
      </c>
      <c r="F240" s="235">
        <v>4</v>
      </c>
      <c r="G240" s="235">
        <v>1</v>
      </c>
      <c r="H240" s="235">
        <v>1</v>
      </c>
      <c r="I240" s="235">
        <v>0</v>
      </c>
      <c r="J240" s="235">
        <v>3</v>
      </c>
      <c r="K240" s="235">
        <v>1</v>
      </c>
      <c r="L240" s="235">
        <v>25</v>
      </c>
    </row>
    <row r="241" spans="1:12" ht="20.100000000000001" customHeight="1" x14ac:dyDescent="0.35">
      <c r="A241" s="108" t="s">
        <v>418</v>
      </c>
      <c r="B241" s="109" t="s">
        <v>419</v>
      </c>
      <c r="C241" s="236">
        <v>4</v>
      </c>
      <c r="D241" s="236">
        <v>0</v>
      </c>
      <c r="E241" s="236">
        <v>2</v>
      </c>
      <c r="F241" s="236">
        <v>0</v>
      </c>
      <c r="G241" s="236">
        <v>0</v>
      </c>
      <c r="H241" s="236">
        <v>0</v>
      </c>
      <c r="I241" s="236">
        <v>0</v>
      </c>
      <c r="J241" s="236">
        <v>0</v>
      </c>
      <c r="K241" s="236">
        <v>0</v>
      </c>
      <c r="L241" s="236">
        <v>6</v>
      </c>
    </row>
    <row r="242" spans="1:12" ht="20.100000000000001" customHeight="1" x14ac:dyDescent="0.35">
      <c r="A242" s="106" t="s">
        <v>420</v>
      </c>
      <c r="B242" s="107" t="s">
        <v>421</v>
      </c>
      <c r="C242" s="235">
        <v>15</v>
      </c>
      <c r="D242" s="235">
        <v>3</v>
      </c>
      <c r="E242" s="235">
        <v>2</v>
      </c>
      <c r="F242" s="235">
        <v>1</v>
      </c>
      <c r="G242" s="235">
        <v>2</v>
      </c>
      <c r="H242" s="235">
        <v>1</v>
      </c>
      <c r="I242" s="235">
        <v>0</v>
      </c>
      <c r="J242" s="235">
        <v>0</v>
      </c>
      <c r="K242" s="235">
        <v>0</v>
      </c>
      <c r="L242" s="235">
        <v>24</v>
      </c>
    </row>
    <row r="243" spans="1:12" ht="20.100000000000001" customHeight="1" x14ac:dyDescent="0.35">
      <c r="A243" s="108" t="s">
        <v>420</v>
      </c>
      <c r="B243" s="109" t="s">
        <v>422</v>
      </c>
      <c r="C243" s="236">
        <v>25</v>
      </c>
      <c r="D243" s="236">
        <v>5</v>
      </c>
      <c r="E243" s="236">
        <v>7</v>
      </c>
      <c r="F243" s="236">
        <v>5</v>
      </c>
      <c r="G243" s="236">
        <v>1</v>
      </c>
      <c r="H243" s="236">
        <v>1</v>
      </c>
      <c r="I243" s="236">
        <v>1</v>
      </c>
      <c r="J243" s="236">
        <v>0</v>
      </c>
      <c r="K243" s="236">
        <v>0</v>
      </c>
      <c r="L243" s="236">
        <v>45</v>
      </c>
    </row>
    <row r="244" spans="1:12" ht="20.100000000000001" customHeight="1" x14ac:dyDescent="0.35">
      <c r="A244" s="106" t="s">
        <v>420</v>
      </c>
      <c r="B244" s="107" t="s">
        <v>423</v>
      </c>
      <c r="C244" s="235">
        <v>4</v>
      </c>
      <c r="D244" s="235">
        <v>7</v>
      </c>
      <c r="E244" s="235">
        <v>4</v>
      </c>
      <c r="F244" s="235">
        <v>3</v>
      </c>
      <c r="G244" s="235">
        <v>0</v>
      </c>
      <c r="H244" s="235">
        <v>0</v>
      </c>
      <c r="I244" s="235">
        <v>0</v>
      </c>
      <c r="J244" s="235">
        <v>0</v>
      </c>
      <c r="K244" s="235">
        <v>0</v>
      </c>
      <c r="L244" s="235">
        <v>18</v>
      </c>
    </row>
    <row r="245" spans="1:12" ht="20.100000000000001" customHeight="1" x14ac:dyDescent="0.35">
      <c r="A245" s="108" t="s">
        <v>420</v>
      </c>
      <c r="B245" s="109" t="s">
        <v>424</v>
      </c>
      <c r="C245" s="236">
        <v>22</v>
      </c>
      <c r="D245" s="236">
        <v>3</v>
      </c>
      <c r="E245" s="236">
        <v>4</v>
      </c>
      <c r="F245" s="236">
        <v>1</v>
      </c>
      <c r="G245" s="236">
        <v>1</v>
      </c>
      <c r="H245" s="236">
        <v>1</v>
      </c>
      <c r="I245" s="236">
        <v>0</v>
      </c>
      <c r="J245" s="236">
        <v>0</v>
      </c>
      <c r="K245" s="236">
        <v>0</v>
      </c>
      <c r="L245" s="236">
        <v>32</v>
      </c>
    </row>
    <row r="246" spans="1:12" ht="20.100000000000001" customHeight="1" x14ac:dyDescent="0.35">
      <c r="A246" s="106" t="s">
        <v>420</v>
      </c>
      <c r="B246" s="107" t="s">
        <v>425</v>
      </c>
      <c r="C246" s="235">
        <v>11</v>
      </c>
      <c r="D246" s="235">
        <v>3</v>
      </c>
      <c r="E246" s="235">
        <v>4</v>
      </c>
      <c r="F246" s="235">
        <v>2</v>
      </c>
      <c r="G246" s="235">
        <v>1</v>
      </c>
      <c r="H246" s="235">
        <v>0</v>
      </c>
      <c r="I246" s="235">
        <v>1</v>
      </c>
      <c r="J246" s="235">
        <v>0</v>
      </c>
      <c r="K246" s="235">
        <v>0</v>
      </c>
      <c r="L246" s="235">
        <v>22</v>
      </c>
    </row>
    <row r="247" spans="1:12" ht="20.100000000000001" customHeight="1" x14ac:dyDescent="0.35">
      <c r="A247" s="108" t="s">
        <v>420</v>
      </c>
      <c r="B247" s="109" t="s">
        <v>426</v>
      </c>
      <c r="C247" s="236">
        <v>5</v>
      </c>
      <c r="D247" s="236">
        <v>0</v>
      </c>
      <c r="E247" s="236">
        <v>4</v>
      </c>
      <c r="F247" s="236">
        <v>2</v>
      </c>
      <c r="G247" s="236">
        <v>0</v>
      </c>
      <c r="H247" s="236">
        <v>0</v>
      </c>
      <c r="I247" s="236">
        <v>0</v>
      </c>
      <c r="J247" s="236">
        <v>0</v>
      </c>
      <c r="K247" s="236">
        <v>0</v>
      </c>
      <c r="L247" s="236">
        <v>11</v>
      </c>
    </row>
    <row r="248" spans="1:12" ht="21.75" customHeight="1" thickBot="1" x14ac:dyDescent="0.4">
      <c r="A248" s="237"/>
      <c r="B248" s="238" t="s">
        <v>80</v>
      </c>
      <c r="C248" s="239">
        <f t="shared" ref="C248:L248" si="0">SUM(C6:C247)</f>
        <v>1627</v>
      </c>
      <c r="D248" s="239">
        <f t="shared" si="0"/>
        <v>605</v>
      </c>
      <c r="E248" s="239">
        <f t="shared" si="0"/>
        <v>1055</v>
      </c>
      <c r="F248" s="239">
        <f t="shared" si="0"/>
        <v>902</v>
      </c>
      <c r="G248" s="239">
        <f t="shared" si="0"/>
        <v>446</v>
      </c>
      <c r="H248" s="239">
        <f t="shared" si="0"/>
        <v>343</v>
      </c>
      <c r="I248" s="239">
        <f t="shared" si="0"/>
        <v>143</v>
      </c>
      <c r="J248" s="239">
        <f t="shared" si="0"/>
        <v>189</v>
      </c>
      <c r="K248" s="239">
        <f t="shared" si="0"/>
        <v>174</v>
      </c>
      <c r="L248" s="239">
        <f t="shared" si="0"/>
        <v>5484</v>
      </c>
    </row>
    <row r="249" spans="1:12" ht="22.5" customHeight="1" thickTop="1" x14ac:dyDescent="0.35">
      <c r="A249" s="240"/>
      <c r="B249" s="241" t="s">
        <v>491</v>
      </c>
      <c r="C249" s="242">
        <f t="shared" ref="C249:L249" si="1">C248/$L$248*100</f>
        <v>29.668125455871625</v>
      </c>
      <c r="D249" s="242">
        <f t="shared" si="1"/>
        <v>11.032093362509118</v>
      </c>
      <c r="E249" s="242">
        <f t="shared" si="1"/>
        <v>19.237782640408462</v>
      </c>
      <c r="F249" s="242">
        <f t="shared" si="1"/>
        <v>16.447848285922685</v>
      </c>
      <c r="G249" s="242">
        <f t="shared" si="1"/>
        <v>8.1327498176513497</v>
      </c>
      <c r="H249" s="242">
        <f t="shared" si="1"/>
        <v>6.2545587162654996</v>
      </c>
      <c r="I249" s="242">
        <f t="shared" si="1"/>
        <v>2.6075857038657912</v>
      </c>
      <c r="J249" s="242">
        <f t="shared" si="1"/>
        <v>3.4463894967177242</v>
      </c>
      <c r="K249" s="242">
        <f t="shared" si="1"/>
        <v>3.1728665207877462</v>
      </c>
      <c r="L249" s="242">
        <f t="shared" si="1"/>
        <v>100</v>
      </c>
    </row>
    <row r="251" spans="1:12" x14ac:dyDescent="0.35">
      <c r="A251" s="299" t="s">
        <v>534</v>
      </c>
    </row>
    <row r="252" spans="1:12" x14ac:dyDescent="0.35">
      <c r="A252" s="300" t="s">
        <v>763</v>
      </c>
    </row>
  </sheetData>
  <autoFilter ref="A3:L5"/>
  <mergeCells count="13">
    <mergeCell ref="K3:K5"/>
    <mergeCell ref="L3:L5"/>
    <mergeCell ref="A3:A5"/>
    <mergeCell ref="B3:B5"/>
    <mergeCell ref="C3:C5"/>
    <mergeCell ref="D3:D5"/>
    <mergeCell ref="E3:E5"/>
    <mergeCell ref="F3:F5"/>
    <mergeCell ref="A2:B2"/>
    <mergeCell ref="G3:G5"/>
    <mergeCell ref="H3:H5"/>
    <mergeCell ref="I3:I5"/>
    <mergeCell ref="J3:J5"/>
  </mergeCells>
  <hyperlinks>
    <hyperlink ref="A2:B2" location="TOC!A1" display="Return to Table of Contents"/>
  </hyperlinks>
  <pageMargins left="0.25" right="0.25" top="0.75" bottom="0.75" header="0.3" footer="0.3"/>
  <pageSetup scale="48" fitToHeight="0" orientation="portrait" horizontalDpi="1200" verticalDpi="1200" r:id="rId1"/>
  <headerFooter>
    <oddHeader>&amp;L&amp;"Arial,Bold"2019-20 &amp;"Arial,Bold Italic"Survey of Allied Dental Education&amp;"Arial,Bold"
Report 2 - Dental Assisting Education Programs</oddHeader>
  </headerFooter>
  <rowBreaks count="1" manualBreakCount="1">
    <brk id="21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50"/>
  <sheetViews>
    <sheetView zoomScaleNormal="100" workbookViewId="0">
      <pane xSplit="2" ySplit="4" topLeftCell="C5" activePane="bottomRight" state="frozen"/>
      <selection activeCell="A11" sqref="A11"/>
      <selection pane="topRight" activeCell="A11" sqref="A11"/>
      <selection pane="bottomLeft" activeCell="A11" sqref="A11"/>
      <selection pane="bottomRight"/>
    </sheetView>
  </sheetViews>
  <sheetFormatPr defaultColWidth="9.1328125" defaultRowHeight="12.75" x14ac:dyDescent="0.35"/>
  <cols>
    <col min="1" max="1" width="7.46484375" style="102" customWidth="1"/>
    <col min="2" max="2" width="66.6640625" style="102" customWidth="1"/>
    <col min="3" max="11" width="12.6640625" style="102" customWidth="1"/>
    <col min="12" max="16384" width="9.1328125" style="102"/>
  </cols>
  <sheetData>
    <row r="1" spans="1:11" ht="13.9" x14ac:dyDescent="0.4">
      <c r="A1" s="101" t="s">
        <v>568</v>
      </c>
    </row>
    <row r="2" spans="1:11" ht="22.5" customHeight="1" x14ac:dyDescent="0.35">
      <c r="A2" s="404" t="s">
        <v>1</v>
      </c>
      <c r="B2" s="404"/>
    </row>
    <row r="3" spans="1:11" ht="27.75" customHeight="1" x14ac:dyDescent="0.4">
      <c r="A3" s="232"/>
      <c r="B3" s="233"/>
      <c r="C3" s="435" t="s">
        <v>498</v>
      </c>
      <c r="D3" s="436"/>
      <c r="E3" s="436"/>
      <c r="F3" s="437"/>
      <c r="G3" s="435" t="s">
        <v>477</v>
      </c>
      <c r="H3" s="403"/>
      <c r="I3" s="403"/>
      <c r="J3" s="403"/>
      <c r="K3" s="403"/>
    </row>
    <row r="4" spans="1:11" ht="42.75" customHeight="1" x14ac:dyDescent="0.4">
      <c r="A4" s="232" t="s">
        <v>136</v>
      </c>
      <c r="B4" s="233" t="s">
        <v>137</v>
      </c>
      <c r="C4" s="259" t="s">
        <v>497</v>
      </c>
      <c r="D4" s="234" t="s">
        <v>496</v>
      </c>
      <c r="E4" s="234" t="s">
        <v>495</v>
      </c>
      <c r="F4" s="260" t="s">
        <v>494</v>
      </c>
      <c r="G4" s="259" t="s">
        <v>493</v>
      </c>
      <c r="H4" s="234" t="s">
        <v>434</v>
      </c>
      <c r="I4" s="234" t="s">
        <v>500</v>
      </c>
      <c r="J4" s="234" t="s">
        <v>57</v>
      </c>
      <c r="K4" s="261" t="s">
        <v>492</v>
      </c>
    </row>
    <row r="5" spans="1:11" ht="20.100000000000001" customHeight="1" x14ac:dyDescent="0.35">
      <c r="A5" s="106" t="s">
        <v>139</v>
      </c>
      <c r="B5" s="107" t="s">
        <v>140</v>
      </c>
      <c r="C5" s="251">
        <v>24</v>
      </c>
      <c r="D5" s="252">
        <v>19</v>
      </c>
      <c r="E5" s="252">
        <v>0</v>
      </c>
      <c r="F5" s="253">
        <v>19</v>
      </c>
      <c r="G5" s="251">
        <v>0</v>
      </c>
      <c r="H5" s="252">
        <v>0</v>
      </c>
      <c r="I5" s="252">
        <v>15</v>
      </c>
      <c r="J5" s="252">
        <v>0</v>
      </c>
      <c r="K5" s="254">
        <v>15</v>
      </c>
    </row>
    <row r="6" spans="1:11" ht="20.100000000000001" customHeight="1" x14ac:dyDescent="0.35">
      <c r="A6" s="108" t="s">
        <v>139</v>
      </c>
      <c r="B6" s="109" t="s">
        <v>141</v>
      </c>
      <c r="C6" s="255">
        <v>24</v>
      </c>
      <c r="D6" s="256">
        <v>13</v>
      </c>
      <c r="E6" s="256">
        <v>0</v>
      </c>
      <c r="F6" s="257">
        <v>13</v>
      </c>
      <c r="G6" s="255">
        <v>17</v>
      </c>
      <c r="H6" s="256">
        <v>0</v>
      </c>
      <c r="I6" s="256">
        <v>0</v>
      </c>
      <c r="J6" s="256">
        <v>0</v>
      </c>
      <c r="K6" s="258">
        <v>17</v>
      </c>
    </row>
    <row r="7" spans="1:11" ht="20.100000000000001" customHeight="1" x14ac:dyDescent="0.35">
      <c r="A7" s="106" t="s">
        <v>139</v>
      </c>
      <c r="B7" s="107" t="s">
        <v>142</v>
      </c>
      <c r="C7" s="251">
        <v>20</v>
      </c>
      <c r="D7" s="252">
        <v>20</v>
      </c>
      <c r="E7" s="252">
        <v>0</v>
      </c>
      <c r="F7" s="253">
        <v>20</v>
      </c>
      <c r="G7" s="251">
        <v>0</v>
      </c>
      <c r="H7" s="252">
        <v>6</v>
      </c>
      <c r="I7" s="252">
        <v>2</v>
      </c>
      <c r="J7" s="252">
        <v>0</v>
      </c>
      <c r="K7" s="254">
        <v>8</v>
      </c>
    </row>
    <row r="8" spans="1:11" ht="20.100000000000001" customHeight="1" x14ac:dyDescent="0.35">
      <c r="A8" s="108" t="s">
        <v>139</v>
      </c>
      <c r="B8" s="109" t="s">
        <v>143</v>
      </c>
      <c r="C8" s="255">
        <v>24</v>
      </c>
      <c r="D8" s="256">
        <v>24</v>
      </c>
      <c r="E8" s="256">
        <v>0</v>
      </c>
      <c r="F8" s="257">
        <v>24</v>
      </c>
      <c r="G8" s="255">
        <v>11</v>
      </c>
      <c r="H8" s="256">
        <v>0</v>
      </c>
      <c r="I8" s="256">
        <v>0</v>
      </c>
      <c r="J8" s="256">
        <v>0</v>
      </c>
      <c r="K8" s="258">
        <v>11</v>
      </c>
    </row>
    <row r="9" spans="1:11" ht="20.100000000000001" customHeight="1" x14ac:dyDescent="0.35">
      <c r="A9" s="106" t="s">
        <v>139</v>
      </c>
      <c r="B9" s="107" t="s">
        <v>144</v>
      </c>
      <c r="C9" s="251">
        <v>24</v>
      </c>
      <c r="D9" s="252">
        <v>24</v>
      </c>
      <c r="E9" s="252">
        <v>0</v>
      </c>
      <c r="F9" s="253">
        <v>24</v>
      </c>
      <c r="G9" s="251">
        <v>1</v>
      </c>
      <c r="H9" s="252">
        <v>21</v>
      </c>
      <c r="I9" s="252">
        <v>0</v>
      </c>
      <c r="J9" s="252">
        <v>0</v>
      </c>
      <c r="K9" s="254">
        <v>22</v>
      </c>
    </row>
    <row r="10" spans="1:11" ht="20.100000000000001" customHeight="1" x14ac:dyDescent="0.35">
      <c r="A10" s="108" t="s">
        <v>145</v>
      </c>
      <c r="B10" s="109" t="s">
        <v>146</v>
      </c>
      <c r="C10" s="255">
        <v>24</v>
      </c>
      <c r="D10" s="256">
        <v>13</v>
      </c>
      <c r="E10" s="256">
        <v>0</v>
      </c>
      <c r="F10" s="257">
        <v>13</v>
      </c>
      <c r="G10" s="255">
        <v>2</v>
      </c>
      <c r="H10" s="256">
        <v>7</v>
      </c>
      <c r="I10" s="256">
        <v>2</v>
      </c>
      <c r="J10" s="256">
        <v>0</v>
      </c>
      <c r="K10" s="258">
        <v>11</v>
      </c>
    </row>
    <row r="11" spans="1:11" ht="20.100000000000001" customHeight="1" x14ac:dyDescent="0.35">
      <c r="A11" s="106" t="s">
        <v>147</v>
      </c>
      <c r="B11" s="107" t="s">
        <v>148</v>
      </c>
      <c r="C11" s="251">
        <v>48</v>
      </c>
      <c r="D11" s="252">
        <v>34</v>
      </c>
      <c r="E11" s="252">
        <v>0</v>
      </c>
      <c r="F11" s="253">
        <v>34</v>
      </c>
      <c r="G11" s="251">
        <v>3</v>
      </c>
      <c r="H11" s="252">
        <v>23</v>
      </c>
      <c r="I11" s="252">
        <v>2</v>
      </c>
      <c r="J11" s="252">
        <v>0</v>
      </c>
      <c r="K11" s="254">
        <v>28</v>
      </c>
    </row>
    <row r="12" spans="1:11" ht="20.100000000000001" customHeight="1" x14ac:dyDescent="0.35">
      <c r="A12" s="108" t="s">
        <v>147</v>
      </c>
      <c r="B12" s="109" t="s">
        <v>149</v>
      </c>
      <c r="C12" s="255">
        <v>30</v>
      </c>
      <c r="D12" s="256">
        <v>29</v>
      </c>
      <c r="E12" s="256">
        <v>0</v>
      </c>
      <c r="F12" s="257">
        <v>29</v>
      </c>
      <c r="G12" s="255">
        <v>16</v>
      </c>
      <c r="H12" s="256">
        <v>0</v>
      </c>
      <c r="I12" s="256">
        <v>0</v>
      </c>
      <c r="J12" s="256">
        <v>0</v>
      </c>
      <c r="K12" s="258">
        <v>16</v>
      </c>
    </row>
    <row r="13" spans="1:11" ht="20.100000000000001" customHeight="1" x14ac:dyDescent="0.35">
      <c r="A13" s="106" t="s">
        <v>150</v>
      </c>
      <c r="B13" s="107" t="s">
        <v>151</v>
      </c>
      <c r="C13" s="251">
        <v>16</v>
      </c>
      <c r="D13" s="252">
        <v>13</v>
      </c>
      <c r="E13" s="252">
        <v>0</v>
      </c>
      <c r="F13" s="253">
        <v>13</v>
      </c>
      <c r="G13" s="251">
        <v>11</v>
      </c>
      <c r="H13" s="252">
        <v>0</v>
      </c>
      <c r="I13" s="252">
        <v>0</v>
      </c>
      <c r="J13" s="252">
        <v>0</v>
      </c>
      <c r="K13" s="254">
        <v>11</v>
      </c>
    </row>
    <row r="14" spans="1:11" ht="20.100000000000001" customHeight="1" x14ac:dyDescent="0.35">
      <c r="A14" s="108" t="s">
        <v>150</v>
      </c>
      <c r="B14" s="109" t="s">
        <v>152</v>
      </c>
      <c r="C14" s="255">
        <v>24</v>
      </c>
      <c r="D14" s="256">
        <v>23</v>
      </c>
      <c r="E14" s="256">
        <v>0</v>
      </c>
      <c r="F14" s="257">
        <v>23</v>
      </c>
      <c r="G14" s="255">
        <v>8</v>
      </c>
      <c r="H14" s="256">
        <v>0</v>
      </c>
      <c r="I14" s="256">
        <v>5</v>
      </c>
      <c r="J14" s="256">
        <v>0</v>
      </c>
      <c r="K14" s="258">
        <v>13</v>
      </c>
    </row>
    <row r="15" spans="1:11" ht="20.100000000000001" customHeight="1" x14ac:dyDescent="0.35">
      <c r="A15" s="106" t="s">
        <v>153</v>
      </c>
      <c r="B15" s="107" t="s">
        <v>154</v>
      </c>
      <c r="C15" s="251">
        <v>36</v>
      </c>
      <c r="D15" s="252">
        <v>30</v>
      </c>
      <c r="E15" s="252">
        <v>0</v>
      </c>
      <c r="F15" s="253">
        <v>30</v>
      </c>
      <c r="G15" s="251">
        <v>23</v>
      </c>
      <c r="H15" s="252">
        <v>0</v>
      </c>
      <c r="I15" s="252">
        <v>8</v>
      </c>
      <c r="J15" s="252">
        <v>0</v>
      </c>
      <c r="K15" s="254">
        <v>31</v>
      </c>
    </row>
    <row r="16" spans="1:11" ht="20.100000000000001" customHeight="1" x14ac:dyDescent="0.35">
      <c r="A16" s="108" t="s">
        <v>153</v>
      </c>
      <c r="B16" s="109" t="s">
        <v>155</v>
      </c>
      <c r="C16" s="255">
        <v>24</v>
      </c>
      <c r="D16" s="256">
        <v>21</v>
      </c>
      <c r="E16" s="256">
        <v>0</v>
      </c>
      <c r="F16" s="257">
        <v>21</v>
      </c>
      <c r="G16" s="255">
        <v>12</v>
      </c>
      <c r="H16" s="256">
        <v>0</v>
      </c>
      <c r="I16" s="256">
        <v>5</v>
      </c>
      <c r="J16" s="256">
        <v>0</v>
      </c>
      <c r="K16" s="258">
        <v>17</v>
      </c>
    </row>
    <row r="17" spans="1:11" ht="20.100000000000001" customHeight="1" x14ac:dyDescent="0.35">
      <c r="A17" s="106" t="s">
        <v>153</v>
      </c>
      <c r="B17" s="107" t="s">
        <v>156</v>
      </c>
      <c r="C17" s="251">
        <v>60</v>
      </c>
      <c r="D17" s="252">
        <v>43</v>
      </c>
      <c r="E17" s="252">
        <v>0</v>
      </c>
      <c r="F17" s="253">
        <v>43</v>
      </c>
      <c r="G17" s="251">
        <v>22</v>
      </c>
      <c r="H17" s="252">
        <v>0</v>
      </c>
      <c r="I17" s="252">
        <v>2</v>
      </c>
      <c r="J17" s="252">
        <v>0</v>
      </c>
      <c r="K17" s="254">
        <v>24</v>
      </c>
    </row>
    <row r="18" spans="1:11" ht="20.100000000000001" customHeight="1" x14ac:dyDescent="0.35">
      <c r="A18" s="108" t="s">
        <v>153</v>
      </c>
      <c r="B18" s="109" t="s">
        <v>157</v>
      </c>
      <c r="C18" s="255">
        <v>40</v>
      </c>
      <c r="D18" s="256">
        <v>18</v>
      </c>
      <c r="E18" s="256">
        <v>11</v>
      </c>
      <c r="F18" s="257">
        <v>29</v>
      </c>
      <c r="G18" s="255">
        <v>12</v>
      </c>
      <c r="H18" s="256">
        <v>4</v>
      </c>
      <c r="I18" s="256">
        <v>0</v>
      </c>
      <c r="J18" s="256">
        <v>0</v>
      </c>
      <c r="K18" s="258">
        <v>16</v>
      </c>
    </row>
    <row r="19" spans="1:11" ht="20.100000000000001" customHeight="1" x14ac:dyDescent="0.35">
      <c r="A19" s="106" t="s">
        <v>153</v>
      </c>
      <c r="B19" s="107" t="s">
        <v>158</v>
      </c>
      <c r="C19" s="251">
        <v>24</v>
      </c>
      <c r="D19" s="252">
        <v>24</v>
      </c>
      <c r="E19" s="252">
        <v>0</v>
      </c>
      <c r="F19" s="253">
        <v>24</v>
      </c>
      <c r="G19" s="251">
        <v>21</v>
      </c>
      <c r="H19" s="252">
        <v>0</v>
      </c>
      <c r="I19" s="252">
        <v>3</v>
      </c>
      <c r="J19" s="252">
        <v>0</v>
      </c>
      <c r="K19" s="254">
        <v>24</v>
      </c>
    </row>
    <row r="20" spans="1:11" ht="20.100000000000001" customHeight="1" x14ac:dyDescent="0.35">
      <c r="A20" s="108" t="s">
        <v>153</v>
      </c>
      <c r="B20" s="109" t="s">
        <v>159</v>
      </c>
      <c r="C20" s="255">
        <v>30</v>
      </c>
      <c r="D20" s="256">
        <v>20</v>
      </c>
      <c r="E20" s="256">
        <v>0</v>
      </c>
      <c r="F20" s="257">
        <v>20</v>
      </c>
      <c r="G20" s="255">
        <v>20</v>
      </c>
      <c r="H20" s="256">
        <v>0</v>
      </c>
      <c r="I20" s="256">
        <v>0</v>
      </c>
      <c r="J20" s="256">
        <v>0</v>
      </c>
      <c r="K20" s="258">
        <v>20</v>
      </c>
    </row>
    <row r="21" spans="1:11" ht="20.100000000000001" customHeight="1" x14ac:dyDescent="0.35">
      <c r="A21" s="106" t="s">
        <v>153</v>
      </c>
      <c r="B21" s="107" t="s">
        <v>160</v>
      </c>
      <c r="C21" s="251">
        <v>24</v>
      </c>
      <c r="D21" s="252">
        <v>20</v>
      </c>
      <c r="E21" s="252">
        <v>0</v>
      </c>
      <c r="F21" s="253">
        <v>20</v>
      </c>
      <c r="G21" s="251">
        <v>10</v>
      </c>
      <c r="H21" s="252">
        <v>0</v>
      </c>
      <c r="I21" s="252">
        <v>3</v>
      </c>
      <c r="J21" s="252">
        <v>0</v>
      </c>
      <c r="K21" s="254">
        <v>13</v>
      </c>
    </row>
    <row r="22" spans="1:11" ht="20.100000000000001" customHeight="1" x14ac:dyDescent="0.35">
      <c r="A22" s="108" t="s">
        <v>153</v>
      </c>
      <c r="B22" s="109" t="s">
        <v>161</v>
      </c>
      <c r="C22" s="255">
        <v>24</v>
      </c>
      <c r="D22" s="256">
        <v>22</v>
      </c>
      <c r="E22" s="256">
        <v>0</v>
      </c>
      <c r="F22" s="257">
        <v>22</v>
      </c>
      <c r="G22" s="255">
        <v>12</v>
      </c>
      <c r="H22" s="256">
        <v>0</v>
      </c>
      <c r="I22" s="256">
        <v>1</v>
      </c>
      <c r="J22" s="256">
        <v>0</v>
      </c>
      <c r="K22" s="258">
        <v>13</v>
      </c>
    </row>
    <row r="23" spans="1:11" ht="20.100000000000001" customHeight="1" x14ac:dyDescent="0.35">
      <c r="A23" s="106" t="s">
        <v>153</v>
      </c>
      <c r="B23" s="107" t="s">
        <v>162</v>
      </c>
      <c r="C23" s="251">
        <v>24</v>
      </c>
      <c r="D23" s="252">
        <v>23</v>
      </c>
      <c r="E23" s="252">
        <v>0</v>
      </c>
      <c r="F23" s="253">
        <v>23</v>
      </c>
      <c r="G23" s="251">
        <v>14</v>
      </c>
      <c r="H23" s="252">
        <v>0</v>
      </c>
      <c r="I23" s="252">
        <v>7</v>
      </c>
      <c r="J23" s="252">
        <v>0</v>
      </c>
      <c r="K23" s="254">
        <v>21</v>
      </c>
    </row>
    <row r="24" spans="1:11" ht="20.100000000000001" customHeight="1" x14ac:dyDescent="0.35">
      <c r="A24" s="108" t="s">
        <v>153</v>
      </c>
      <c r="B24" s="109" t="s">
        <v>163</v>
      </c>
      <c r="C24" s="255">
        <v>24</v>
      </c>
      <c r="D24" s="256">
        <v>18</v>
      </c>
      <c r="E24" s="256">
        <v>0</v>
      </c>
      <c r="F24" s="257">
        <v>18</v>
      </c>
      <c r="G24" s="255">
        <v>7</v>
      </c>
      <c r="H24" s="256">
        <v>12</v>
      </c>
      <c r="I24" s="256">
        <v>0</v>
      </c>
      <c r="J24" s="256">
        <v>0</v>
      </c>
      <c r="K24" s="258">
        <v>19</v>
      </c>
    </row>
    <row r="25" spans="1:11" ht="20.100000000000001" customHeight="1" x14ac:dyDescent="0.35">
      <c r="A25" s="106" t="s">
        <v>153</v>
      </c>
      <c r="B25" s="107" t="s">
        <v>164</v>
      </c>
      <c r="C25" s="251">
        <v>24</v>
      </c>
      <c r="D25" s="252">
        <v>24</v>
      </c>
      <c r="E25" s="252">
        <v>0</v>
      </c>
      <c r="F25" s="253">
        <v>24</v>
      </c>
      <c r="G25" s="251">
        <v>5</v>
      </c>
      <c r="H25" s="252">
        <v>0</v>
      </c>
      <c r="I25" s="252">
        <v>16</v>
      </c>
      <c r="J25" s="252">
        <v>0</v>
      </c>
      <c r="K25" s="254">
        <v>21</v>
      </c>
    </row>
    <row r="26" spans="1:11" ht="20.100000000000001" customHeight="1" x14ac:dyDescent="0.35">
      <c r="A26" s="108" t="s">
        <v>153</v>
      </c>
      <c r="B26" s="109" t="s">
        <v>165</v>
      </c>
      <c r="C26" s="255">
        <v>18</v>
      </c>
      <c r="D26" s="256">
        <v>14</v>
      </c>
      <c r="E26" s="256">
        <v>0</v>
      </c>
      <c r="F26" s="257">
        <v>14</v>
      </c>
      <c r="G26" s="255">
        <v>13</v>
      </c>
      <c r="H26" s="256">
        <v>0</v>
      </c>
      <c r="I26" s="256">
        <v>0</v>
      </c>
      <c r="J26" s="256">
        <v>0</v>
      </c>
      <c r="K26" s="258">
        <v>13</v>
      </c>
    </row>
    <row r="27" spans="1:11" ht="20.100000000000001" customHeight="1" x14ac:dyDescent="0.35">
      <c r="A27" s="106" t="s">
        <v>153</v>
      </c>
      <c r="B27" s="107" t="s">
        <v>166</v>
      </c>
      <c r="C27" s="251">
        <v>24</v>
      </c>
      <c r="D27" s="252">
        <v>24</v>
      </c>
      <c r="E27" s="252">
        <v>0</v>
      </c>
      <c r="F27" s="253">
        <v>24</v>
      </c>
      <c r="G27" s="251">
        <v>15</v>
      </c>
      <c r="H27" s="252">
        <v>0</v>
      </c>
      <c r="I27" s="252">
        <v>6</v>
      </c>
      <c r="J27" s="252">
        <v>0</v>
      </c>
      <c r="K27" s="254">
        <v>21</v>
      </c>
    </row>
    <row r="28" spans="1:11" ht="20.100000000000001" customHeight="1" x14ac:dyDescent="0.35">
      <c r="A28" s="108" t="s">
        <v>153</v>
      </c>
      <c r="B28" s="109" t="s">
        <v>167</v>
      </c>
      <c r="C28" s="255">
        <v>30</v>
      </c>
      <c r="D28" s="256">
        <v>24</v>
      </c>
      <c r="E28" s="256">
        <v>0</v>
      </c>
      <c r="F28" s="257">
        <v>24</v>
      </c>
      <c r="G28" s="255">
        <v>15</v>
      </c>
      <c r="H28" s="256">
        <v>0</v>
      </c>
      <c r="I28" s="256">
        <v>6</v>
      </c>
      <c r="J28" s="256">
        <v>0</v>
      </c>
      <c r="K28" s="258">
        <v>21</v>
      </c>
    </row>
    <row r="29" spans="1:11" ht="20.100000000000001" customHeight="1" x14ac:dyDescent="0.35">
      <c r="A29" s="106" t="s">
        <v>153</v>
      </c>
      <c r="B29" s="107" t="s">
        <v>168</v>
      </c>
      <c r="C29" s="251">
        <v>24</v>
      </c>
      <c r="D29" s="252">
        <v>24</v>
      </c>
      <c r="E29" s="252">
        <v>0</v>
      </c>
      <c r="F29" s="253">
        <v>24</v>
      </c>
      <c r="G29" s="251">
        <v>15</v>
      </c>
      <c r="H29" s="252">
        <v>0</v>
      </c>
      <c r="I29" s="252">
        <v>8</v>
      </c>
      <c r="J29" s="252">
        <v>0</v>
      </c>
      <c r="K29" s="254">
        <v>23</v>
      </c>
    </row>
    <row r="30" spans="1:11" ht="20.100000000000001" customHeight="1" x14ac:dyDescent="0.35">
      <c r="A30" s="108" t="s">
        <v>153</v>
      </c>
      <c r="B30" s="109" t="s">
        <v>169</v>
      </c>
      <c r="C30" s="255">
        <v>24</v>
      </c>
      <c r="D30" s="256">
        <v>22</v>
      </c>
      <c r="E30" s="256">
        <v>0</v>
      </c>
      <c r="F30" s="257">
        <v>22</v>
      </c>
      <c r="G30" s="255">
        <v>21</v>
      </c>
      <c r="H30" s="256">
        <v>0</v>
      </c>
      <c r="I30" s="256">
        <v>0</v>
      </c>
      <c r="J30" s="256">
        <v>0</v>
      </c>
      <c r="K30" s="258">
        <v>21</v>
      </c>
    </row>
    <row r="31" spans="1:11" ht="20.100000000000001" customHeight="1" x14ac:dyDescent="0.35">
      <c r="A31" s="106" t="s">
        <v>153</v>
      </c>
      <c r="B31" s="107" t="s">
        <v>170</v>
      </c>
      <c r="C31" s="251">
        <v>36</v>
      </c>
      <c r="D31" s="252">
        <v>36</v>
      </c>
      <c r="E31" s="252">
        <v>0</v>
      </c>
      <c r="F31" s="253">
        <v>36</v>
      </c>
      <c r="G31" s="251">
        <v>15</v>
      </c>
      <c r="H31" s="252">
        <v>0</v>
      </c>
      <c r="I31" s="252">
        <v>7</v>
      </c>
      <c r="J31" s="252">
        <v>0</v>
      </c>
      <c r="K31" s="254">
        <v>22</v>
      </c>
    </row>
    <row r="32" spans="1:11" ht="20.100000000000001" customHeight="1" x14ac:dyDescent="0.35">
      <c r="A32" s="108" t="s">
        <v>153</v>
      </c>
      <c r="B32" s="109" t="s">
        <v>171</v>
      </c>
      <c r="C32" s="255">
        <v>42</v>
      </c>
      <c r="D32" s="256">
        <v>22</v>
      </c>
      <c r="E32" s="256">
        <v>0</v>
      </c>
      <c r="F32" s="257">
        <v>22</v>
      </c>
      <c r="G32" s="255">
        <v>12</v>
      </c>
      <c r="H32" s="256">
        <v>0</v>
      </c>
      <c r="I32" s="256">
        <v>11</v>
      </c>
      <c r="J32" s="256">
        <v>0</v>
      </c>
      <c r="K32" s="258">
        <v>23</v>
      </c>
    </row>
    <row r="33" spans="1:11" ht="20.100000000000001" customHeight="1" x14ac:dyDescent="0.35">
      <c r="A33" s="106" t="s">
        <v>153</v>
      </c>
      <c r="B33" s="107" t="s">
        <v>172</v>
      </c>
      <c r="C33" s="251">
        <v>60</v>
      </c>
      <c r="D33" s="252">
        <v>56</v>
      </c>
      <c r="E33" s="252">
        <v>0</v>
      </c>
      <c r="F33" s="253">
        <v>56</v>
      </c>
      <c r="G33" s="251">
        <v>42</v>
      </c>
      <c r="H33" s="252">
        <v>0</v>
      </c>
      <c r="I33" s="252">
        <v>0</v>
      </c>
      <c r="J33" s="252">
        <v>0</v>
      </c>
      <c r="K33" s="254">
        <v>42</v>
      </c>
    </row>
    <row r="34" spans="1:11" ht="20.100000000000001" customHeight="1" x14ac:dyDescent="0.35">
      <c r="A34" s="108" t="s">
        <v>173</v>
      </c>
      <c r="B34" s="109" t="s">
        <v>174</v>
      </c>
      <c r="C34" s="255">
        <v>40</v>
      </c>
      <c r="D34" s="256">
        <v>25</v>
      </c>
      <c r="E34" s="256">
        <v>0</v>
      </c>
      <c r="F34" s="257">
        <v>25</v>
      </c>
      <c r="G34" s="255">
        <v>14</v>
      </c>
      <c r="H34" s="256">
        <v>0</v>
      </c>
      <c r="I34" s="256">
        <v>0</v>
      </c>
      <c r="J34" s="256">
        <v>0</v>
      </c>
      <c r="K34" s="258">
        <v>14</v>
      </c>
    </row>
    <row r="35" spans="1:11" ht="20.100000000000001" customHeight="1" x14ac:dyDescent="0.35">
      <c r="A35" s="106" t="s">
        <v>173</v>
      </c>
      <c r="B35" s="107" t="s">
        <v>175</v>
      </c>
      <c r="C35" s="251">
        <v>50</v>
      </c>
      <c r="D35" s="252">
        <v>25</v>
      </c>
      <c r="E35" s="252">
        <v>12</v>
      </c>
      <c r="F35" s="253">
        <v>37</v>
      </c>
      <c r="G35" s="251">
        <v>43</v>
      </c>
      <c r="H35" s="252">
        <v>0</v>
      </c>
      <c r="I35" s="252">
        <v>0</v>
      </c>
      <c r="J35" s="252">
        <v>0</v>
      </c>
      <c r="K35" s="254">
        <v>43</v>
      </c>
    </row>
    <row r="36" spans="1:11" ht="20.100000000000001" customHeight="1" x14ac:dyDescent="0.35">
      <c r="A36" s="108" t="s">
        <v>173</v>
      </c>
      <c r="B36" s="109" t="s">
        <v>176</v>
      </c>
      <c r="C36" s="255">
        <v>30</v>
      </c>
      <c r="D36" s="256">
        <v>40</v>
      </c>
      <c r="E36" s="256">
        <v>0</v>
      </c>
      <c r="F36" s="257">
        <v>40</v>
      </c>
      <c r="G36" s="255">
        <v>19</v>
      </c>
      <c r="H36" s="256">
        <v>0</v>
      </c>
      <c r="I36" s="256">
        <v>0</v>
      </c>
      <c r="J36" s="256">
        <v>0</v>
      </c>
      <c r="K36" s="258">
        <v>19</v>
      </c>
    </row>
    <row r="37" spans="1:11" ht="20.100000000000001" customHeight="1" x14ac:dyDescent="0.35">
      <c r="A37" s="106" t="s">
        <v>177</v>
      </c>
      <c r="B37" s="107" t="s">
        <v>178</v>
      </c>
      <c r="C37" s="251">
        <v>18</v>
      </c>
      <c r="D37" s="252">
        <v>10</v>
      </c>
      <c r="E37" s="252">
        <v>0</v>
      </c>
      <c r="F37" s="253">
        <v>10</v>
      </c>
      <c r="G37" s="251">
        <v>9</v>
      </c>
      <c r="H37" s="252">
        <v>0</v>
      </c>
      <c r="I37" s="252">
        <v>4</v>
      </c>
      <c r="J37" s="252">
        <v>0</v>
      </c>
      <c r="K37" s="254">
        <v>13</v>
      </c>
    </row>
    <row r="38" spans="1:11" ht="20.100000000000001" customHeight="1" x14ac:dyDescent="0.35">
      <c r="A38" s="108" t="s">
        <v>177</v>
      </c>
      <c r="B38" s="109" t="s">
        <v>179</v>
      </c>
      <c r="C38" s="255">
        <v>24</v>
      </c>
      <c r="D38" s="256">
        <v>17</v>
      </c>
      <c r="E38" s="256">
        <v>0</v>
      </c>
      <c r="F38" s="257">
        <v>17</v>
      </c>
      <c r="G38" s="255">
        <v>14</v>
      </c>
      <c r="H38" s="256">
        <v>0</v>
      </c>
      <c r="I38" s="256">
        <v>0</v>
      </c>
      <c r="J38" s="256">
        <v>0</v>
      </c>
      <c r="K38" s="258">
        <v>14</v>
      </c>
    </row>
    <row r="39" spans="1:11" ht="20.100000000000001" customHeight="1" x14ac:dyDescent="0.35">
      <c r="A39" s="106" t="s">
        <v>180</v>
      </c>
      <c r="B39" s="107" t="s">
        <v>181</v>
      </c>
      <c r="C39" s="251">
        <v>24</v>
      </c>
      <c r="D39" s="252">
        <v>14</v>
      </c>
      <c r="E39" s="252">
        <v>0</v>
      </c>
      <c r="F39" s="253">
        <v>14</v>
      </c>
      <c r="G39" s="251">
        <v>21</v>
      </c>
      <c r="H39" s="252">
        <v>0</v>
      </c>
      <c r="I39" s="252">
        <v>0</v>
      </c>
      <c r="J39" s="252">
        <v>0</v>
      </c>
      <c r="K39" s="254">
        <v>21</v>
      </c>
    </row>
    <row r="40" spans="1:11" ht="20.100000000000001" customHeight="1" x14ac:dyDescent="0.35">
      <c r="A40" s="108" t="s">
        <v>180</v>
      </c>
      <c r="B40" s="109" t="s">
        <v>182</v>
      </c>
      <c r="C40" s="255">
        <v>36</v>
      </c>
      <c r="D40" s="256">
        <v>37</v>
      </c>
      <c r="E40" s="256">
        <v>0</v>
      </c>
      <c r="F40" s="257">
        <v>37</v>
      </c>
      <c r="G40" s="255">
        <v>35</v>
      </c>
      <c r="H40" s="256">
        <v>0</v>
      </c>
      <c r="I40" s="256">
        <v>0</v>
      </c>
      <c r="J40" s="256">
        <v>0</v>
      </c>
      <c r="K40" s="258">
        <v>35</v>
      </c>
    </row>
    <row r="41" spans="1:11" ht="20.100000000000001" customHeight="1" x14ac:dyDescent="0.35">
      <c r="A41" s="106" t="s">
        <v>180</v>
      </c>
      <c r="B41" s="107" t="s">
        <v>183</v>
      </c>
      <c r="C41" s="251">
        <v>24</v>
      </c>
      <c r="D41" s="252">
        <v>13</v>
      </c>
      <c r="E41" s="252">
        <v>0</v>
      </c>
      <c r="F41" s="253">
        <v>13</v>
      </c>
      <c r="G41" s="251">
        <v>14</v>
      </c>
      <c r="H41" s="252">
        <v>0</v>
      </c>
      <c r="I41" s="252">
        <v>0</v>
      </c>
      <c r="J41" s="252">
        <v>0</v>
      </c>
      <c r="K41" s="254">
        <v>14</v>
      </c>
    </row>
    <row r="42" spans="1:11" ht="20.100000000000001" customHeight="1" x14ac:dyDescent="0.35">
      <c r="A42" s="108" t="s">
        <v>180</v>
      </c>
      <c r="B42" s="109" t="s">
        <v>184</v>
      </c>
      <c r="C42" s="255">
        <v>40</v>
      </c>
      <c r="D42" s="256">
        <v>15</v>
      </c>
      <c r="E42" s="256">
        <v>0</v>
      </c>
      <c r="F42" s="257">
        <v>15</v>
      </c>
      <c r="G42" s="255">
        <v>0</v>
      </c>
      <c r="H42" s="256">
        <v>0</v>
      </c>
      <c r="I42" s="256">
        <v>20</v>
      </c>
      <c r="J42" s="256">
        <v>0</v>
      </c>
      <c r="K42" s="258">
        <v>20</v>
      </c>
    </row>
    <row r="43" spans="1:11" ht="20.100000000000001" customHeight="1" x14ac:dyDescent="0.35">
      <c r="A43" s="106" t="s">
        <v>180</v>
      </c>
      <c r="B43" s="107" t="s">
        <v>185</v>
      </c>
      <c r="C43" s="251">
        <v>20</v>
      </c>
      <c r="D43" s="252">
        <v>21</v>
      </c>
      <c r="E43" s="252">
        <v>0</v>
      </c>
      <c r="F43" s="253">
        <v>21</v>
      </c>
      <c r="G43" s="251">
        <v>14</v>
      </c>
      <c r="H43" s="252">
        <v>0</v>
      </c>
      <c r="I43" s="252">
        <v>0</v>
      </c>
      <c r="J43" s="252">
        <v>0</v>
      </c>
      <c r="K43" s="254">
        <v>14</v>
      </c>
    </row>
    <row r="44" spans="1:11" ht="20.100000000000001" customHeight="1" x14ac:dyDescent="0.35">
      <c r="A44" s="108" t="s">
        <v>180</v>
      </c>
      <c r="B44" s="109" t="s">
        <v>186</v>
      </c>
      <c r="C44" s="255">
        <v>24</v>
      </c>
      <c r="D44" s="256">
        <v>12</v>
      </c>
      <c r="E44" s="256">
        <v>0</v>
      </c>
      <c r="F44" s="257">
        <v>12</v>
      </c>
      <c r="G44" s="255">
        <v>18</v>
      </c>
      <c r="H44" s="256">
        <v>0</v>
      </c>
      <c r="I44" s="256">
        <v>0</v>
      </c>
      <c r="J44" s="256">
        <v>0</v>
      </c>
      <c r="K44" s="258">
        <v>18</v>
      </c>
    </row>
    <row r="45" spans="1:11" ht="20.100000000000001" customHeight="1" x14ac:dyDescent="0.35">
      <c r="A45" s="106" t="s">
        <v>180</v>
      </c>
      <c r="B45" s="107" t="s">
        <v>187</v>
      </c>
      <c r="C45" s="251">
        <v>32</v>
      </c>
      <c r="D45" s="252">
        <v>18</v>
      </c>
      <c r="E45" s="252">
        <v>0</v>
      </c>
      <c r="F45" s="253">
        <v>18</v>
      </c>
      <c r="G45" s="251">
        <v>17</v>
      </c>
      <c r="H45" s="252">
        <v>0</v>
      </c>
      <c r="I45" s="252">
        <v>0</v>
      </c>
      <c r="J45" s="252">
        <v>0</v>
      </c>
      <c r="K45" s="254">
        <v>17</v>
      </c>
    </row>
    <row r="46" spans="1:11" ht="20.100000000000001" customHeight="1" x14ac:dyDescent="0.35">
      <c r="A46" s="108" t="s">
        <v>180</v>
      </c>
      <c r="B46" s="109" t="s">
        <v>188</v>
      </c>
      <c r="C46" s="255">
        <v>36</v>
      </c>
      <c r="D46" s="256">
        <v>35</v>
      </c>
      <c r="E46" s="256">
        <v>0</v>
      </c>
      <c r="F46" s="257">
        <v>35</v>
      </c>
      <c r="G46" s="255">
        <v>17</v>
      </c>
      <c r="H46" s="256">
        <v>0</v>
      </c>
      <c r="I46" s="256">
        <v>0</v>
      </c>
      <c r="J46" s="256">
        <v>0</v>
      </c>
      <c r="K46" s="258">
        <v>17</v>
      </c>
    </row>
    <row r="47" spans="1:11" ht="20.100000000000001" customHeight="1" x14ac:dyDescent="0.35">
      <c r="A47" s="106" t="s">
        <v>180</v>
      </c>
      <c r="B47" s="107" t="s">
        <v>189</v>
      </c>
      <c r="C47" s="251">
        <v>22</v>
      </c>
      <c r="D47" s="252">
        <v>14</v>
      </c>
      <c r="E47" s="252">
        <v>0</v>
      </c>
      <c r="F47" s="253">
        <v>14</v>
      </c>
      <c r="G47" s="251">
        <v>20</v>
      </c>
      <c r="H47" s="252">
        <v>0</v>
      </c>
      <c r="I47" s="252">
        <v>0</v>
      </c>
      <c r="J47" s="252">
        <v>0</v>
      </c>
      <c r="K47" s="254">
        <v>20</v>
      </c>
    </row>
    <row r="48" spans="1:11" ht="20.100000000000001" customHeight="1" x14ac:dyDescent="0.35">
      <c r="A48" s="108" t="s">
        <v>180</v>
      </c>
      <c r="B48" s="109" t="s">
        <v>190</v>
      </c>
      <c r="C48" s="255">
        <v>20</v>
      </c>
      <c r="D48" s="256">
        <v>14</v>
      </c>
      <c r="E48" s="256">
        <v>0</v>
      </c>
      <c r="F48" s="257">
        <v>14</v>
      </c>
      <c r="G48" s="255">
        <v>16</v>
      </c>
      <c r="H48" s="256">
        <v>0</v>
      </c>
      <c r="I48" s="256">
        <v>0</v>
      </c>
      <c r="J48" s="256">
        <v>0</v>
      </c>
      <c r="K48" s="258">
        <v>16</v>
      </c>
    </row>
    <row r="49" spans="1:11" ht="20.100000000000001" customHeight="1" x14ac:dyDescent="0.35">
      <c r="A49" s="106" t="s">
        <v>180</v>
      </c>
      <c r="B49" s="107" t="s">
        <v>191</v>
      </c>
      <c r="C49" s="251">
        <v>25</v>
      </c>
      <c r="D49" s="252">
        <v>24</v>
      </c>
      <c r="E49" s="252">
        <v>0</v>
      </c>
      <c r="F49" s="253">
        <v>24</v>
      </c>
      <c r="G49" s="251">
        <v>19</v>
      </c>
      <c r="H49" s="252">
        <v>0</v>
      </c>
      <c r="I49" s="252">
        <v>0</v>
      </c>
      <c r="J49" s="252">
        <v>0</v>
      </c>
      <c r="K49" s="254">
        <v>19</v>
      </c>
    </row>
    <row r="50" spans="1:11" ht="20.100000000000001" customHeight="1" x14ac:dyDescent="0.35">
      <c r="A50" s="108" t="s">
        <v>180</v>
      </c>
      <c r="B50" s="109" t="s">
        <v>192</v>
      </c>
      <c r="C50" s="255">
        <v>20</v>
      </c>
      <c r="D50" s="256">
        <v>14</v>
      </c>
      <c r="E50" s="256">
        <v>0</v>
      </c>
      <c r="F50" s="257">
        <v>14</v>
      </c>
      <c r="G50" s="255">
        <v>17</v>
      </c>
      <c r="H50" s="256">
        <v>0</v>
      </c>
      <c r="I50" s="256">
        <v>0</v>
      </c>
      <c r="J50" s="256">
        <v>0</v>
      </c>
      <c r="K50" s="258">
        <v>17</v>
      </c>
    </row>
    <row r="51" spans="1:11" ht="20.100000000000001" customHeight="1" x14ac:dyDescent="0.35">
      <c r="A51" s="106" t="s">
        <v>180</v>
      </c>
      <c r="B51" s="107" t="s">
        <v>193</v>
      </c>
      <c r="C51" s="251">
        <v>31</v>
      </c>
      <c r="D51" s="252">
        <v>12</v>
      </c>
      <c r="E51" s="252">
        <v>9</v>
      </c>
      <c r="F51" s="253">
        <v>21</v>
      </c>
      <c r="G51" s="251">
        <v>21</v>
      </c>
      <c r="H51" s="252">
        <v>0</v>
      </c>
      <c r="I51" s="252">
        <v>0</v>
      </c>
      <c r="J51" s="252">
        <v>0</v>
      </c>
      <c r="K51" s="254">
        <v>21</v>
      </c>
    </row>
    <row r="52" spans="1:11" ht="20.100000000000001" customHeight="1" x14ac:dyDescent="0.35">
      <c r="A52" s="108" t="s">
        <v>180</v>
      </c>
      <c r="B52" s="109" t="s">
        <v>194</v>
      </c>
      <c r="C52" s="255">
        <v>48</v>
      </c>
      <c r="D52" s="256">
        <v>18</v>
      </c>
      <c r="E52" s="256">
        <v>0</v>
      </c>
      <c r="F52" s="257">
        <v>18</v>
      </c>
      <c r="G52" s="255">
        <v>34</v>
      </c>
      <c r="H52" s="256">
        <v>0</v>
      </c>
      <c r="I52" s="256">
        <v>0</v>
      </c>
      <c r="J52" s="256">
        <v>0</v>
      </c>
      <c r="K52" s="258">
        <v>34</v>
      </c>
    </row>
    <row r="53" spans="1:11" ht="20.100000000000001" customHeight="1" x14ac:dyDescent="0.35">
      <c r="A53" s="106" t="s">
        <v>180</v>
      </c>
      <c r="B53" s="107" t="s">
        <v>195</v>
      </c>
      <c r="C53" s="251">
        <v>48</v>
      </c>
      <c r="D53" s="252">
        <v>37</v>
      </c>
      <c r="E53" s="252">
        <v>0</v>
      </c>
      <c r="F53" s="253">
        <v>37</v>
      </c>
      <c r="G53" s="251">
        <v>24</v>
      </c>
      <c r="H53" s="252">
        <v>0</v>
      </c>
      <c r="I53" s="252">
        <v>0</v>
      </c>
      <c r="J53" s="252">
        <v>0</v>
      </c>
      <c r="K53" s="254">
        <v>24</v>
      </c>
    </row>
    <row r="54" spans="1:11" ht="20.100000000000001" customHeight="1" x14ac:dyDescent="0.35">
      <c r="A54" s="108" t="s">
        <v>180</v>
      </c>
      <c r="B54" s="109" t="s">
        <v>196</v>
      </c>
      <c r="C54" s="255">
        <v>24</v>
      </c>
      <c r="D54" s="256">
        <v>13</v>
      </c>
      <c r="E54" s="256">
        <v>0</v>
      </c>
      <c r="F54" s="257">
        <v>13</v>
      </c>
      <c r="G54" s="255">
        <v>13</v>
      </c>
      <c r="H54" s="256">
        <v>0</v>
      </c>
      <c r="I54" s="256">
        <v>0</v>
      </c>
      <c r="J54" s="256">
        <v>0</v>
      </c>
      <c r="K54" s="258">
        <v>13</v>
      </c>
    </row>
    <row r="55" spans="1:11" ht="20.100000000000001" customHeight="1" x14ac:dyDescent="0.35">
      <c r="A55" s="106" t="s">
        <v>180</v>
      </c>
      <c r="B55" s="107" t="s">
        <v>197</v>
      </c>
      <c r="C55" s="251">
        <v>32</v>
      </c>
      <c r="D55" s="252">
        <v>19</v>
      </c>
      <c r="E55" s="252">
        <v>0</v>
      </c>
      <c r="F55" s="253">
        <v>19</v>
      </c>
      <c r="G55" s="251">
        <v>27</v>
      </c>
      <c r="H55" s="252">
        <v>0</v>
      </c>
      <c r="I55" s="252">
        <v>0</v>
      </c>
      <c r="J55" s="252">
        <v>0</v>
      </c>
      <c r="K55" s="254">
        <v>27</v>
      </c>
    </row>
    <row r="56" spans="1:11" ht="20.100000000000001" customHeight="1" x14ac:dyDescent="0.35">
      <c r="A56" s="108" t="s">
        <v>180</v>
      </c>
      <c r="B56" s="109" t="s">
        <v>198</v>
      </c>
      <c r="C56" s="255">
        <v>24</v>
      </c>
      <c r="D56" s="256">
        <v>22</v>
      </c>
      <c r="E56" s="256">
        <v>0</v>
      </c>
      <c r="F56" s="257">
        <v>22</v>
      </c>
      <c r="G56" s="255">
        <v>19</v>
      </c>
      <c r="H56" s="256">
        <v>0</v>
      </c>
      <c r="I56" s="256">
        <v>0</v>
      </c>
      <c r="J56" s="256">
        <v>0</v>
      </c>
      <c r="K56" s="258">
        <v>19</v>
      </c>
    </row>
    <row r="57" spans="1:11" ht="20.100000000000001" customHeight="1" x14ac:dyDescent="0.35">
      <c r="A57" s="106" t="s">
        <v>180</v>
      </c>
      <c r="B57" s="107" t="s">
        <v>199</v>
      </c>
      <c r="C57" s="251">
        <v>120</v>
      </c>
      <c r="D57" s="252">
        <v>18</v>
      </c>
      <c r="E57" s="252">
        <v>0</v>
      </c>
      <c r="F57" s="253">
        <v>18</v>
      </c>
      <c r="G57" s="251">
        <v>18</v>
      </c>
      <c r="H57" s="252">
        <v>0</v>
      </c>
      <c r="I57" s="252">
        <v>0</v>
      </c>
      <c r="J57" s="252">
        <v>0</v>
      </c>
      <c r="K57" s="254">
        <v>18</v>
      </c>
    </row>
    <row r="58" spans="1:11" ht="20.100000000000001" customHeight="1" x14ac:dyDescent="0.35">
      <c r="A58" s="108" t="s">
        <v>180</v>
      </c>
      <c r="B58" s="109" t="s">
        <v>200</v>
      </c>
      <c r="C58" s="255">
        <v>54</v>
      </c>
      <c r="D58" s="256">
        <v>20</v>
      </c>
      <c r="E58" s="256">
        <v>0</v>
      </c>
      <c r="F58" s="257">
        <v>20</v>
      </c>
      <c r="G58" s="255">
        <v>20</v>
      </c>
      <c r="H58" s="256">
        <v>0</v>
      </c>
      <c r="I58" s="256">
        <v>0</v>
      </c>
      <c r="J58" s="256">
        <v>0</v>
      </c>
      <c r="K58" s="258">
        <v>20</v>
      </c>
    </row>
    <row r="59" spans="1:11" ht="20.100000000000001" customHeight="1" x14ac:dyDescent="0.35">
      <c r="A59" s="106" t="s">
        <v>180</v>
      </c>
      <c r="B59" s="107" t="s">
        <v>201</v>
      </c>
      <c r="C59" s="251">
        <v>30</v>
      </c>
      <c r="D59" s="252">
        <v>21</v>
      </c>
      <c r="E59" s="252">
        <v>0</v>
      </c>
      <c r="F59" s="253">
        <v>21</v>
      </c>
      <c r="G59" s="251">
        <v>24</v>
      </c>
      <c r="H59" s="252">
        <v>0</v>
      </c>
      <c r="I59" s="252">
        <v>0</v>
      </c>
      <c r="J59" s="252">
        <v>0</v>
      </c>
      <c r="K59" s="254">
        <v>24</v>
      </c>
    </row>
    <row r="60" spans="1:11" ht="20.100000000000001" customHeight="1" x14ac:dyDescent="0.35">
      <c r="A60" s="108" t="s">
        <v>180</v>
      </c>
      <c r="B60" s="109" t="s">
        <v>202</v>
      </c>
      <c r="C60" s="255">
        <v>12</v>
      </c>
      <c r="D60" s="256">
        <v>12</v>
      </c>
      <c r="E60" s="256">
        <v>0</v>
      </c>
      <c r="F60" s="257">
        <v>12</v>
      </c>
      <c r="G60" s="255">
        <v>9</v>
      </c>
      <c r="H60" s="256">
        <v>0</v>
      </c>
      <c r="I60" s="256">
        <v>0</v>
      </c>
      <c r="J60" s="256">
        <v>0</v>
      </c>
      <c r="K60" s="258">
        <v>9</v>
      </c>
    </row>
    <row r="61" spans="1:11" ht="20.100000000000001" customHeight="1" x14ac:dyDescent="0.35">
      <c r="A61" s="106" t="s">
        <v>180</v>
      </c>
      <c r="B61" s="107" t="s">
        <v>203</v>
      </c>
      <c r="C61" s="251">
        <v>24</v>
      </c>
      <c r="D61" s="252">
        <v>15</v>
      </c>
      <c r="E61" s="252">
        <v>0</v>
      </c>
      <c r="F61" s="253">
        <v>15</v>
      </c>
      <c r="G61" s="251">
        <v>13</v>
      </c>
      <c r="H61" s="252">
        <v>0</v>
      </c>
      <c r="I61" s="252">
        <v>0</v>
      </c>
      <c r="J61" s="252">
        <v>0</v>
      </c>
      <c r="K61" s="254">
        <v>13</v>
      </c>
    </row>
    <row r="62" spans="1:11" ht="20.100000000000001" customHeight="1" x14ac:dyDescent="0.35">
      <c r="A62" s="108" t="s">
        <v>180</v>
      </c>
      <c r="B62" s="109" t="s">
        <v>204</v>
      </c>
      <c r="C62" s="255">
        <v>16</v>
      </c>
      <c r="D62" s="256">
        <v>16</v>
      </c>
      <c r="E62" s="256">
        <v>0</v>
      </c>
      <c r="F62" s="257">
        <v>16</v>
      </c>
      <c r="G62" s="255">
        <v>14</v>
      </c>
      <c r="H62" s="256">
        <v>0</v>
      </c>
      <c r="I62" s="256">
        <v>0</v>
      </c>
      <c r="J62" s="256">
        <v>0</v>
      </c>
      <c r="K62" s="258">
        <v>14</v>
      </c>
    </row>
    <row r="63" spans="1:11" ht="20.100000000000001" customHeight="1" x14ac:dyDescent="0.35">
      <c r="A63" s="106" t="s">
        <v>205</v>
      </c>
      <c r="B63" s="107" t="s">
        <v>206</v>
      </c>
      <c r="C63" s="251">
        <v>24</v>
      </c>
      <c r="D63" s="252">
        <v>44</v>
      </c>
      <c r="E63" s="252">
        <v>0</v>
      </c>
      <c r="F63" s="253">
        <v>44</v>
      </c>
      <c r="G63" s="251">
        <v>24</v>
      </c>
      <c r="H63" s="252">
        <v>0</v>
      </c>
      <c r="I63" s="252">
        <v>0</v>
      </c>
      <c r="J63" s="252">
        <v>0</v>
      </c>
      <c r="K63" s="254">
        <v>24</v>
      </c>
    </row>
    <row r="64" spans="1:11" ht="20.100000000000001" customHeight="1" x14ac:dyDescent="0.35">
      <c r="A64" s="108" t="s">
        <v>205</v>
      </c>
      <c r="B64" s="109" t="s">
        <v>207</v>
      </c>
      <c r="C64" s="255">
        <v>15</v>
      </c>
      <c r="D64" s="256">
        <v>10</v>
      </c>
      <c r="E64" s="256">
        <v>0</v>
      </c>
      <c r="F64" s="257">
        <v>10</v>
      </c>
      <c r="G64" s="255">
        <v>11</v>
      </c>
      <c r="H64" s="256">
        <v>0</v>
      </c>
      <c r="I64" s="256">
        <v>0</v>
      </c>
      <c r="J64" s="256">
        <v>0</v>
      </c>
      <c r="K64" s="258">
        <v>11</v>
      </c>
    </row>
    <row r="65" spans="1:11" ht="20.100000000000001" customHeight="1" x14ac:dyDescent="0.35">
      <c r="A65" s="106" t="s">
        <v>205</v>
      </c>
      <c r="B65" s="107" t="s">
        <v>208</v>
      </c>
      <c r="C65" s="251">
        <v>24</v>
      </c>
      <c r="D65" s="252">
        <v>14</v>
      </c>
      <c r="E65" s="252">
        <v>12</v>
      </c>
      <c r="F65" s="253">
        <v>26</v>
      </c>
      <c r="G65" s="251">
        <v>10</v>
      </c>
      <c r="H65" s="252">
        <v>0</v>
      </c>
      <c r="I65" s="252">
        <v>0</v>
      </c>
      <c r="J65" s="252">
        <v>0</v>
      </c>
      <c r="K65" s="254">
        <v>10</v>
      </c>
    </row>
    <row r="66" spans="1:11" ht="20.100000000000001" customHeight="1" x14ac:dyDescent="0.35">
      <c r="A66" s="108" t="s">
        <v>205</v>
      </c>
      <c r="B66" s="109" t="s">
        <v>209</v>
      </c>
      <c r="C66" s="255">
        <v>40</v>
      </c>
      <c r="D66" s="256">
        <v>21</v>
      </c>
      <c r="E66" s="256">
        <v>18</v>
      </c>
      <c r="F66" s="257">
        <v>39</v>
      </c>
      <c r="G66" s="255">
        <v>8</v>
      </c>
      <c r="H66" s="256">
        <v>0</v>
      </c>
      <c r="I66" s="256">
        <v>0</v>
      </c>
      <c r="J66" s="256">
        <v>0</v>
      </c>
      <c r="K66" s="258">
        <v>8</v>
      </c>
    </row>
    <row r="67" spans="1:11" ht="20.100000000000001" customHeight="1" x14ac:dyDescent="0.35">
      <c r="A67" s="106" t="s">
        <v>205</v>
      </c>
      <c r="B67" s="107" t="s">
        <v>210</v>
      </c>
      <c r="C67" s="251">
        <v>14</v>
      </c>
      <c r="D67" s="252">
        <v>10</v>
      </c>
      <c r="E67" s="252">
        <v>7</v>
      </c>
      <c r="F67" s="253">
        <v>17</v>
      </c>
      <c r="G67" s="251">
        <v>9</v>
      </c>
      <c r="H67" s="252">
        <v>0</v>
      </c>
      <c r="I67" s="252">
        <v>0</v>
      </c>
      <c r="J67" s="252">
        <v>0</v>
      </c>
      <c r="K67" s="254">
        <v>9</v>
      </c>
    </row>
    <row r="68" spans="1:11" ht="20.100000000000001" customHeight="1" x14ac:dyDescent="0.35">
      <c r="A68" s="108" t="s">
        <v>205</v>
      </c>
      <c r="B68" s="109" t="s">
        <v>211</v>
      </c>
      <c r="C68" s="255">
        <v>20</v>
      </c>
      <c r="D68" s="256">
        <v>12</v>
      </c>
      <c r="E68" s="256">
        <v>0</v>
      </c>
      <c r="F68" s="257">
        <v>12</v>
      </c>
      <c r="G68" s="255">
        <v>14</v>
      </c>
      <c r="H68" s="256">
        <v>0</v>
      </c>
      <c r="I68" s="256">
        <v>0</v>
      </c>
      <c r="J68" s="256">
        <v>0</v>
      </c>
      <c r="K68" s="258">
        <v>14</v>
      </c>
    </row>
    <row r="69" spans="1:11" ht="20.100000000000001" customHeight="1" x14ac:dyDescent="0.35">
      <c r="A69" s="106" t="s">
        <v>205</v>
      </c>
      <c r="B69" s="107" t="s">
        <v>212</v>
      </c>
      <c r="C69" s="251">
        <v>22</v>
      </c>
      <c r="D69" s="252">
        <v>17</v>
      </c>
      <c r="E69" s="252">
        <v>0</v>
      </c>
      <c r="F69" s="253">
        <v>17</v>
      </c>
      <c r="G69" s="251">
        <v>10</v>
      </c>
      <c r="H69" s="252">
        <v>0</v>
      </c>
      <c r="I69" s="252">
        <v>0</v>
      </c>
      <c r="J69" s="252">
        <v>0</v>
      </c>
      <c r="K69" s="254">
        <v>10</v>
      </c>
    </row>
    <row r="70" spans="1:11" ht="20.100000000000001" customHeight="1" x14ac:dyDescent="0.35">
      <c r="A70" s="108" t="s">
        <v>205</v>
      </c>
      <c r="B70" s="109" t="s">
        <v>213</v>
      </c>
      <c r="C70" s="255">
        <v>21</v>
      </c>
      <c r="D70" s="256">
        <v>12</v>
      </c>
      <c r="E70" s="256">
        <v>0</v>
      </c>
      <c r="F70" s="257">
        <v>12</v>
      </c>
      <c r="G70" s="255">
        <v>7</v>
      </c>
      <c r="H70" s="256">
        <v>0</v>
      </c>
      <c r="I70" s="256">
        <v>0</v>
      </c>
      <c r="J70" s="256">
        <v>0</v>
      </c>
      <c r="K70" s="258">
        <v>7</v>
      </c>
    </row>
    <row r="71" spans="1:11" ht="20.100000000000001" customHeight="1" x14ac:dyDescent="0.35">
      <c r="A71" s="106" t="s">
        <v>205</v>
      </c>
      <c r="B71" s="107" t="s">
        <v>214</v>
      </c>
      <c r="C71" s="251">
        <v>24</v>
      </c>
      <c r="D71" s="252">
        <v>13</v>
      </c>
      <c r="E71" s="252">
        <v>0</v>
      </c>
      <c r="F71" s="253">
        <v>13</v>
      </c>
      <c r="G71" s="251">
        <v>10</v>
      </c>
      <c r="H71" s="252">
        <v>0</v>
      </c>
      <c r="I71" s="252">
        <v>0</v>
      </c>
      <c r="J71" s="252">
        <v>0</v>
      </c>
      <c r="K71" s="254">
        <v>10</v>
      </c>
    </row>
    <row r="72" spans="1:11" ht="20.100000000000001" customHeight="1" x14ac:dyDescent="0.35">
      <c r="A72" s="108" t="s">
        <v>205</v>
      </c>
      <c r="B72" s="109" t="s">
        <v>215</v>
      </c>
      <c r="C72" s="255">
        <v>24</v>
      </c>
      <c r="D72" s="256">
        <v>17</v>
      </c>
      <c r="E72" s="256">
        <v>0</v>
      </c>
      <c r="F72" s="257">
        <v>17</v>
      </c>
      <c r="G72" s="255">
        <v>16</v>
      </c>
      <c r="H72" s="256">
        <v>0</v>
      </c>
      <c r="I72" s="256">
        <v>0</v>
      </c>
      <c r="J72" s="256">
        <v>0</v>
      </c>
      <c r="K72" s="258">
        <v>16</v>
      </c>
    </row>
    <row r="73" spans="1:11" ht="20.100000000000001" customHeight="1" x14ac:dyDescent="0.35">
      <c r="A73" s="106" t="s">
        <v>205</v>
      </c>
      <c r="B73" s="107" t="s">
        <v>216</v>
      </c>
      <c r="C73" s="251">
        <v>18</v>
      </c>
      <c r="D73" s="252">
        <v>18</v>
      </c>
      <c r="E73" s="252">
        <v>0</v>
      </c>
      <c r="F73" s="253">
        <v>18</v>
      </c>
      <c r="G73" s="251">
        <v>13</v>
      </c>
      <c r="H73" s="252">
        <v>0</v>
      </c>
      <c r="I73" s="252">
        <v>0</v>
      </c>
      <c r="J73" s="252">
        <v>0</v>
      </c>
      <c r="K73" s="254">
        <v>13</v>
      </c>
    </row>
    <row r="74" spans="1:11" ht="20.100000000000001" customHeight="1" x14ac:dyDescent="0.35">
      <c r="A74" s="108" t="s">
        <v>205</v>
      </c>
      <c r="B74" s="109" t="s">
        <v>217</v>
      </c>
      <c r="C74" s="255">
        <v>14</v>
      </c>
      <c r="D74" s="256">
        <v>14</v>
      </c>
      <c r="E74" s="256">
        <v>0</v>
      </c>
      <c r="F74" s="257">
        <v>14</v>
      </c>
      <c r="G74" s="255">
        <v>5</v>
      </c>
      <c r="H74" s="256">
        <v>0</v>
      </c>
      <c r="I74" s="256">
        <v>0</v>
      </c>
      <c r="J74" s="256">
        <v>0</v>
      </c>
      <c r="K74" s="258">
        <v>5</v>
      </c>
    </row>
    <row r="75" spans="1:11" ht="20.100000000000001" customHeight="1" x14ac:dyDescent="0.35">
      <c r="A75" s="106" t="s">
        <v>218</v>
      </c>
      <c r="B75" s="107" t="s">
        <v>219</v>
      </c>
      <c r="C75" s="251">
        <v>12</v>
      </c>
      <c r="D75" s="252">
        <v>9</v>
      </c>
      <c r="E75" s="252">
        <v>0</v>
      </c>
      <c r="F75" s="253">
        <v>9</v>
      </c>
      <c r="G75" s="251">
        <v>9</v>
      </c>
      <c r="H75" s="252">
        <v>0</v>
      </c>
      <c r="I75" s="252">
        <v>0</v>
      </c>
      <c r="J75" s="252">
        <v>0</v>
      </c>
      <c r="K75" s="254">
        <v>9</v>
      </c>
    </row>
    <row r="76" spans="1:11" ht="20.100000000000001" customHeight="1" x14ac:dyDescent="0.35">
      <c r="A76" s="108" t="s">
        <v>220</v>
      </c>
      <c r="B76" s="109" t="s">
        <v>221</v>
      </c>
      <c r="C76" s="255">
        <v>90</v>
      </c>
      <c r="D76" s="256">
        <v>17</v>
      </c>
      <c r="E76" s="256">
        <v>33</v>
      </c>
      <c r="F76" s="257">
        <v>50</v>
      </c>
      <c r="G76" s="255">
        <v>42</v>
      </c>
      <c r="H76" s="256">
        <v>0</v>
      </c>
      <c r="I76" s="256">
        <v>0</v>
      </c>
      <c r="J76" s="256">
        <v>0</v>
      </c>
      <c r="K76" s="258">
        <v>42</v>
      </c>
    </row>
    <row r="77" spans="1:11" ht="20.100000000000001" customHeight="1" x14ac:dyDescent="0.35">
      <c r="A77" s="106" t="s">
        <v>220</v>
      </c>
      <c r="B77" s="107" t="s">
        <v>222</v>
      </c>
      <c r="C77" s="251">
        <v>24</v>
      </c>
      <c r="D77" s="252">
        <v>17</v>
      </c>
      <c r="E77" s="252">
        <v>0</v>
      </c>
      <c r="F77" s="253">
        <v>17</v>
      </c>
      <c r="G77" s="251">
        <v>0</v>
      </c>
      <c r="H77" s="252">
        <v>0</v>
      </c>
      <c r="I77" s="252">
        <v>15</v>
      </c>
      <c r="J77" s="252">
        <v>0</v>
      </c>
      <c r="K77" s="254">
        <v>15</v>
      </c>
    </row>
    <row r="78" spans="1:11" ht="20.100000000000001" customHeight="1" x14ac:dyDescent="0.35">
      <c r="A78" s="108" t="s">
        <v>223</v>
      </c>
      <c r="B78" s="109" t="s">
        <v>224</v>
      </c>
      <c r="C78" s="255">
        <v>36</v>
      </c>
      <c r="D78" s="256">
        <v>18</v>
      </c>
      <c r="E78" s="256">
        <v>2</v>
      </c>
      <c r="F78" s="257">
        <v>20</v>
      </c>
      <c r="G78" s="255">
        <v>5</v>
      </c>
      <c r="H78" s="256">
        <v>0</v>
      </c>
      <c r="I78" s="256">
        <v>0</v>
      </c>
      <c r="J78" s="256">
        <v>0</v>
      </c>
      <c r="K78" s="258">
        <v>5</v>
      </c>
    </row>
    <row r="79" spans="1:11" ht="20.100000000000001" customHeight="1" x14ac:dyDescent="0.35">
      <c r="A79" s="106" t="s">
        <v>223</v>
      </c>
      <c r="B79" s="107" t="s">
        <v>225</v>
      </c>
      <c r="C79" s="251">
        <v>24</v>
      </c>
      <c r="D79" s="252">
        <v>17</v>
      </c>
      <c r="E79" s="252">
        <v>0</v>
      </c>
      <c r="F79" s="253">
        <v>17</v>
      </c>
      <c r="G79" s="251">
        <v>13</v>
      </c>
      <c r="H79" s="252">
        <v>0</v>
      </c>
      <c r="I79" s="252">
        <v>0</v>
      </c>
      <c r="J79" s="252">
        <v>0</v>
      </c>
      <c r="K79" s="254">
        <v>13</v>
      </c>
    </row>
    <row r="80" spans="1:11" ht="20.100000000000001" customHeight="1" x14ac:dyDescent="0.35">
      <c r="A80" s="108" t="s">
        <v>223</v>
      </c>
      <c r="B80" s="109" t="s">
        <v>226</v>
      </c>
      <c r="C80" s="255">
        <v>18</v>
      </c>
      <c r="D80" s="256">
        <v>13</v>
      </c>
      <c r="E80" s="256">
        <v>0</v>
      </c>
      <c r="F80" s="257">
        <v>13</v>
      </c>
      <c r="G80" s="255">
        <v>12</v>
      </c>
      <c r="H80" s="256">
        <v>0</v>
      </c>
      <c r="I80" s="256">
        <v>0</v>
      </c>
      <c r="J80" s="256">
        <v>0</v>
      </c>
      <c r="K80" s="258">
        <v>12</v>
      </c>
    </row>
    <row r="81" spans="1:11" ht="20.100000000000001" customHeight="1" x14ac:dyDescent="0.35">
      <c r="A81" s="106" t="s">
        <v>223</v>
      </c>
      <c r="B81" s="107" t="s">
        <v>227</v>
      </c>
      <c r="C81" s="251">
        <v>24</v>
      </c>
      <c r="D81" s="252">
        <v>15</v>
      </c>
      <c r="E81" s="252">
        <v>0</v>
      </c>
      <c r="F81" s="253">
        <v>15</v>
      </c>
      <c r="G81" s="251">
        <v>13</v>
      </c>
      <c r="H81" s="252">
        <v>0</v>
      </c>
      <c r="I81" s="252">
        <v>3</v>
      </c>
      <c r="J81" s="252">
        <v>0</v>
      </c>
      <c r="K81" s="254">
        <v>16</v>
      </c>
    </row>
    <row r="82" spans="1:11" ht="20.100000000000001" customHeight="1" x14ac:dyDescent="0.35">
      <c r="A82" s="108" t="s">
        <v>223</v>
      </c>
      <c r="B82" s="109" t="s">
        <v>228</v>
      </c>
      <c r="C82" s="255">
        <v>30</v>
      </c>
      <c r="D82" s="256">
        <v>29</v>
      </c>
      <c r="E82" s="256">
        <v>0</v>
      </c>
      <c r="F82" s="257">
        <v>29</v>
      </c>
      <c r="G82" s="255">
        <v>22</v>
      </c>
      <c r="H82" s="256">
        <v>0</v>
      </c>
      <c r="I82" s="256">
        <v>0</v>
      </c>
      <c r="J82" s="256">
        <v>0</v>
      </c>
      <c r="K82" s="258">
        <v>22</v>
      </c>
    </row>
    <row r="83" spans="1:11" ht="20.100000000000001" customHeight="1" x14ac:dyDescent="0.35">
      <c r="A83" s="106" t="s">
        <v>229</v>
      </c>
      <c r="B83" s="107" t="s">
        <v>230</v>
      </c>
      <c r="C83" s="251">
        <v>20</v>
      </c>
      <c r="D83" s="252">
        <v>15</v>
      </c>
      <c r="E83" s="252">
        <v>12</v>
      </c>
      <c r="F83" s="253">
        <v>27</v>
      </c>
      <c r="G83" s="251">
        <v>15</v>
      </c>
      <c r="H83" s="252">
        <v>0</v>
      </c>
      <c r="I83" s="252">
        <v>0</v>
      </c>
      <c r="J83" s="252">
        <v>0</v>
      </c>
      <c r="K83" s="254">
        <v>15</v>
      </c>
    </row>
    <row r="84" spans="1:11" ht="20.100000000000001" customHeight="1" x14ac:dyDescent="0.35">
      <c r="A84" s="108" t="s">
        <v>229</v>
      </c>
      <c r="B84" s="109" t="s">
        <v>231</v>
      </c>
      <c r="C84" s="255">
        <v>24</v>
      </c>
      <c r="D84" s="256">
        <v>15</v>
      </c>
      <c r="E84" s="256">
        <v>0</v>
      </c>
      <c r="F84" s="257">
        <v>15</v>
      </c>
      <c r="G84" s="255">
        <v>7</v>
      </c>
      <c r="H84" s="256">
        <v>0</v>
      </c>
      <c r="I84" s="256">
        <v>0</v>
      </c>
      <c r="J84" s="256">
        <v>0</v>
      </c>
      <c r="K84" s="258">
        <v>7</v>
      </c>
    </row>
    <row r="85" spans="1:11" ht="20.100000000000001" customHeight="1" x14ac:dyDescent="0.35">
      <c r="A85" s="106" t="s">
        <v>229</v>
      </c>
      <c r="B85" s="107" t="s">
        <v>232</v>
      </c>
      <c r="C85" s="251">
        <v>32</v>
      </c>
      <c r="D85" s="252">
        <v>23</v>
      </c>
      <c r="E85" s="252">
        <v>0</v>
      </c>
      <c r="F85" s="253">
        <v>23</v>
      </c>
      <c r="G85" s="251">
        <v>18</v>
      </c>
      <c r="H85" s="252">
        <v>0</v>
      </c>
      <c r="I85" s="252">
        <v>0</v>
      </c>
      <c r="J85" s="252">
        <v>0</v>
      </c>
      <c r="K85" s="254">
        <v>18</v>
      </c>
    </row>
    <row r="86" spans="1:11" ht="20.100000000000001" customHeight="1" x14ac:dyDescent="0.35">
      <c r="A86" s="108" t="s">
        <v>229</v>
      </c>
      <c r="B86" s="109" t="s">
        <v>233</v>
      </c>
      <c r="C86" s="255">
        <v>48</v>
      </c>
      <c r="D86" s="256">
        <v>23</v>
      </c>
      <c r="E86" s="256">
        <v>12</v>
      </c>
      <c r="F86" s="257">
        <v>35</v>
      </c>
      <c r="G86" s="255">
        <v>0</v>
      </c>
      <c r="H86" s="256">
        <v>15</v>
      </c>
      <c r="I86" s="256">
        <v>0</v>
      </c>
      <c r="J86" s="256">
        <v>0</v>
      </c>
      <c r="K86" s="258">
        <v>15</v>
      </c>
    </row>
    <row r="87" spans="1:11" ht="20.100000000000001" customHeight="1" x14ac:dyDescent="0.35">
      <c r="A87" s="106" t="s">
        <v>229</v>
      </c>
      <c r="B87" s="107" t="s">
        <v>234</v>
      </c>
      <c r="C87" s="251">
        <v>24</v>
      </c>
      <c r="D87" s="252">
        <v>18</v>
      </c>
      <c r="E87" s="252">
        <v>0</v>
      </c>
      <c r="F87" s="253">
        <v>18</v>
      </c>
      <c r="G87" s="251">
        <v>16</v>
      </c>
      <c r="H87" s="252">
        <v>0</v>
      </c>
      <c r="I87" s="252">
        <v>0</v>
      </c>
      <c r="J87" s="252">
        <v>0</v>
      </c>
      <c r="K87" s="254">
        <v>16</v>
      </c>
    </row>
    <row r="88" spans="1:11" ht="20.100000000000001" customHeight="1" x14ac:dyDescent="0.35">
      <c r="A88" s="108" t="s">
        <v>229</v>
      </c>
      <c r="B88" s="109" t="s">
        <v>235</v>
      </c>
      <c r="C88" s="255">
        <v>24</v>
      </c>
      <c r="D88" s="256">
        <v>19</v>
      </c>
      <c r="E88" s="256">
        <v>0</v>
      </c>
      <c r="F88" s="257">
        <v>19</v>
      </c>
      <c r="G88" s="255">
        <v>2</v>
      </c>
      <c r="H88" s="256">
        <v>0</v>
      </c>
      <c r="I88" s="256">
        <v>15</v>
      </c>
      <c r="J88" s="256">
        <v>0</v>
      </c>
      <c r="K88" s="258">
        <v>17</v>
      </c>
    </row>
    <row r="89" spans="1:11" ht="20.100000000000001" customHeight="1" x14ac:dyDescent="0.35">
      <c r="A89" s="106" t="s">
        <v>229</v>
      </c>
      <c r="B89" s="107" t="s">
        <v>236</v>
      </c>
      <c r="C89" s="251">
        <v>24</v>
      </c>
      <c r="D89" s="252">
        <v>10</v>
      </c>
      <c r="E89" s="252">
        <v>0</v>
      </c>
      <c r="F89" s="253">
        <v>10</v>
      </c>
      <c r="G89" s="251">
        <v>10</v>
      </c>
      <c r="H89" s="252">
        <v>0</v>
      </c>
      <c r="I89" s="252">
        <v>4</v>
      </c>
      <c r="J89" s="252">
        <v>0</v>
      </c>
      <c r="K89" s="254">
        <v>14</v>
      </c>
    </row>
    <row r="90" spans="1:11" ht="20.100000000000001" customHeight="1" x14ac:dyDescent="0.35">
      <c r="A90" s="108" t="s">
        <v>229</v>
      </c>
      <c r="B90" s="109" t="s">
        <v>237</v>
      </c>
      <c r="C90" s="255">
        <v>12</v>
      </c>
      <c r="D90" s="256">
        <v>12</v>
      </c>
      <c r="E90" s="256">
        <v>11</v>
      </c>
      <c r="F90" s="257">
        <v>23</v>
      </c>
      <c r="G90" s="255">
        <v>0</v>
      </c>
      <c r="H90" s="256">
        <v>0</v>
      </c>
      <c r="I90" s="256">
        <v>11</v>
      </c>
      <c r="J90" s="256">
        <v>0</v>
      </c>
      <c r="K90" s="258">
        <v>11</v>
      </c>
    </row>
    <row r="91" spans="1:11" ht="20.100000000000001" customHeight="1" x14ac:dyDescent="0.35">
      <c r="A91" s="106" t="s">
        <v>229</v>
      </c>
      <c r="B91" s="107" t="s">
        <v>238</v>
      </c>
      <c r="C91" s="251">
        <v>20</v>
      </c>
      <c r="D91" s="252">
        <v>18</v>
      </c>
      <c r="E91" s="252">
        <v>0</v>
      </c>
      <c r="F91" s="253">
        <v>18</v>
      </c>
      <c r="G91" s="251">
        <v>2</v>
      </c>
      <c r="H91" s="252">
        <v>0</v>
      </c>
      <c r="I91" s="252">
        <v>10</v>
      </c>
      <c r="J91" s="252">
        <v>0</v>
      </c>
      <c r="K91" s="254">
        <v>12</v>
      </c>
    </row>
    <row r="92" spans="1:11" ht="20.100000000000001" customHeight="1" x14ac:dyDescent="0.35">
      <c r="A92" s="108" t="s">
        <v>229</v>
      </c>
      <c r="B92" s="109" t="s">
        <v>239</v>
      </c>
      <c r="C92" s="255">
        <v>24</v>
      </c>
      <c r="D92" s="256">
        <v>12</v>
      </c>
      <c r="E92" s="256">
        <v>0</v>
      </c>
      <c r="F92" s="257">
        <v>12</v>
      </c>
      <c r="G92" s="255">
        <v>1</v>
      </c>
      <c r="H92" s="256">
        <v>0</v>
      </c>
      <c r="I92" s="256">
        <v>10</v>
      </c>
      <c r="J92" s="256">
        <v>0</v>
      </c>
      <c r="K92" s="258">
        <v>11</v>
      </c>
    </row>
    <row r="93" spans="1:11" ht="20.100000000000001" customHeight="1" x14ac:dyDescent="0.35">
      <c r="A93" s="106" t="s">
        <v>240</v>
      </c>
      <c r="B93" s="107" t="s">
        <v>241</v>
      </c>
      <c r="C93" s="251">
        <v>36</v>
      </c>
      <c r="D93" s="252">
        <v>35</v>
      </c>
      <c r="E93" s="252">
        <v>0</v>
      </c>
      <c r="F93" s="253">
        <v>35</v>
      </c>
      <c r="G93" s="251">
        <v>29</v>
      </c>
      <c r="H93" s="252">
        <v>0</v>
      </c>
      <c r="I93" s="252">
        <v>0</v>
      </c>
      <c r="J93" s="252">
        <v>0</v>
      </c>
      <c r="K93" s="254">
        <v>29</v>
      </c>
    </row>
    <row r="94" spans="1:11" ht="20.100000000000001" customHeight="1" x14ac:dyDescent="0.35">
      <c r="A94" s="108" t="s">
        <v>240</v>
      </c>
      <c r="B94" s="109" t="s">
        <v>242</v>
      </c>
      <c r="C94" s="255">
        <v>24</v>
      </c>
      <c r="D94" s="256">
        <v>20</v>
      </c>
      <c r="E94" s="256">
        <v>0</v>
      </c>
      <c r="F94" s="257">
        <v>20</v>
      </c>
      <c r="G94" s="255">
        <v>15</v>
      </c>
      <c r="H94" s="256">
        <v>0</v>
      </c>
      <c r="I94" s="256">
        <v>0</v>
      </c>
      <c r="J94" s="256">
        <v>0</v>
      </c>
      <c r="K94" s="258">
        <v>15</v>
      </c>
    </row>
    <row r="95" spans="1:11" ht="20.100000000000001" customHeight="1" x14ac:dyDescent="0.35">
      <c r="A95" s="106" t="s">
        <v>240</v>
      </c>
      <c r="B95" s="107" t="s">
        <v>243</v>
      </c>
      <c r="C95" s="251">
        <v>24</v>
      </c>
      <c r="D95" s="252">
        <v>24</v>
      </c>
      <c r="E95" s="252">
        <v>0</v>
      </c>
      <c r="F95" s="253">
        <v>24</v>
      </c>
      <c r="G95" s="251">
        <v>21</v>
      </c>
      <c r="H95" s="252">
        <v>0</v>
      </c>
      <c r="I95" s="252">
        <v>1</v>
      </c>
      <c r="J95" s="252">
        <v>0</v>
      </c>
      <c r="K95" s="254">
        <v>22</v>
      </c>
    </row>
    <row r="96" spans="1:11" ht="20.100000000000001" customHeight="1" x14ac:dyDescent="0.35">
      <c r="A96" s="108" t="s">
        <v>240</v>
      </c>
      <c r="B96" s="109" t="s">
        <v>244</v>
      </c>
      <c r="C96" s="255">
        <v>18</v>
      </c>
      <c r="D96" s="256">
        <v>14</v>
      </c>
      <c r="E96" s="256">
        <v>0</v>
      </c>
      <c r="F96" s="257">
        <v>14</v>
      </c>
      <c r="G96" s="255">
        <v>9</v>
      </c>
      <c r="H96" s="256">
        <v>0</v>
      </c>
      <c r="I96" s="256">
        <v>0</v>
      </c>
      <c r="J96" s="256">
        <v>0</v>
      </c>
      <c r="K96" s="258">
        <v>9</v>
      </c>
    </row>
    <row r="97" spans="1:11" ht="20.100000000000001" customHeight="1" x14ac:dyDescent="0.35">
      <c r="A97" s="106" t="s">
        <v>240</v>
      </c>
      <c r="B97" s="107" t="s">
        <v>245</v>
      </c>
      <c r="C97" s="251">
        <v>48</v>
      </c>
      <c r="D97" s="252">
        <v>24</v>
      </c>
      <c r="E97" s="252">
        <v>19</v>
      </c>
      <c r="F97" s="253">
        <v>43</v>
      </c>
      <c r="G97" s="251">
        <v>9</v>
      </c>
      <c r="H97" s="252">
        <v>23</v>
      </c>
      <c r="I97" s="252">
        <v>0</v>
      </c>
      <c r="J97" s="252">
        <v>0</v>
      </c>
      <c r="K97" s="254">
        <v>32</v>
      </c>
    </row>
    <row r="98" spans="1:11" ht="20.100000000000001" customHeight="1" x14ac:dyDescent="0.35">
      <c r="A98" s="108" t="s">
        <v>240</v>
      </c>
      <c r="B98" s="109" t="s">
        <v>246</v>
      </c>
      <c r="C98" s="255">
        <v>24</v>
      </c>
      <c r="D98" s="256">
        <v>17</v>
      </c>
      <c r="E98" s="256">
        <v>0</v>
      </c>
      <c r="F98" s="257">
        <v>17</v>
      </c>
      <c r="G98" s="255">
        <v>10</v>
      </c>
      <c r="H98" s="256">
        <v>0</v>
      </c>
      <c r="I98" s="256">
        <v>0</v>
      </c>
      <c r="J98" s="256">
        <v>0</v>
      </c>
      <c r="K98" s="258">
        <v>10</v>
      </c>
    </row>
    <row r="99" spans="1:11" ht="20.100000000000001" customHeight="1" x14ac:dyDescent="0.35">
      <c r="A99" s="106" t="s">
        <v>240</v>
      </c>
      <c r="B99" s="107" t="s">
        <v>247</v>
      </c>
      <c r="C99" s="251">
        <v>25</v>
      </c>
      <c r="D99" s="252">
        <v>16</v>
      </c>
      <c r="E99" s="252">
        <v>0</v>
      </c>
      <c r="F99" s="253">
        <v>16</v>
      </c>
      <c r="G99" s="251">
        <v>11</v>
      </c>
      <c r="H99" s="252">
        <v>0</v>
      </c>
      <c r="I99" s="252">
        <v>0</v>
      </c>
      <c r="J99" s="252">
        <v>0</v>
      </c>
      <c r="K99" s="254">
        <v>11</v>
      </c>
    </row>
    <row r="100" spans="1:11" ht="20.100000000000001" customHeight="1" x14ac:dyDescent="0.35">
      <c r="A100" s="108" t="s">
        <v>240</v>
      </c>
      <c r="B100" s="109" t="s">
        <v>248</v>
      </c>
      <c r="C100" s="255">
        <v>24</v>
      </c>
      <c r="D100" s="256">
        <v>38</v>
      </c>
      <c r="E100" s="256">
        <v>0</v>
      </c>
      <c r="F100" s="257">
        <v>38</v>
      </c>
      <c r="G100" s="255">
        <v>18</v>
      </c>
      <c r="H100" s="256">
        <v>0</v>
      </c>
      <c r="I100" s="256">
        <v>0</v>
      </c>
      <c r="J100" s="256">
        <v>0</v>
      </c>
      <c r="K100" s="258">
        <v>18</v>
      </c>
    </row>
    <row r="101" spans="1:11" ht="20.100000000000001" customHeight="1" x14ac:dyDescent="0.35">
      <c r="A101" s="106" t="s">
        <v>240</v>
      </c>
      <c r="B101" s="107" t="s">
        <v>249</v>
      </c>
      <c r="C101" s="251">
        <v>48</v>
      </c>
      <c r="D101" s="252">
        <v>43</v>
      </c>
      <c r="E101" s="252">
        <v>2</v>
      </c>
      <c r="F101" s="253">
        <v>45</v>
      </c>
      <c r="G101" s="251">
        <v>22</v>
      </c>
      <c r="H101" s="252">
        <v>0</v>
      </c>
      <c r="I101" s="252">
        <v>0</v>
      </c>
      <c r="J101" s="252">
        <v>0</v>
      </c>
      <c r="K101" s="254">
        <v>22</v>
      </c>
    </row>
    <row r="102" spans="1:11" ht="20.100000000000001" customHeight="1" x14ac:dyDescent="0.35">
      <c r="A102" s="108" t="s">
        <v>250</v>
      </c>
      <c r="B102" s="109" t="s">
        <v>251</v>
      </c>
      <c r="C102" s="255">
        <v>30</v>
      </c>
      <c r="D102" s="256">
        <v>17</v>
      </c>
      <c r="E102" s="256">
        <v>0</v>
      </c>
      <c r="F102" s="257">
        <v>17</v>
      </c>
      <c r="G102" s="255">
        <v>24</v>
      </c>
      <c r="H102" s="256">
        <v>0</v>
      </c>
      <c r="I102" s="256">
        <v>0</v>
      </c>
      <c r="J102" s="256">
        <v>0</v>
      </c>
      <c r="K102" s="258">
        <v>24</v>
      </c>
    </row>
    <row r="103" spans="1:11" ht="20.100000000000001" customHeight="1" x14ac:dyDescent="0.35">
      <c r="A103" s="106" t="s">
        <v>250</v>
      </c>
      <c r="B103" s="107" t="s">
        <v>252</v>
      </c>
      <c r="C103" s="251">
        <v>12</v>
      </c>
      <c r="D103" s="252">
        <v>7</v>
      </c>
      <c r="E103" s="252">
        <v>0</v>
      </c>
      <c r="F103" s="253">
        <v>7</v>
      </c>
      <c r="G103" s="251">
        <v>2</v>
      </c>
      <c r="H103" s="252">
        <v>0</v>
      </c>
      <c r="I103" s="252">
        <v>7</v>
      </c>
      <c r="J103" s="252">
        <v>0</v>
      </c>
      <c r="K103" s="254">
        <v>9</v>
      </c>
    </row>
    <row r="104" spans="1:11" ht="20.100000000000001" customHeight="1" x14ac:dyDescent="0.35">
      <c r="A104" s="108" t="s">
        <v>250</v>
      </c>
      <c r="B104" s="109" t="s">
        <v>253</v>
      </c>
      <c r="C104" s="255">
        <v>36</v>
      </c>
      <c r="D104" s="256">
        <v>14</v>
      </c>
      <c r="E104" s="256">
        <v>0</v>
      </c>
      <c r="F104" s="257">
        <v>14</v>
      </c>
      <c r="G104" s="255">
        <v>2</v>
      </c>
      <c r="H104" s="256">
        <v>2</v>
      </c>
      <c r="I104" s="256">
        <v>0</v>
      </c>
      <c r="J104" s="256">
        <v>0</v>
      </c>
      <c r="K104" s="258">
        <v>4</v>
      </c>
    </row>
    <row r="105" spans="1:11" ht="20.100000000000001" customHeight="1" x14ac:dyDescent="0.35">
      <c r="A105" s="106" t="s">
        <v>250</v>
      </c>
      <c r="B105" s="107" t="s">
        <v>254</v>
      </c>
      <c r="C105" s="251">
        <v>40</v>
      </c>
      <c r="D105" s="252">
        <v>20</v>
      </c>
      <c r="E105" s="252">
        <v>0</v>
      </c>
      <c r="F105" s="253">
        <v>20</v>
      </c>
      <c r="G105" s="251">
        <v>14</v>
      </c>
      <c r="H105" s="252">
        <v>4</v>
      </c>
      <c r="I105" s="252">
        <v>0</v>
      </c>
      <c r="J105" s="252">
        <v>0</v>
      </c>
      <c r="K105" s="254">
        <v>18</v>
      </c>
    </row>
    <row r="106" spans="1:11" ht="20.100000000000001" customHeight="1" x14ac:dyDescent="0.35">
      <c r="A106" s="108" t="s">
        <v>255</v>
      </c>
      <c r="B106" s="109" t="s">
        <v>256</v>
      </c>
      <c r="C106" s="255">
        <v>12</v>
      </c>
      <c r="D106" s="256">
        <v>10</v>
      </c>
      <c r="E106" s="256">
        <v>0</v>
      </c>
      <c r="F106" s="257">
        <v>10</v>
      </c>
      <c r="G106" s="255">
        <v>14</v>
      </c>
      <c r="H106" s="256">
        <v>0</v>
      </c>
      <c r="I106" s="256">
        <v>0</v>
      </c>
      <c r="J106" s="256">
        <v>0</v>
      </c>
      <c r="K106" s="258">
        <v>14</v>
      </c>
    </row>
    <row r="107" spans="1:11" ht="20.100000000000001" customHeight="1" x14ac:dyDescent="0.35">
      <c r="A107" s="106" t="s">
        <v>257</v>
      </c>
      <c r="B107" s="107" t="s">
        <v>258</v>
      </c>
      <c r="C107" s="251">
        <v>18</v>
      </c>
      <c r="D107" s="252">
        <v>8</v>
      </c>
      <c r="E107" s="252">
        <v>0</v>
      </c>
      <c r="F107" s="253">
        <v>8</v>
      </c>
      <c r="G107" s="251">
        <v>1</v>
      </c>
      <c r="H107" s="252">
        <v>0</v>
      </c>
      <c r="I107" s="252">
        <v>8</v>
      </c>
      <c r="J107" s="252">
        <v>0</v>
      </c>
      <c r="K107" s="254">
        <v>9</v>
      </c>
    </row>
    <row r="108" spans="1:11" ht="20.100000000000001" customHeight="1" x14ac:dyDescent="0.35">
      <c r="A108" s="108" t="s">
        <v>259</v>
      </c>
      <c r="B108" s="109" t="s">
        <v>260</v>
      </c>
      <c r="C108" s="255">
        <v>24</v>
      </c>
      <c r="D108" s="256">
        <v>14</v>
      </c>
      <c r="E108" s="256">
        <v>0</v>
      </c>
      <c r="F108" s="257">
        <v>14</v>
      </c>
      <c r="G108" s="255">
        <v>16</v>
      </c>
      <c r="H108" s="256">
        <v>0</v>
      </c>
      <c r="I108" s="256">
        <v>6</v>
      </c>
      <c r="J108" s="256">
        <v>0</v>
      </c>
      <c r="K108" s="258">
        <v>22</v>
      </c>
    </row>
    <row r="109" spans="1:11" ht="20.100000000000001" customHeight="1" x14ac:dyDescent="0.35">
      <c r="A109" s="106" t="s">
        <v>261</v>
      </c>
      <c r="B109" s="107" t="s">
        <v>262</v>
      </c>
      <c r="C109" s="251">
        <v>12</v>
      </c>
      <c r="D109" s="252">
        <v>5</v>
      </c>
      <c r="E109" s="252">
        <v>0</v>
      </c>
      <c r="F109" s="253">
        <v>5</v>
      </c>
      <c r="G109" s="251">
        <v>5</v>
      </c>
      <c r="H109" s="252">
        <v>0</v>
      </c>
      <c r="I109" s="252">
        <v>0</v>
      </c>
      <c r="J109" s="252">
        <v>0</v>
      </c>
      <c r="K109" s="254">
        <v>5</v>
      </c>
    </row>
    <row r="110" spans="1:11" ht="20.100000000000001" customHeight="1" x14ac:dyDescent="0.35">
      <c r="A110" s="108" t="s">
        <v>261</v>
      </c>
      <c r="B110" s="109" t="s">
        <v>263</v>
      </c>
      <c r="C110" s="255">
        <v>18</v>
      </c>
      <c r="D110" s="256">
        <v>12</v>
      </c>
      <c r="E110" s="256">
        <v>0</v>
      </c>
      <c r="F110" s="257">
        <v>12</v>
      </c>
      <c r="G110" s="255">
        <v>14</v>
      </c>
      <c r="H110" s="256">
        <v>0</v>
      </c>
      <c r="I110" s="256">
        <v>0</v>
      </c>
      <c r="J110" s="256">
        <v>0</v>
      </c>
      <c r="K110" s="258">
        <v>14</v>
      </c>
    </row>
    <row r="111" spans="1:11" ht="20.100000000000001" customHeight="1" x14ac:dyDescent="0.35">
      <c r="A111" s="106" t="s">
        <v>261</v>
      </c>
      <c r="B111" s="107" t="s">
        <v>264</v>
      </c>
      <c r="C111" s="251">
        <v>20</v>
      </c>
      <c r="D111" s="252">
        <v>18</v>
      </c>
      <c r="E111" s="252">
        <v>0</v>
      </c>
      <c r="F111" s="253">
        <v>18</v>
      </c>
      <c r="G111" s="251">
        <v>7</v>
      </c>
      <c r="H111" s="252">
        <v>0</v>
      </c>
      <c r="I111" s="252">
        <v>5</v>
      </c>
      <c r="J111" s="252">
        <v>0</v>
      </c>
      <c r="K111" s="254">
        <v>12</v>
      </c>
    </row>
    <row r="112" spans="1:11" ht="20.100000000000001" customHeight="1" x14ac:dyDescent="0.35">
      <c r="A112" s="108" t="s">
        <v>261</v>
      </c>
      <c r="B112" s="109" t="s">
        <v>265</v>
      </c>
      <c r="C112" s="255">
        <v>15</v>
      </c>
      <c r="D112" s="256">
        <v>8</v>
      </c>
      <c r="E112" s="256">
        <v>0</v>
      </c>
      <c r="F112" s="257">
        <v>8</v>
      </c>
      <c r="G112" s="255">
        <v>13</v>
      </c>
      <c r="H112" s="256">
        <v>0</v>
      </c>
      <c r="I112" s="256">
        <v>0</v>
      </c>
      <c r="J112" s="256">
        <v>0</v>
      </c>
      <c r="K112" s="258">
        <v>13</v>
      </c>
    </row>
    <row r="113" spans="1:11" ht="20.100000000000001" customHeight="1" x14ac:dyDescent="0.35">
      <c r="A113" s="106" t="s">
        <v>261</v>
      </c>
      <c r="B113" s="107" t="s">
        <v>266</v>
      </c>
      <c r="C113" s="251">
        <v>24</v>
      </c>
      <c r="D113" s="252">
        <v>16</v>
      </c>
      <c r="E113" s="252">
        <v>0</v>
      </c>
      <c r="F113" s="253">
        <v>16</v>
      </c>
      <c r="G113" s="251">
        <v>14</v>
      </c>
      <c r="H113" s="252">
        <v>0</v>
      </c>
      <c r="I113" s="252">
        <v>0</v>
      </c>
      <c r="J113" s="252">
        <v>0</v>
      </c>
      <c r="K113" s="254">
        <v>14</v>
      </c>
    </row>
    <row r="114" spans="1:11" ht="20.100000000000001" customHeight="1" x14ac:dyDescent="0.35">
      <c r="A114" s="108" t="s">
        <v>261</v>
      </c>
      <c r="B114" s="109" t="s">
        <v>267</v>
      </c>
      <c r="C114" s="255">
        <v>16</v>
      </c>
      <c r="D114" s="256">
        <v>3</v>
      </c>
      <c r="E114" s="256">
        <v>0</v>
      </c>
      <c r="F114" s="257">
        <v>3</v>
      </c>
      <c r="G114" s="255">
        <v>9</v>
      </c>
      <c r="H114" s="256">
        <v>0</v>
      </c>
      <c r="I114" s="256">
        <v>0</v>
      </c>
      <c r="J114" s="256">
        <v>0</v>
      </c>
      <c r="K114" s="258">
        <v>9</v>
      </c>
    </row>
    <row r="115" spans="1:11" ht="20.100000000000001" customHeight="1" x14ac:dyDescent="0.35">
      <c r="A115" s="106" t="s">
        <v>261</v>
      </c>
      <c r="B115" s="107" t="s">
        <v>268</v>
      </c>
      <c r="C115" s="251">
        <v>26</v>
      </c>
      <c r="D115" s="252">
        <v>14</v>
      </c>
      <c r="E115" s="252">
        <v>0</v>
      </c>
      <c r="F115" s="253">
        <v>14</v>
      </c>
      <c r="G115" s="251">
        <v>13</v>
      </c>
      <c r="H115" s="252">
        <v>0</v>
      </c>
      <c r="I115" s="252">
        <v>0</v>
      </c>
      <c r="J115" s="252">
        <v>0</v>
      </c>
      <c r="K115" s="254">
        <v>13</v>
      </c>
    </row>
    <row r="116" spans="1:11" ht="20.100000000000001" customHeight="1" x14ac:dyDescent="0.35">
      <c r="A116" s="108" t="s">
        <v>261</v>
      </c>
      <c r="B116" s="109" t="s">
        <v>269</v>
      </c>
      <c r="C116" s="255">
        <v>20</v>
      </c>
      <c r="D116" s="256">
        <v>11</v>
      </c>
      <c r="E116" s="256">
        <v>0</v>
      </c>
      <c r="F116" s="257">
        <v>11</v>
      </c>
      <c r="G116" s="255">
        <v>7</v>
      </c>
      <c r="H116" s="256">
        <v>0</v>
      </c>
      <c r="I116" s="256">
        <v>0</v>
      </c>
      <c r="J116" s="256">
        <v>0</v>
      </c>
      <c r="K116" s="258">
        <v>7</v>
      </c>
    </row>
    <row r="117" spans="1:11" ht="20.100000000000001" customHeight="1" x14ac:dyDescent="0.35">
      <c r="A117" s="106" t="s">
        <v>270</v>
      </c>
      <c r="B117" s="107" t="s">
        <v>271</v>
      </c>
      <c r="C117" s="251">
        <v>12</v>
      </c>
      <c r="D117" s="252">
        <v>6</v>
      </c>
      <c r="E117" s="252">
        <v>0</v>
      </c>
      <c r="F117" s="253">
        <v>6</v>
      </c>
      <c r="G117" s="251">
        <v>1</v>
      </c>
      <c r="H117" s="252">
        <v>0</v>
      </c>
      <c r="I117" s="252">
        <v>4</v>
      </c>
      <c r="J117" s="252">
        <v>0</v>
      </c>
      <c r="K117" s="254">
        <v>5</v>
      </c>
    </row>
    <row r="118" spans="1:11" ht="20.100000000000001" customHeight="1" x14ac:dyDescent="0.35">
      <c r="A118" s="108" t="s">
        <v>270</v>
      </c>
      <c r="B118" s="109" t="s">
        <v>272</v>
      </c>
      <c r="C118" s="255">
        <v>20</v>
      </c>
      <c r="D118" s="256">
        <v>19</v>
      </c>
      <c r="E118" s="256">
        <v>6</v>
      </c>
      <c r="F118" s="257">
        <v>25</v>
      </c>
      <c r="G118" s="255">
        <v>11</v>
      </c>
      <c r="H118" s="256">
        <v>0</v>
      </c>
      <c r="I118" s="256">
        <v>0</v>
      </c>
      <c r="J118" s="256">
        <v>0</v>
      </c>
      <c r="K118" s="258">
        <v>11</v>
      </c>
    </row>
    <row r="119" spans="1:11" ht="20.100000000000001" customHeight="1" x14ac:dyDescent="0.35">
      <c r="A119" s="106" t="s">
        <v>270</v>
      </c>
      <c r="B119" s="107" t="s">
        <v>273</v>
      </c>
      <c r="C119" s="251">
        <v>24</v>
      </c>
      <c r="D119" s="252">
        <v>28</v>
      </c>
      <c r="E119" s="252">
        <v>0</v>
      </c>
      <c r="F119" s="253">
        <v>28</v>
      </c>
      <c r="G119" s="251">
        <v>8</v>
      </c>
      <c r="H119" s="252">
        <v>9</v>
      </c>
      <c r="I119" s="252">
        <v>4</v>
      </c>
      <c r="J119" s="252">
        <v>0</v>
      </c>
      <c r="K119" s="254">
        <v>21</v>
      </c>
    </row>
    <row r="120" spans="1:11" ht="20.100000000000001" customHeight="1" x14ac:dyDescent="0.35">
      <c r="A120" s="108" t="s">
        <v>270</v>
      </c>
      <c r="B120" s="109" t="s">
        <v>274</v>
      </c>
      <c r="C120" s="255">
        <v>102</v>
      </c>
      <c r="D120" s="256">
        <v>22</v>
      </c>
      <c r="E120" s="256">
        <v>20</v>
      </c>
      <c r="F120" s="257">
        <v>42</v>
      </c>
      <c r="G120" s="255">
        <v>3</v>
      </c>
      <c r="H120" s="256">
        <v>4</v>
      </c>
      <c r="I120" s="256">
        <v>0</v>
      </c>
      <c r="J120" s="256">
        <v>0</v>
      </c>
      <c r="K120" s="258">
        <v>7</v>
      </c>
    </row>
    <row r="121" spans="1:11" ht="20.100000000000001" customHeight="1" x14ac:dyDescent="0.35">
      <c r="A121" s="106" t="s">
        <v>270</v>
      </c>
      <c r="B121" s="107" t="s">
        <v>275</v>
      </c>
      <c r="C121" s="251">
        <v>30</v>
      </c>
      <c r="D121" s="252">
        <v>10</v>
      </c>
      <c r="E121" s="252">
        <v>0</v>
      </c>
      <c r="F121" s="253">
        <v>10</v>
      </c>
      <c r="G121" s="251">
        <v>0</v>
      </c>
      <c r="H121" s="252">
        <v>1</v>
      </c>
      <c r="I121" s="252">
        <v>7</v>
      </c>
      <c r="J121" s="252">
        <v>0</v>
      </c>
      <c r="K121" s="254">
        <v>8</v>
      </c>
    </row>
    <row r="122" spans="1:11" ht="20.100000000000001" customHeight="1" x14ac:dyDescent="0.35">
      <c r="A122" s="108" t="s">
        <v>270</v>
      </c>
      <c r="B122" s="109" t="s">
        <v>276</v>
      </c>
      <c r="C122" s="255">
        <v>24</v>
      </c>
      <c r="D122" s="256">
        <v>15</v>
      </c>
      <c r="E122" s="256">
        <v>0</v>
      </c>
      <c r="F122" s="257">
        <v>15</v>
      </c>
      <c r="G122" s="255">
        <v>14</v>
      </c>
      <c r="H122" s="256">
        <v>0</v>
      </c>
      <c r="I122" s="256">
        <v>2</v>
      </c>
      <c r="J122" s="256">
        <v>0</v>
      </c>
      <c r="K122" s="258">
        <v>16</v>
      </c>
    </row>
    <row r="123" spans="1:11" ht="20.100000000000001" customHeight="1" x14ac:dyDescent="0.35">
      <c r="A123" s="106" t="s">
        <v>270</v>
      </c>
      <c r="B123" s="107" t="s">
        <v>277</v>
      </c>
      <c r="C123" s="251">
        <v>60</v>
      </c>
      <c r="D123" s="252">
        <v>35</v>
      </c>
      <c r="E123" s="252">
        <v>0</v>
      </c>
      <c r="F123" s="253">
        <v>35</v>
      </c>
      <c r="G123" s="251">
        <v>30</v>
      </c>
      <c r="H123" s="252">
        <v>0</v>
      </c>
      <c r="I123" s="252">
        <v>6</v>
      </c>
      <c r="J123" s="252">
        <v>0</v>
      </c>
      <c r="K123" s="254">
        <v>36</v>
      </c>
    </row>
    <row r="124" spans="1:11" ht="20.100000000000001" customHeight="1" x14ac:dyDescent="0.35">
      <c r="A124" s="108" t="s">
        <v>270</v>
      </c>
      <c r="B124" s="109" t="s">
        <v>278</v>
      </c>
      <c r="C124" s="255">
        <v>24</v>
      </c>
      <c r="D124" s="256">
        <v>21</v>
      </c>
      <c r="E124" s="256">
        <v>0</v>
      </c>
      <c r="F124" s="257">
        <v>21</v>
      </c>
      <c r="G124" s="255">
        <v>8</v>
      </c>
      <c r="H124" s="256">
        <v>0</v>
      </c>
      <c r="I124" s="256">
        <v>0</v>
      </c>
      <c r="J124" s="256">
        <v>0</v>
      </c>
      <c r="K124" s="258">
        <v>8</v>
      </c>
    </row>
    <row r="125" spans="1:11" ht="20.100000000000001" customHeight="1" x14ac:dyDescent="0.35">
      <c r="A125" s="106" t="s">
        <v>279</v>
      </c>
      <c r="B125" s="107" t="s">
        <v>280</v>
      </c>
      <c r="C125" s="251">
        <v>24</v>
      </c>
      <c r="D125" s="252">
        <v>21</v>
      </c>
      <c r="E125" s="252">
        <v>0</v>
      </c>
      <c r="F125" s="253">
        <v>21</v>
      </c>
      <c r="G125" s="251">
        <v>22</v>
      </c>
      <c r="H125" s="252">
        <v>0</v>
      </c>
      <c r="I125" s="252">
        <v>0</v>
      </c>
      <c r="J125" s="252">
        <v>0</v>
      </c>
      <c r="K125" s="254">
        <v>22</v>
      </c>
    </row>
    <row r="126" spans="1:11" ht="20.100000000000001" customHeight="1" x14ac:dyDescent="0.35">
      <c r="A126" s="108" t="s">
        <v>279</v>
      </c>
      <c r="B126" s="109" t="s">
        <v>281</v>
      </c>
      <c r="C126" s="255">
        <v>60</v>
      </c>
      <c r="D126" s="256">
        <v>59</v>
      </c>
      <c r="E126" s="256">
        <v>56</v>
      </c>
      <c r="F126" s="257">
        <v>115</v>
      </c>
      <c r="G126" s="255">
        <v>8</v>
      </c>
      <c r="H126" s="256">
        <v>52</v>
      </c>
      <c r="I126" s="256">
        <v>0</v>
      </c>
      <c r="J126" s="256">
        <v>0</v>
      </c>
      <c r="K126" s="258">
        <v>60</v>
      </c>
    </row>
    <row r="127" spans="1:11" ht="20.100000000000001" customHeight="1" x14ac:dyDescent="0.35">
      <c r="A127" s="106" t="s">
        <v>279</v>
      </c>
      <c r="B127" s="107" t="s">
        <v>282</v>
      </c>
      <c r="C127" s="251">
        <v>45</v>
      </c>
      <c r="D127" s="252">
        <v>45</v>
      </c>
      <c r="E127" s="252">
        <v>0</v>
      </c>
      <c r="F127" s="253">
        <v>45</v>
      </c>
      <c r="G127" s="251">
        <v>10</v>
      </c>
      <c r="H127" s="252">
        <v>28</v>
      </c>
      <c r="I127" s="252">
        <v>0</v>
      </c>
      <c r="J127" s="252">
        <v>0</v>
      </c>
      <c r="K127" s="254">
        <v>38</v>
      </c>
    </row>
    <row r="128" spans="1:11" ht="20.100000000000001" customHeight="1" x14ac:dyDescent="0.35">
      <c r="A128" s="108" t="s">
        <v>279</v>
      </c>
      <c r="B128" s="109" t="s">
        <v>283</v>
      </c>
      <c r="C128" s="255">
        <v>48</v>
      </c>
      <c r="D128" s="256">
        <v>47</v>
      </c>
      <c r="E128" s="256">
        <v>0</v>
      </c>
      <c r="F128" s="257">
        <v>47</v>
      </c>
      <c r="G128" s="255">
        <v>22</v>
      </c>
      <c r="H128" s="256">
        <v>0</v>
      </c>
      <c r="I128" s="256">
        <v>0</v>
      </c>
      <c r="J128" s="256">
        <v>21</v>
      </c>
      <c r="K128" s="258">
        <v>43</v>
      </c>
    </row>
    <row r="129" spans="1:11" ht="20.100000000000001" customHeight="1" x14ac:dyDescent="0.35">
      <c r="A129" s="106" t="s">
        <v>279</v>
      </c>
      <c r="B129" s="107" t="s">
        <v>284</v>
      </c>
      <c r="C129" s="251">
        <v>72</v>
      </c>
      <c r="D129" s="252">
        <v>55</v>
      </c>
      <c r="E129" s="252">
        <v>23</v>
      </c>
      <c r="F129" s="253">
        <v>78</v>
      </c>
      <c r="G129" s="251">
        <v>42</v>
      </c>
      <c r="H129" s="252">
        <v>5</v>
      </c>
      <c r="I129" s="252">
        <v>0</v>
      </c>
      <c r="J129" s="252">
        <v>0</v>
      </c>
      <c r="K129" s="254">
        <v>47</v>
      </c>
    </row>
    <row r="130" spans="1:11" ht="20.100000000000001" customHeight="1" x14ac:dyDescent="0.35">
      <c r="A130" s="108" t="s">
        <v>279</v>
      </c>
      <c r="B130" s="109" t="s">
        <v>285</v>
      </c>
      <c r="C130" s="255">
        <v>36</v>
      </c>
      <c r="D130" s="256">
        <v>26</v>
      </c>
      <c r="E130" s="256">
        <v>0</v>
      </c>
      <c r="F130" s="257">
        <v>26</v>
      </c>
      <c r="G130" s="255">
        <v>18</v>
      </c>
      <c r="H130" s="256">
        <v>0</v>
      </c>
      <c r="I130" s="256">
        <v>2</v>
      </c>
      <c r="J130" s="256">
        <v>0</v>
      </c>
      <c r="K130" s="258">
        <v>20</v>
      </c>
    </row>
    <row r="131" spans="1:11" ht="20.100000000000001" customHeight="1" x14ac:dyDescent="0.35">
      <c r="A131" s="106" t="s">
        <v>279</v>
      </c>
      <c r="B131" s="107" t="s">
        <v>286</v>
      </c>
      <c r="C131" s="251">
        <v>20</v>
      </c>
      <c r="D131" s="252">
        <v>19</v>
      </c>
      <c r="E131" s="252">
        <v>0</v>
      </c>
      <c r="F131" s="253">
        <v>19</v>
      </c>
      <c r="G131" s="251">
        <v>16</v>
      </c>
      <c r="H131" s="252">
        <v>0</v>
      </c>
      <c r="I131" s="252">
        <v>0</v>
      </c>
      <c r="J131" s="252">
        <v>0</v>
      </c>
      <c r="K131" s="254">
        <v>16</v>
      </c>
    </row>
    <row r="132" spans="1:11" ht="20.100000000000001" customHeight="1" x14ac:dyDescent="0.35">
      <c r="A132" s="108" t="s">
        <v>279</v>
      </c>
      <c r="B132" s="109" t="s">
        <v>287</v>
      </c>
      <c r="C132" s="255">
        <v>30</v>
      </c>
      <c r="D132" s="256">
        <v>29</v>
      </c>
      <c r="E132" s="256">
        <v>0</v>
      </c>
      <c r="F132" s="257">
        <v>29</v>
      </c>
      <c r="G132" s="255">
        <v>11</v>
      </c>
      <c r="H132" s="256">
        <v>0</v>
      </c>
      <c r="I132" s="256">
        <v>18</v>
      </c>
      <c r="J132" s="256">
        <v>0</v>
      </c>
      <c r="K132" s="258">
        <v>29</v>
      </c>
    </row>
    <row r="133" spans="1:11" ht="20.100000000000001" customHeight="1" x14ac:dyDescent="0.35">
      <c r="A133" s="106" t="s">
        <v>279</v>
      </c>
      <c r="B133" s="107" t="s">
        <v>288</v>
      </c>
      <c r="C133" s="251">
        <v>36</v>
      </c>
      <c r="D133" s="252">
        <v>14</v>
      </c>
      <c r="E133" s="252">
        <v>0</v>
      </c>
      <c r="F133" s="253">
        <v>14</v>
      </c>
      <c r="G133" s="251">
        <v>10</v>
      </c>
      <c r="H133" s="252">
        <v>3</v>
      </c>
      <c r="I133" s="252">
        <v>0</v>
      </c>
      <c r="J133" s="252">
        <v>0</v>
      </c>
      <c r="K133" s="254">
        <v>13</v>
      </c>
    </row>
    <row r="134" spans="1:11" ht="20.100000000000001" customHeight="1" x14ac:dyDescent="0.35">
      <c r="A134" s="108" t="s">
        <v>279</v>
      </c>
      <c r="B134" s="109" t="s">
        <v>289</v>
      </c>
      <c r="C134" s="255">
        <v>30</v>
      </c>
      <c r="D134" s="256">
        <v>21</v>
      </c>
      <c r="E134" s="256">
        <v>0</v>
      </c>
      <c r="F134" s="257">
        <v>21</v>
      </c>
      <c r="G134" s="255">
        <v>8</v>
      </c>
      <c r="H134" s="256">
        <v>0</v>
      </c>
      <c r="I134" s="256">
        <v>0</v>
      </c>
      <c r="J134" s="256">
        <v>8</v>
      </c>
      <c r="K134" s="258">
        <v>16</v>
      </c>
    </row>
    <row r="135" spans="1:11" ht="20.100000000000001" customHeight="1" x14ac:dyDescent="0.35">
      <c r="A135" s="106" t="s">
        <v>279</v>
      </c>
      <c r="B135" s="107" t="s">
        <v>290</v>
      </c>
      <c r="C135" s="251">
        <v>30</v>
      </c>
      <c r="D135" s="252">
        <v>25</v>
      </c>
      <c r="E135" s="252">
        <v>8</v>
      </c>
      <c r="F135" s="253">
        <v>33</v>
      </c>
      <c r="G135" s="251">
        <v>4</v>
      </c>
      <c r="H135" s="252">
        <v>12</v>
      </c>
      <c r="I135" s="252">
        <v>1</v>
      </c>
      <c r="J135" s="252">
        <v>1</v>
      </c>
      <c r="K135" s="254">
        <v>18</v>
      </c>
    </row>
    <row r="136" spans="1:11" ht="20.100000000000001" customHeight="1" x14ac:dyDescent="0.35">
      <c r="A136" s="108" t="s">
        <v>279</v>
      </c>
      <c r="B136" s="109" t="s">
        <v>291</v>
      </c>
      <c r="C136" s="255">
        <v>24</v>
      </c>
      <c r="D136" s="256">
        <v>23</v>
      </c>
      <c r="E136" s="256">
        <v>17</v>
      </c>
      <c r="F136" s="257">
        <v>40</v>
      </c>
      <c r="G136" s="255">
        <v>1</v>
      </c>
      <c r="H136" s="256">
        <v>13</v>
      </c>
      <c r="I136" s="256">
        <v>0</v>
      </c>
      <c r="J136" s="256">
        <v>0</v>
      </c>
      <c r="K136" s="258">
        <v>14</v>
      </c>
    </row>
    <row r="137" spans="1:11" ht="20.100000000000001" customHeight="1" x14ac:dyDescent="0.35">
      <c r="A137" s="106" t="s">
        <v>279</v>
      </c>
      <c r="B137" s="107" t="s">
        <v>292</v>
      </c>
      <c r="C137" s="251">
        <v>30</v>
      </c>
      <c r="D137" s="252">
        <v>30</v>
      </c>
      <c r="E137" s="252">
        <v>20</v>
      </c>
      <c r="F137" s="253">
        <v>50</v>
      </c>
      <c r="G137" s="251">
        <v>0</v>
      </c>
      <c r="H137" s="252">
        <v>0</v>
      </c>
      <c r="I137" s="252">
        <v>26</v>
      </c>
      <c r="J137" s="252">
        <v>0</v>
      </c>
      <c r="K137" s="254">
        <v>26</v>
      </c>
    </row>
    <row r="138" spans="1:11" ht="20.100000000000001" customHeight="1" x14ac:dyDescent="0.35">
      <c r="A138" s="108" t="s">
        <v>293</v>
      </c>
      <c r="B138" s="109" t="s">
        <v>294</v>
      </c>
      <c r="C138" s="255">
        <v>54</v>
      </c>
      <c r="D138" s="256">
        <v>18</v>
      </c>
      <c r="E138" s="256">
        <v>8</v>
      </c>
      <c r="F138" s="257">
        <v>26</v>
      </c>
      <c r="G138" s="255">
        <v>5</v>
      </c>
      <c r="H138" s="256">
        <v>0</v>
      </c>
      <c r="I138" s="256">
        <v>12</v>
      </c>
      <c r="J138" s="256">
        <v>0</v>
      </c>
      <c r="K138" s="258">
        <v>17</v>
      </c>
    </row>
    <row r="139" spans="1:11" ht="20.100000000000001" customHeight="1" x14ac:dyDescent="0.35">
      <c r="A139" s="106" t="s">
        <v>293</v>
      </c>
      <c r="B139" s="107" t="s">
        <v>295</v>
      </c>
      <c r="C139" s="251">
        <v>12</v>
      </c>
      <c r="D139" s="252">
        <v>11</v>
      </c>
      <c r="E139" s="252">
        <v>0</v>
      </c>
      <c r="F139" s="253">
        <v>11</v>
      </c>
      <c r="G139" s="251">
        <v>12</v>
      </c>
      <c r="H139" s="252">
        <v>0</v>
      </c>
      <c r="I139" s="252">
        <v>0</v>
      </c>
      <c r="J139" s="252">
        <v>0</v>
      </c>
      <c r="K139" s="254">
        <v>12</v>
      </c>
    </row>
    <row r="140" spans="1:11" ht="20.100000000000001" customHeight="1" x14ac:dyDescent="0.35">
      <c r="A140" s="108" t="s">
        <v>293</v>
      </c>
      <c r="B140" s="109" t="s">
        <v>296</v>
      </c>
      <c r="C140" s="255">
        <v>15</v>
      </c>
      <c r="D140" s="256">
        <v>13</v>
      </c>
      <c r="E140" s="256">
        <v>0</v>
      </c>
      <c r="F140" s="257">
        <v>13</v>
      </c>
      <c r="G140" s="255">
        <v>3</v>
      </c>
      <c r="H140" s="256">
        <v>0</v>
      </c>
      <c r="I140" s="256">
        <v>10</v>
      </c>
      <c r="J140" s="256">
        <v>0</v>
      </c>
      <c r="K140" s="258">
        <v>13</v>
      </c>
    </row>
    <row r="141" spans="1:11" ht="20.100000000000001" customHeight="1" x14ac:dyDescent="0.35">
      <c r="A141" s="106" t="s">
        <v>297</v>
      </c>
      <c r="B141" s="107" t="s">
        <v>298</v>
      </c>
      <c r="C141" s="251">
        <v>18</v>
      </c>
      <c r="D141" s="252">
        <v>17</v>
      </c>
      <c r="E141" s="252">
        <v>0</v>
      </c>
      <c r="F141" s="253">
        <v>17</v>
      </c>
      <c r="G141" s="251">
        <v>4</v>
      </c>
      <c r="H141" s="252">
        <v>0</v>
      </c>
      <c r="I141" s="252">
        <v>9</v>
      </c>
      <c r="J141" s="252">
        <v>0</v>
      </c>
      <c r="K141" s="254">
        <v>13</v>
      </c>
    </row>
    <row r="142" spans="1:11" ht="20.100000000000001" customHeight="1" x14ac:dyDescent="0.35">
      <c r="A142" s="108" t="s">
        <v>297</v>
      </c>
      <c r="B142" s="109" t="s">
        <v>299</v>
      </c>
      <c r="C142" s="255">
        <v>48</v>
      </c>
      <c r="D142" s="256">
        <v>22</v>
      </c>
      <c r="E142" s="256">
        <v>0</v>
      </c>
      <c r="F142" s="257">
        <v>22</v>
      </c>
      <c r="G142" s="255">
        <v>1</v>
      </c>
      <c r="H142" s="256">
        <v>0</v>
      </c>
      <c r="I142" s="256">
        <v>24</v>
      </c>
      <c r="J142" s="256">
        <v>0</v>
      </c>
      <c r="K142" s="258">
        <v>25</v>
      </c>
    </row>
    <row r="143" spans="1:11" ht="20.100000000000001" customHeight="1" x14ac:dyDescent="0.35">
      <c r="A143" s="106" t="s">
        <v>297</v>
      </c>
      <c r="B143" s="107" t="s">
        <v>300</v>
      </c>
      <c r="C143" s="251">
        <v>24</v>
      </c>
      <c r="D143" s="252">
        <v>7</v>
      </c>
      <c r="E143" s="252">
        <v>0</v>
      </c>
      <c r="F143" s="253">
        <v>7</v>
      </c>
      <c r="G143" s="251">
        <v>12</v>
      </c>
      <c r="H143" s="252">
        <v>0</v>
      </c>
      <c r="I143" s="252">
        <v>0</v>
      </c>
      <c r="J143" s="252">
        <v>0</v>
      </c>
      <c r="K143" s="254">
        <v>12</v>
      </c>
    </row>
    <row r="144" spans="1:11" ht="20.100000000000001" customHeight="1" x14ac:dyDescent="0.35">
      <c r="A144" s="108" t="s">
        <v>297</v>
      </c>
      <c r="B144" s="109" t="s">
        <v>301</v>
      </c>
      <c r="C144" s="255">
        <v>18</v>
      </c>
      <c r="D144" s="256">
        <v>16</v>
      </c>
      <c r="E144" s="256">
        <v>0</v>
      </c>
      <c r="F144" s="257">
        <v>16</v>
      </c>
      <c r="G144" s="255">
        <v>14</v>
      </c>
      <c r="H144" s="256">
        <v>0</v>
      </c>
      <c r="I144" s="256">
        <v>0</v>
      </c>
      <c r="J144" s="256">
        <v>0</v>
      </c>
      <c r="K144" s="258">
        <v>14</v>
      </c>
    </row>
    <row r="145" spans="1:11" ht="20.100000000000001" customHeight="1" x14ac:dyDescent="0.35">
      <c r="A145" s="106" t="s">
        <v>302</v>
      </c>
      <c r="B145" s="107" t="s">
        <v>303</v>
      </c>
      <c r="C145" s="251">
        <v>18</v>
      </c>
      <c r="D145" s="252">
        <v>8</v>
      </c>
      <c r="E145" s="252">
        <v>0</v>
      </c>
      <c r="F145" s="253">
        <v>8</v>
      </c>
      <c r="G145" s="251">
        <v>9</v>
      </c>
      <c r="H145" s="252">
        <v>0</v>
      </c>
      <c r="I145" s="252">
        <v>0</v>
      </c>
      <c r="J145" s="252">
        <v>0</v>
      </c>
      <c r="K145" s="254">
        <v>9</v>
      </c>
    </row>
    <row r="146" spans="1:11" ht="20.100000000000001" customHeight="1" x14ac:dyDescent="0.35">
      <c r="A146" s="108" t="s">
        <v>302</v>
      </c>
      <c r="B146" s="109" t="s">
        <v>304</v>
      </c>
      <c r="C146" s="255">
        <v>45</v>
      </c>
      <c r="D146" s="256">
        <v>37</v>
      </c>
      <c r="E146" s="256">
        <v>0</v>
      </c>
      <c r="F146" s="257">
        <v>37</v>
      </c>
      <c r="G146" s="255">
        <v>27</v>
      </c>
      <c r="H146" s="256">
        <v>0</v>
      </c>
      <c r="I146" s="256">
        <v>0</v>
      </c>
      <c r="J146" s="256">
        <v>1</v>
      </c>
      <c r="K146" s="258">
        <v>28</v>
      </c>
    </row>
    <row r="147" spans="1:11" ht="20.100000000000001" customHeight="1" x14ac:dyDescent="0.35">
      <c r="A147" s="106" t="s">
        <v>305</v>
      </c>
      <c r="B147" s="107" t="s">
        <v>306</v>
      </c>
      <c r="C147" s="251">
        <v>22</v>
      </c>
      <c r="D147" s="252">
        <v>16</v>
      </c>
      <c r="E147" s="252">
        <v>0</v>
      </c>
      <c r="F147" s="253">
        <v>16</v>
      </c>
      <c r="G147" s="251">
        <v>20</v>
      </c>
      <c r="H147" s="252">
        <v>0</v>
      </c>
      <c r="I147" s="252">
        <v>0</v>
      </c>
      <c r="J147" s="252">
        <v>0</v>
      </c>
      <c r="K147" s="254">
        <v>20</v>
      </c>
    </row>
    <row r="148" spans="1:11" ht="20.100000000000001" customHeight="1" x14ac:dyDescent="0.35">
      <c r="A148" s="108" t="s">
        <v>305</v>
      </c>
      <c r="B148" s="109" t="s">
        <v>307</v>
      </c>
      <c r="C148" s="255">
        <v>18</v>
      </c>
      <c r="D148" s="256">
        <v>4</v>
      </c>
      <c r="E148" s="256">
        <v>0</v>
      </c>
      <c r="F148" s="257">
        <v>4</v>
      </c>
      <c r="G148" s="255">
        <v>6</v>
      </c>
      <c r="H148" s="256">
        <v>0</v>
      </c>
      <c r="I148" s="256">
        <v>3</v>
      </c>
      <c r="J148" s="256">
        <v>0</v>
      </c>
      <c r="K148" s="258">
        <v>9</v>
      </c>
    </row>
    <row r="149" spans="1:11" ht="20.100000000000001" customHeight="1" x14ac:dyDescent="0.35">
      <c r="A149" s="106" t="s">
        <v>305</v>
      </c>
      <c r="B149" s="107" t="s">
        <v>308</v>
      </c>
      <c r="C149" s="251">
        <v>14</v>
      </c>
      <c r="D149" s="252">
        <v>13</v>
      </c>
      <c r="E149" s="252">
        <v>0</v>
      </c>
      <c r="F149" s="253">
        <v>13</v>
      </c>
      <c r="G149" s="251">
        <v>4</v>
      </c>
      <c r="H149" s="252">
        <v>0</v>
      </c>
      <c r="I149" s="252">
        <v>3</v>
      </c>
      <c r="J149" s="252">
        <v>0</v>
      </c>
      <c r="K149" s="254">
        <v>7</v>
      </c>
    </row>
    <row r="150" spans="1:11" ht="20.100000000000001" customHeight="1" x14ac:dyDescent="0.35">
      <c r="A150" s="108" t="s">
        <v>305</v>
      </c>
      <c r="B150" s="109" t="s">
        <v>309</v>
      </c>
      <c r="C150" s="255">
        <v>50</v>
      </c>
      <c r="D150" s="256">
        <v>30</v>
      </c>
      <c r="E150" s="256">
        <v>0</v>
      </c>
      <c r="F150" s="257">
        <v>30</v>
      </c>
      <c r="G150" s="255">
        <v>28</v>
      </c>
      <c r="H150" s="256">
        <v>0</v>
      </c>
      <c r="I150" s="256">
        <v>0</v>
      </c>
      <c r="J150" s="256">
        <v>0</v>
      </c>
      <c r="K150" s="258">
        <v>28</v>
      </c>
    </row>
    <row r="151" spans="1:11" ht="20.100000000000001" customHeight="1" x14ac:dyDescent="0.35">
      <c r="A151" s="106" t="s">
        <v>310</v>
      </c>
      <c r="B151" s="107" t="s">
        <v>311</v>
      </c>
      <c r="C151" s="251">
        <v>32</v>
      </c>
      <c r="D151" s="252">
        <v>13</v>
      </c>
      <c r="E151" s="252">
        <v>11</v>
      </c>
      <c r="F151" s="253">
        <v>24</v>
      </c>
      <c r="G151" s="251">
        <v>10</v>
      </c>
      <c r="H151" s="252">
        <v>0</v>
      </c>
      <c r="I151" s="252">
        <v>0</v>
      </c>
      <c r="J151" s="252">
        <v>0</v>
      </c>
      <c r="K151" s="254">
        <v>10</v>
      </c>
    </row>
    <row r="152" spans="1:11" ht="20.100000000000001" customHeight="1" x14ac:dyDescent="0.35">
      <c r="A152" s="108" t="s">
        <v>310</v>
      </c>
      <c r="B152" s="109" t="s">
        <v>312</v>
      </c>
      <c r="C152" s="255">
        <v>26</v>
      </c>
      <c r="D152" s="256">
        <v>23</v>
      </c>
      <c r="E152" s="256">
        <v>0</v>
      </c>
      <c r="F152" s="257">
        <v>23</v>
      </c>
      <c r="G152" s="255">
        <v>13</v>
      </c>
      <c r="H152" s="256">
        <v>0</v>
      </c>
      <c r="I152" s="256">
        <v>7</v>
      </c>
      <c r="J152" s="256">
        <v>0</v>
      </c>
      <c r="K152" s="258">
        <v>20</v>
      </c>
    </row>
    <row r="153" spans="1:11" ht="20.100000000000001" customHeight="1" x14ac:dyDescent="0.35">
      <c r="A153" s="106" t="s">
        <v>313</v>
      </c>
      <c r="B153" s="107" t="s">
        <v>314</v>
      </c>
      <c r="C153" s="251">
        <v>30</v>
      </c>
      <c r="D153" s="252">
        <v>22</v>
      </c>
      <c r="E153" s="252">
        <v>0</v>
      </c>
      <c r="F153" s="253">
        <v>22</v>
      </c>
      <c r="G153" s="251">
        <v>19</v>
      </c>
      <c r="H153" s="252">
        <v>0</v>
      </c>
      <c r="I153" s="252">
        <v>6</v>
      </c>
      <c r="J153" s="252">
        <v>0</v>
      </c>
      <c r="K153" s="254">
        <v>25</v>
      </c>
    </row>
    <row r="154" spans="1:11" ht="20.100000000000001" customHeight="1" x14ac:dyDescent="0.35">
      <c r="A154" s="108" t="s">
        <v>315</v>
      </c>
      <c r="B154" s="109" t="s">
        <v>316</v>
      </c>
      <c r="C154" s="255">
        <v>20</v>
      </c>
      <c r="D154" s="256">
        <v>4</v>
      </c>
      <c r="E154" s="256">
        <v>0</v>
      </c>
      <c r="F154" s="257">
        <v>4</v>
      </c>
      <c r="G154" s="255">
        <v>0</v>
      </c>
      <c r="H154" s="256">
        <v>0</v>
      </c>
      <c r="I154" s="256">
        <v>7</v>
      </c>
      <c r="J154" s="256">
        <v>0</v>
      </c>
      <c r="K154" s="258">
        <v>7</v>
      </c>
    </row>
    <row r="155" spans="1:11" ht="20.100000000000001" customHeight="1" x14ac:dyDescent="0.35">
      <c r="A155" s="106" t="s">
        <v>315</v>
      </c>
      <c r="B155" s="107" t="s">
        <v>317</v>
      </c>
      <c r="C155" s="251">
        <v>39</v>
      </c>
      <c r="D155" s="252">
        <v>19</v>
      </c>
      <c r="E155" s="252">
        <v>0</v>
      </c>
      <c r="F155" s="253">
        <v>19</v>
      </c>
      <c r="G155" s="251">
        <v>8</v>
      </c>
      <c r="H155" s="252">
        <v>0</v>
      </c>
      <c r="I155" s="252">
        <v>22</v>
      </c>
      <c r="J155" s="252">
        <v>0</v>
      </c>
      <c r="K155" s="254">
        <v>30</v>
      </c>
    </row>
    <row r="156" spans="1:11" ht="20.100000000000001" customHeight="1" x14ac:dyDescent="0.35">
      <c r="A156" s="108" t="s">
        <v>315</v>
      </c>
      <c r="B156" s="109" t="s">
        <v>318</v>
      </c>
      <c r="C156" s="255">
        <v>20</v>
      </c>
      <c r="D156" s="256">
        <v>14</v>
      </c>
      <c r="E156" s="256">
        <v>0</v>
      </c>
      <c r="F156" s="257">
        <v>14</v>
      </c>
      <c r="G156" s="255">
        <v>7</v>
      </c>
      <c r="H156" s="256">
        <v>0</v>
      </c>
      <c r="I156" s="256">
        <v>0</v>
      </c>
      <c r="J156" s="256">
        <v>0</v>
      </c>
      <c r="K156" s="258">
        <v>7</v>
      </c>
    </row>
    <row r="157" spans="1:11" ht="20.100000000000001" customHeight="1" x14ac:dyDescent="0.35">
      <c r="A157" s="106" t="s">
        <v>315</v>
      </c>
      <c r="B157" s="107" t="s">
        <v>319</v>
      </c>
      <c r="C157" s="251">
        <v>180</v>
      </c>
      <c r="D157" s="252">
        <v>238</v>
      </c>
      <c r="E157" s="252">
        <v>0</v>
      </c>
      <c r="F157" s="253">
        <v>238</v>
      </c>
      <c r="G157" s="251">
        <v>102</v>
      </c>
      <c r="H157" s="252">
        <v>0</v>
      </c>
      <c r="I157" s="252">
        <v>0</v>
      </c>
      <c r="J157" s="252">
        <v>0</v>
      </c>
      <c r="K157" s="254">
        <v>102</v>
      </c>
    </row>
    <row r="158" spans="1:11" ht="20.100000000000001" customHeight="1" x14ac:dyDescent="0.35">
      <c r="A158" s="108" t="s">
        <v>320</v>
      </c>
      <c r="B158" s="109" t="s">
        <v>321</v>
      </c>
      <c r="C158" s="255">
        <v>48</v>
      </c>
      <c r="D158" s="256">
        <v>32</v>
      </c>
      <c r="E158" s="256">
        <v>0</v>
      </c>
      <c r="F158" s="257">
        <v>32</v>
      </c>
      <c r="G158" s="255">
        <v>23</v>
      </c>
      <c r="H158" s="256">
        <v>0</v>
      </c>
      <c r="I158" s="256">
        <v>0</v>
      </c>
      <c r="J158" s="256">
        <v>0</v>
      </c>
      <c r="K158" s="258">
        <v>23</v>
      </c>
    </row>
    <row r="159" spans="1:11" ht="20.100000000000001" customHeight="1" x14ac:dyDescent="0.35">
      <c r="A159" s="106" t="s">
        <v>320</v>
      </c>
      <c r="B159" s="107" t="s">
        <v>322</v>
      </c>
      <c r="C159" s="251">
        <v>12</v>
      </c>
      <c r="D159" s="252">
        <v>8</v>
      </c>
      <c r="E159" s="252">
        <v>0</v>
      </c>
      <c r="F159" s="253">
        <v>8</v>
      </c>
      <c r="G159" s="251">
        <v>3</v>
      </c>
      <c r="H159" s="252">
        <v>0</v>
      </c>
      <c r="I159" s="252">
        <v>1</v>
      </c>
      <c r="J159" s="252">
        <v>0</v>
      </c>
      <c r="K159" s="254">
        <v>4</v>
      </c>
    </row>
    <row r="160" spans="1:11" ht="20.100000000000001" customHeight="1" x14ac:dyDescent="0.35">
      <c r="A160" s="108" t="s">
        <v>320</v>
      </c>
      <c r="B160" s="109" t="s">
        <v>323</v>
      </c>
      <c r="C160" s="255">
        <v>20</v>
      </c>
      <c r="D160" s="256">
        <v>20</v>
      </c>
      <c r="E160" s="256">
        <v>0</v>
      </c>
      <c r="F160" s="257">
        <v>20</v>
      </c>
      <c r="G160" s="255">
        <v>7</v>
      </c>
      <c r="H160" s="256">
        <v>0</v>
      </c>
      <c r="I160" s="256">
        <v>10</v>
      </c>
      <c r="J160" s="256">
        <v>0</v>
      </c>
      <c r="K160" s="258">
        <v>17</v>
      </c>
    </row>
    <row r="161" spans="1:11" ht="20.100000000000001" customHeight="1" x14ac:dyDescent="0.35">
      <c r="A161" s="106" t="s">
        <v>320</v>
      </c>
      <c r="B161" s="107" t="s">
        <v>324</v>
      </c>
      <c r="C161" s="251">
        <v>18</v>
      </c>
      <c r="D161" s="252">
        <v>14</v>
      </c>
      <c r="E161" s="252">
        <v>0</v>
      </c>
      <c r="F161" s="253">
        <v>14</v>
      </c>
      <c r="G161" s="251">
        <v>15</v>
      </c>
      <c r="H161" s="252">
        <v>0</v>
      </c>
      <c r="I161" s="252">
        <v>0</v>
      </c>
      <c r="J161" s="252">
        <v>0</v>
      </c>
      <c r="K161" s="254">
        <v>15</v>
      </c>
    </row>
    <row r="162" spans="1:11" ht="20.100000000000001" customHeight="1" x14ac:dyDescent="0.35">
      <c r="A162" s="108" t="s">
        <v>320</v>
      </c>
      <c r="B162" s="109" t="s">
        <v>325</v>
      </c>
      <c r="C162" s="255">
        <v>12</v>
      </c>
      <c r="D162" s="256">
        <v>11</v>
      </c>
      <c r="E162" s="256">
        <v>0</v>
      </c>
      <c r="F162" s="257">
        <v>11</v>
      </c>
      <c r="G162" s="255">
        <v>11</v>
      </c>
      <c r="H162" s="256">
        <v>0</v>
      </c>
      <c r="I162" s="256">
        <v>0</v>
      </c>
      <c r="J162" s="256">
        <v>0</v>
      </c>
      <c r="K162" s="258">
        <v>11</v>
      </c>
    </row>
    <row r="163" spans="1:11" ht="20.100000000000001" customHeight="1" x14ac:dyDescent="0.35">
      <c r="A163" s="106" t="s">
        <v>326</v>
      </c>
      <c r="B163" s="107" t="s">
        <v>327</v>
      </c>
      <c r="C163" s="251">
        <v>24</v>
      </c>
      <c r="D163" s="252">
        <v>24</v>
      </c>
      <c r="E163" s="252">
        <v>0</v>
      </c>
      <c r="F163" s="253">
        <v>24</v>
      </c>
      <c r="G163" s="251">
        <v>13</v>
      </c>
      <c r="H163" s="252">
        <v>0</v>
      </c>
      <c r="I163" s="252">
        <v>0</v>
      </c>
      <c r="J163" s="252">
        <v>0</v>
      </c>
      <c r="K163" s="254">
        <v>13</v>
      </c>
    </row>
    <row r="164" spans="1:11" ht="20.100000000000001" customHeight="1" x14ac:dyDescent="0.35">
      <c r="A164" s="108" t="s">
        <v>328</v>
      </c>
      <c r="B164" s="109" t="s">
        <v>329</v>
      </c>
      <c r="C164" s="255">
        <v>44</v>
      </c>
      <c r="D164" s="256">
        <v>43</v>
      </c>
      <c r="E164" s="256">
        <v>0</v>
      </c>
      <c r="F164" s="257">
        <v>43</v>
      </c>
      <c r="G164" s="255">
        <v>28</v>
      </c>
      <c r="H164" s="256">
        <v>0</v>
      </c>
      <c r="I164" s="256">
        <v>0</v>
      </c>
      <c r="J164" s="256">
        <v>0</v>
      </c>
      <c r="K164" s="258">
        <v>28</v>
      </c>
    </row>
    <row r="165" spans="1:11" ht="20.100000000000001" customHeight="1" x14ac:dyDescent="0.35">
      <c r="A165" s="106" t="s">
        <v>328</v>
      </c>
      <c r="B165" s="107" t="s">
        <v>330</v>
      </c>
      <c r="C165" s="251">
        <v>31</v>
      </c>
      <c r="D165" s="252">
        <v>31</v>
      </c>
      <c r="E165" s="252">
        <v>0</v>
      </c>
      <c r="F165" s="253">
        <v>31</v>
      </c>
      <c r="G165" s="251">
        <v>23</v>
      </c>
      <c r="H165" s="252">
        <v>0</v>
      </c>
      <c r="I165" s="252">
        <v>0</v>
      </c>
      <c r="J165" s="252">
        <v>0</v>
      </c>
      <c r="K165" s="254">
        <v>23</v>
      </c>
    </row>
    <row r="166" spans="1:11" ht="20.100000000000001" customHeight="1" x14ac:dyDescent="0.35">
      <c r="A166" s="108" t="s">
        <v>328</v>
      </c>
      <c r="B166" s="109" t="s">
        <v>331</v>
      </c>
      <c r="C166" s="255">
        <v>18</v>
      </c>
      <c r="D166" s="256">
        <v>17</v>
      </c>
      <c r="E166" s="256">
        <v>0</v>
      </c>
      <c r="F166" s="257">
        <v>17</v>
      </c>
      <c r="G166" s="255">
        <v>12</v>
      </c>
      <c r="H166" s="256">
        <v>0</v>
      </c>
      <c r="I166" s="256">
        <v>0</v>
      </c>
      <c r="J166" s="256">
        <v>0</v>
      </c>
      <c r="K166" s="258">
        <v>12</v>
      </c>
    </row>
    <row r="167" spans="1:11" ht="20.100000000000001" customHeight="1" x14ac:dyDescent="0.35">
      <c r="A167" s="106" t="s">
        <v>328</v>
      </c>
      <c r="B167" s="107" t="s">
        <v>332</v>
      </c>
      <c r="C167" s="251">
        <v>18</v>
      </c>
      <c r="D167" s="252">
        <v>17</v>
      </c>
      <c r="E167" s="252">
        <v>0</v>
      </c>
      <c r="F167" s="253">
        <v>17</v>
      </c>
      <c r="G167" s="251">
        <v>17</v>
      </c>
      <c r="H167" s="252">
        <v>0</v>
      </c>
      <c r="I167" s="252">
        <v>0</v>
      </c>
      <c r="J167" s="252">
        <v>0</v>
      </c>
      <c r="K167" s="254">
        <v>17</v>
      </c>
    </row>
    <row r="168" spans="1:11" ht="20.100000000000001" customHeight="1" x14ac:dyDescent="0.35">
      <c r="A168" s="108" t="s">
        <v>328</v>
      </c>
      <c r="B168" s="109" t="s">
        <v>333</v>
      </c>
      <c r="C168" s="255">
        <v>30</v>
      </c>
      <c r="D168" s="256">
        <v>31</v>
      </c>
      <c r="E168" s="256">
        <v>0</v>
      </c>
      <c r="F168" s="257">
        <v>31</v>
      </c>
      <c r="G168" s="255">
        <v>28</v>
      </c>
      <c r="H168" s="256">
        <v>0</v>
      </c>
      <c r="I168" s="256">
        <v>0</v>
      </c>
      <c r="J168" s="256">
        <v>0</v>
      </c>
      <c r="K168" s="258">
        <v>28</v>
      </c>
    </row>
    <row r="169" spans="1:11" ht="20.100000000000001" customHeight="1" x14ac:dyDescent="0.35">
      <c r="A169" s="106" t="s">
        <v>328</v>
      </c>
      <c r="B169" s="107" t="s">
        <v>334</v>
      </c>
      <c r="C169" s="251">
        <v>28</v>
      </c>
      <c r="D169" s="252">
        <v>28</v>
      </c>
      <c r="E169" s="252">
        <v>0</v>
      </c>
      <c r="F169" s="253">
        <v>28</v>
      </c>
      <c r="G169" s="251">
        <v>27</v>
      </c>
      <c r="H169" s="252">
        <v>0</v>
      </c>
      <c r="I169" s="252">
        <v>0</v>
      </c>
      <c r="J169" s="252">
        <v>0</v>
      </c>
      <c r="K169" s="254">
        <v>27</v>
      </c>
    </row>
    <row r="170" spans="1:11" ht="20.100000000000001" customHeight="1" x14ac:dyDescent="0.35">
      <c r="A170" s="108" t="s">
        <v>328</v>
      </c>
      <c r="B170" s="109" t="s">
        <v>335</v>
      </c>
      <c r="C170" s="255">
        <v>30</v>
      </c>
      <c r="D170" s="256">
        <v>30</v>
      </c>
      <c r="E170" s="256">
        <v>0</v>
      </c>
      <c r="F170" s="257">
        <v>30</v>
      </c>
      <c r="G170" s="255">
        <v>21</v>
      </c>
      <c r="H170" s="256">
        <v>0</v>
      </c>
      <c r="I170" s="256">
        <v>0</v>
      </c>
      <c r="J170" s="256">
        <v>0</v>
      </c>
      <c r="K170" s="258">
        <v>21</v>
      </c>
    </row>
    <row r="171" spans="1:11" ht="20.100000000000001" customHeight="1" x14ac:dyDescent="0.35">
      <c r="A171" s="106" t="s">
        <v>328</v>
      </c>
      <c r="B171" s="107" t="s">
        <v>336</v>
      </c>
      <c r="C171" s="251">
        <v>20</v>
      </c>
      <c r="D171" s="252">
        <v>20</v>
      </c>
      <c r="E171" s="252">
        <v>1</v>
      </c>
      <c r="F171" s="253">
        <v>21</v>
      </c>
      <c r="G171" s="251">
        <v>14</v>
      </c>
      <c r="H171" s="252">
        <v>0</v>
      </c>
      <c r="I171" s="252">
        <v>0</v>
      </c>
      <c r="J171" s="252">
        <v>0</v>
      </c>
      <c r="K171" s="254">
        <v>14</v>
      </c>
    </row>
    <row r="172" spans="1:11" ht="20.100000000000001" customHeight="1" x14ac:dyDescent="0.35">
      <c r="A172" s="108" t="s">
        <v>328</v>
      </c>
      <c r="B172" s="109" t="s">
        <v>337</v>
      </c>
      <c r="C172" s="255">
        <v>36</v>
      </c>
      <c r="D172" s="256">
        <v>32</v>
      </c>
      <c r="E172" s="256">
        <v>0</v>
      </c>
      <c r="F172" s="257">
        <v>32</v>
      </c>
      <c r="G172" s="255">
        <v>25</v>
      </c>
      <c r="H172" s="256">
        <v>0</v>
      </c>
      <c r="I172" s="256">
        <v>0</v>
      </c>
      <c r="J172" s="256">
        <v>0</v>
      </c>
      <c r="K172" s="258">
        <v>25</v>
      </c>
    </row>
    <row r="173" spans="1:11" ht="20.100000000000001" customHeight="1" x14ac:dyDescent="0.35">
      <c r="A173" s="106" t="s">
        <v>328</v>
      </c>
      <c r="B173" s="107" t="s">
        <v>338</v>
      </c>
      <c r="C173" s="251">
        <v>12</v>
      </c>
      <c r="D173" s="252">
        <v>12</v>
      </c>
      <c r="E173" s="252">
        <v>0</v>
      </c>
      <c r="F173" s="253">
        <v>12</v>
      </c>
      <c r="G173" s="251">
        <v>7</v>
      </c>
      <c r="H173" s="252">
        <v>0</v>
      </c>
      <c r="I173" s="252">
        <v>0</v>
      </c>
      <c r="J173" s="252">
        <v>0</v>
      </c>
      <c r="K173" s="254">
        <v>7</v>
      </c>
    </row>
    <row r="174" spans="1:11" ht="20.100000000000001" customHeight="1" x14ac:dyDescent="0.35">
      <c r="A174" s="108" t="s">
        <v>328</v>
      </c>
      <c r="B174" s="109" t="s">
        <v>339</v>
      </c>
      <c r="C174" s="255">
        <v>120</v>
      </c>
      <c r="D174" s="256">
        <v>24</v>
      </c>
      <c r="E174" s="256">
        <v>6</v>
      </c>
      <c r="F174" s="257">
        <v>30</v>
      </c>
      <c r="G174" s="255">
        <v>0</v>
      </c>
      <c r="H174" s="256">
        <v>9</v>
      </c>
      <c r="I174" s="256">
        <v>0</v>
      </c>
      <c r="J174" s="256">
        <v>0</v>
      </c>
      <c r="K174" s="258">
        <v>9</v>
      </c>
    </row>
    <row r="175" spans="1:11" ht="20.100000000000001" customHeight="1" x14ac:dyDescent="0.35">
      <c r="A175" s="106" t="s">
        <v>328</v>
      </c>
      <c r="B175" s="107" t="s">
        <v>340</v>
      </c>
      <c r="C175" s="251">
        <v>75</v>
      </c>
      <c r="D175" s="252">
        <v>27</v>
      </c>
      <c r="E175" s="252">
        <v>51</v>
      </c>
      <c r="F175" s="253">
        <v>78</v>
      </c>
      <c r="G175" s="251">
        <v>0</v>
      </c>
      <c r="H175" s="252">
        <v>24</v>
      </c>
      <c r="I175" s="252">
        <v>0</v>
      </c>
      <c r="J175" s="252">
        <v>0</v>
      </c>
      <c r="K175" s="254">
        <v>24</v>
      </c>
    </row>
    <row r="176" spans="1:11" ht="20.100000000000001" customHeight="1" x14ac:dyDescent="0.35">
      <c r="A176" s="108" t="s">
        <v>328</v>
      </c>
      <c r="B176" s="109" t="s">
        <v>341</v>
      </c>
      <c r="C176" s="255">
        <v>20</v>
      </c>
      <c r="D176" s="256">
        <v>19</v>
      </c>
      <c r="E176" s="256">
        <v>0</v>
      </c>
      <c r="F176" s="257">
        <v>19</v>
      </c>
      <c r="G176" s="255">
        <v>9</v>
      </c>
      <c r="H176" s="256">
        <v>0</v>
      </c>
      <c r="I176" s="256">
        <v>0</v>
      </c>
      <c r="J176" s="256">
        <v>0</v>
      </c>
      <c r="K176" s="258">
        <v>9</v>
      </c>
    </row>
    <row r="177" spans="1:11" ht="20.100000000000001" customHeight="1" x14ac:dyDescent="0.35">
      <c r="A177" s="106" t="s">
        <v>328</v>
      </c>
      <c r="B177" s="107" t="s">
        <v>342</v>
      </c>
      <c r="C177" s="251">
        <v>24</v>
      </c>
      <c r="D177" s="252">
        <v>24</v>
      </c>
      <c r="E177" s="252">
        <v>0</v>
      </c>
      <c r="F177" s="253">
        <v>24</v>
      </c>
      <c r="G177" s="251">
        <v>19</v>
      </c>
      <c r="H177" s="252">
        <v>0</v>
      </c>
      <c r="I177" s="252">
        <v>0</v>
      </c>
      <c r="J177" s="252">
        <v>0</v>
      </c>
      <c r="K177" s="254">
        <v>19</v>
      </c>
    </row>
    <row r="178" spans="1:11" ht="20.100000000000001" customHeight="1" x14ac:dyDescent="0.35">
      <c r="A178" s="108" t="s">
        <v>328</v>
      </c>
      <c r="B178" s="109" t="s">
        <v>343</v>
      </c>
      <c r="C178" s="255">
        <v>32</v>
      </c>
      <c r="D178" s="256">
        <v>32</v>
      </c>
      <c r="E178" s="256">
        <v>0</v>
      </c>
      <c r="F178" s="257">
        <v>32</v>
      </c>
      <c r="G178" s="255">
        <v>26</v>
      </c>
      <c r="H178" s="256">
        <v>0</v>
      </c>
      <c r="I178" s="256">
        <v>0</v>
      </c>
      <c r="J178" s="256">
        <v>0</v>
      </c>
      <c r="K178" s="258">
        <v>26</v>
      </c>
    </row>
    <row r="179" spans="1:11" ht="20.100000000000001" customHeight="1" x14ac:dyDescent="0.35">
      <c r="A179" s="106" t="s">
        <v>328</v>
      </c>
      <c r="B179" s="107" t="s">
        <v>344</v>
      </c>
      <c r="C179" s="251">
        <v>24</v>
      </c>
      <c r="D179" s="252">
        <v>24</v>
      </c>
      <c r="E179" s="252">
        <v>0</v>
      </c>
      <c r="F179" s="253">
        <v>24</v>
      </c>
      <c r="G179" s="251">
        <v>21</v>
      </c>
      <c r="H179" s="252">
        <v>0</v>
      </c>
      <c r="I179" s="252">
        <v>0</v>
      </c>
      <c r="J179" s="252">
        <v>0</v>
      </c>
      <c r="K179" s="254">
        <v>21</v>
      </c>
    </row>
    <row r="180" spans="1:11" ht="20.100000000000001" customHeight="1" x14ac:dyDescent="0.35">
      <c r="A180" s="108" t="s">
        <v>328</v>
      </c>
      <c r="B180" s="109" t="s">
        <v>345</v>
      </c>
      <c r="C180" s="255">
        <v>16</v>
      </c>
      <c r="D180" s="256">
        <v>12</v>
      </c>
      <c r="E180" s="256">
        <v>0</v>
      </c>
      <c r="F180" s="257">
        <v>12</v>
      </c>
      <c r="G180" s="255">
        <v>12</v>
      </c>
      <c r="H180" s="256">
        <v>0</v>
      </c>
      <c r="I180" s="256">
        <v>0</v>
      </c>
      <c r="J180" s="256">
        <v>0</v>
      </c>
      <c r="K180" s="258">
        <v>12</v>
      </c>
    </row>
    <row r="181" spans="1:11" ht="20.100000000000001" customHeight="1" x14ac:dyDescent="0.35">
      <c r="A181" s="106" t="s">
        <v>328</v>
      </c>
      <c r="B181" s="107" t="s">
        <v>346</v>
      </c>
      <c r="C181" s="251">
        <v>18</v>
      </c>
      <c r="D181" s="252">
        <v>18</v>
      </c>
      <c r="E181" s="252">
        <v>0</v>
      </c>
      <c r="F181" s="253">
        <v>18</v>
      </c>
      <c r="G181" s="251">
        <v>14</v>
      </c>
      <c r="H181" s="252">
        <v>0</v>
      </c>
      <c r="I181" s="252">
        <v>0</v>
      </c>
      <c r="J181" s="252">
        <v>0</v>
      </c>
      <c r="K181" s="254">
        <v>14</v>
      </c>
    </row>
    <row r="182" spans="1:11" ht="20.100000000000001" customHeight="1" x14ac:dyDescent="0.35">
      <c r="A182" s="108" t="s">
        <v>347</v>
      </c>
      <c r="B182" s="109" t="s">
        <v>348</v>
      </c>
      <c r="C182" s="255">
        <v>20</v>
      </c>
      <c r="D182" s="256">
        <v>20</v>
      </c>
      <c r="E182" s="256">
        <v>0</v>
      </c>
      <c r="F182" s="257">
        <v>20</v>
      </c>
      <c r="G182" s="255">
        <v>14</v>
      </c>
      <c r="H182" s="256">
        <v>0</v>
      </c>
      <c r="I182" s="256">
        <v>0</v>
      </c>
      <c r="J182" s="256">
        <v>0</v>
      </c>
      <c r="K182" s="258">
        <v>14</v>
      </c>
    </row>
    <row r="183" spans="1:11" ht="20.100000000000001" customHeight="1" x14ac:dyDescent="0.35">
      <c r="A183" s="106" t="s">
        <v>349</v>
      </c>
      <c r="B183" s="107" t="s">
        <v>350</v>
      </c>
      <c r="C183" s="251">
        <v>28</v>
      </c>
      <c r="D183" s="252">
        <v>25</v>
      </c>
      <c r="E183" s="252">
        <v>0</v>
      </c>
      <c r="F183" s="253">
        <v>25</v>
      </c>
      <c r="G183" s="251">
        <v>11</v>
      </c>
      <c r="H183" s="252">
        <v>0</v>
      </c>
      <c r="I183" s="252">
        <v>0</v>
      </c>
      <c r="J183" s="252">
        <v>0</v>
      </c>
      <c r="K183" s="254">
        <v>11</v>
      </c>
    </row>
    <row r="184" spans="1:11" ht="20.100000000000001" customHeight="1" x14ac:dyDescent="0.35">
      <c r="A184" s="108" t="s">
        <v>349</v>
      </c>
      <c r="B184" s="109" t="s">
        <v>351</v>
      </c>
      <c r="C184" s="255">
        <v>18</v>
      </c>
      <c r="D184" s="256">
        <v>5</v>
      </c>
      <c r="E184" s="256">
        <v>0</v>
      </c>
      <c r="F184" s="257">
        <v>5</v>
      </c>
      <c r="G184" s="255">
        <v>6</v>
      </c>
      <c r="H184" s="256">
        <v>0</v>
      </c>
      <c r="I184" s="256">
        <v>3</v>
      </c>
      <c r="J184" s="256">
        <v>0</v>
      </c>
      <c r="K184" s="258">
        <v>9</v>
      </c>
    </row>
    <row r="185" spans="1:11" ht="20.100000000000001" customHeight="1" x14ac:dyDescent="0.35">
      <c r="A185" s="106" t="s">
        <v>352</v>
      </c>
      <c r="B185" s="107" t="s">
        <v>353</v>
      </c>
      <c r="C185" s="251">
        <v>12</v>
      </c>
      <c r="D185" s="252">
        <v>12</v>
      </c>
      <c r="E185" s="252">
        <v>0</v>
      </c>
      <c r="F185" s="253">
        <v>12</v>
      </c>
      <c r="G185" s="251">
        <v>10</v>
      </c>
      <c r="H185" s="252">
        <v>0</v>
      </c>
      <c r="I185" s="252">
        <v>0</v>
      </c>
      <c r="J185" s="252">
        <v>0</v>
      </c>
      <c r="K185" s="254">
        <v>10</v>
      </c>
    </row>
    <row r="186" spans="1:11" ht="20.100000000000001" customHeight="1" x14ac:dyDescent="0.35">
      <c r="A186" s="108" t="s">
        <v>352</v>
      </c>
      <c r="B186" s="109" t="s">
        <v>354</v>
      </c>
      <c r="C186" s="255">
        <v>12</v>
      </c>
      <c r="D186" s="256">
        <v>10</v>
      </c>
      <c r="E186" s="256">
        <v>0</v>
      </c>
      <c r="F186" s="257">
        <v>10</v>
      </c>
      <c r="G186" s="255">
        <v>8</v>
      </c>
      <c r="H186" s="256">
        <v>0</v>
      </c>
      <c r="I186" s="256">
        <v>0</v>
      </c>
      <c r="J186" s="256">
        <v>0</v>
      </c>
      <c r="K186" s="258">
        <v>8</v>
      </c>
    </row>
    <row r="187" spans="1:11" ht="20.100000000000001" customHeight="1" x14ac:dyDescent="0.35">
      <c r="A187" s="106" t="s">
        <v>352</v>
      </c>
      <c r="B187" s="107" t="s">
        <v>355</v>
      </c>
      <c r="C187" s="251">
        <v>12</v>
      </c>
      <c r="D187" s="252">
        <v>12</v>
      </c>
      <c r="E187" s="252">
        <v>0</v>
      </c>
      <c r="F187" s="253">
        <v>12</v>
      </c>
      <c r="G187" s="251">
        <v>3</v>
      </c>
      <c r="H187" s="252">
        <v>6</v>
      </c>
      <c r="I187" s="252">
        <v>0</v>
      </c>
      <c r="J187" s="252">
        <v>0</v>
      </c>
      <c r="K187" s="254">
        <v>9</v>
      </c>
    </row>
    <row r="188" spans="1:11" ht="20.100000000000001" customHeight="1" x14ac:dyDescent="0.35">
      <c r="A188" s="108" t="s">
        <v>352</v>
      </c>
      <c r="B188" s="109" t="s">
        <v>356</v>
      </c>
      <c r="C188" s="255">
        <v>30</v>
      </c>
      <c r="D188" s="256">
        <v>30</v>
      </c>
      <c r="E188" s="256">
        <v>0</v>
      </c>
      <c r="F188" s="257">
        <v>30</v>
      </c>
      <c r="G188" s="255">
        <v>0</v>
      </c>
      <c r="H188" s="256">
        <v>0</v>
      </c>
      <c r="I188" s="256">
        <v>0</v>
      </c>
      <c r="J188" s="256">
        <v>24</v>
      </c>
      <c r="K188" s="258">
        <v>24</v>
      </c>
    </row>
    <row r="189" spans="1:11" ht="20.100000000000001" customHeight="1" x14ac:dyDescent="0.35">
      <c r="A189" s="106" t="s">
        <v>352</v>
      </c>
      <c r="B189" s="107" t="s">
        <v>357</v>
      </c>
      <c r="C189" s="251">
        <v>6</v>
      </c>
      <c r="D189" s="252">
        <v>6</v>
      </c>
      <c r="E189" s="252">
        <v>0</v>
      </c>
      <c r="F189" s="253">
        <v>6</v>
      </c>
      <c r="G189" s="251">
        <v>4</v>
      </c>
      <c r="H189" s="252">
        <v>0</v>
      </c>
      <c r="I189" s="252">
        <v>0</v>
      </c>
      <c r="J189" s="252">
        <v>0</v>
      </c>
      <c r="K189" s="254">
        <v>4</v>
      </c>
    </row>
    <row r="190" spans="1:11" ht="20.100000000000001" customHeight="1" x14ac:dyDescent="0.35">
      <c r="A190" s="108" t="s">
        <v>358</v>
      </c>
      <c r="B190" s="109" t="s">
        <v>359</v>
      </c>
      <c r="C190" s="255">
        <v>24</v>
      </c>
      <c r="D190" s="256">
        <v>15</v>
      </c>
      <c r="E190" s="256">
        <v>0</v>
      </c>
      <c r="F190" s="257">
        <v>15</v>
      </c>
      <c r="G190" s="255">
        <v>9</v>
      </c>
      <c r="H190" s="256">
        <v>0</v>
      </c>
      <c r="I190" s="256">
        <v>2</v>
      </c>
      <c r="J190" s="256">
        <v>0</v>
      </c>
      <c r="K190" s="258">
        <v>11</v>
      </c>
    </row>
    <row r="191" spans="1:11" ht="20.100000000000001" customHeight="1" x14ac:dyDescent="0.35">
      <c r="A191" s="106" t="s">
        <v>358</v>
      </c>
      <c r="B191" s="107" t="s">
        <v>138</v>
      </c>
      <c r="C191" s="251">
        <v>36</v>
      </c>
      <c r="D191" s="252">
        <v>24</v>
      </c>
      <c r="E191" s="252">
        <v>0</v>
      </c>
      <c r="F191" s="253">
        <v>24</v>
      </c>
      <c r="G191" s="251">
        <v>27</v>
      </c>
      <c r="H191" s="252">
        <v>0</v>
      </c>
      <c r="I191" s="252">
        <v>0</v>
      </c>
      <c r="J191" s="252">
        <v>0</v>
      </c>
      <c r="K191" s="254">
        <v>27</v>
      </c>
    </row>
    <row r="192" spans="1:11" ht="20.100000000000001" customHeight="1" x14ac:dyDescent="0.35">
      <c r="A192" s="108" t="s">
        <v>358</v>
      </c>
      <c r="B192" s="109" t="s">
        <v>360</v>
      </c>
      <c r="C192" s="255">
        <v>30</v>
      </c>
      <c r="D192" s="256">
        <v>26</v>
      </c>
      <c r="E192" s="256">
        <v>0</v>
      </c>
      <c r="F192" s="257">
        <v>26</v>
      </c>
      <c r="G192" s="255">
        <v>16</v>
      </c>
      <c r="H192" s="256">
        <v>0</v>
      </c>
      <c r="I192" s="256">
        <v>12</v>
      </c>
      <c r="J192" s="256">
        <v>0</v>
      </c>
      <c r="K192" s="258">
        <v>28</v>
      </c>
    </row>
    <row r="193" spans="1:11" ht="20.100000000000001" customHeight="1" x14ac:dyDescent="0.35">
      <c r="A193" s="106" t="s">
        <v>358</v>
      </c>
      <c r="B193" s="107" t="s">
        <v>361</v>
      </c>
      <c r="C193" s="251">
        <v>24</v>
      </c>
      <c r="D193" s="252">
        <v>14</v>
      </c>
      <c r="E193" s="252">
        <v>0</v>
      </c>
      <c r="F193" s="253">
        <v>14</v>
      </c>
      <c r="G193" s="251">
        <v>8</v>
      </c>
      <c r="H193" s="252">
        <v>0</v>
      </c>
      <c r="I193" s="252">
        <v>10</v>
      </c>
      <c r="J193" s="252">
        <v>0</v>
      </c>
      <c r="K193" s="254">
        <v>18</v>
      </c>
    </row>
    <row r="194" spans="1:11" ht="20.100000000000001" customHeight="1" x14ac:dyDescent="0.35">
      <c r="A194" s="108" t="s">
        <v>358</v>
      </c>
      <c r="B194" s="109" t="s">
        <v>362</v>
      </c>
      <c r="C194" s="255">
        <v>48</v>
      </c>
      <c r="D194" s="256">
        <v>48</v>
      </c>
      <c r="E194" s="256">
        <v>0</v>
      </c>
      <c r="F194" s="257">
        <v>48</v>
      </c>
      <c r="G194" s="255">
        <v>32</v>
      </c>
      <c r="H194" s="256">
        <v>0</v>
      </c>
      <c r="I194" s="256">
        <v>0</v>
      </c>
      <c r="J194" s="256">
        <v>0</v>
      </c>
      <c r="K194" s="258">
        <v>32</v>
      </c>
    </row>
    <row r="195" spans="1:11" ht="20.100000000000001" customHeight="1" x14ac:dyDescent="0.35">
      <c r="A195" s="106" t="s">
        <v>358</v>
      </c>
      <c r="B195" s="107" t="s">
        <v>363</v>
      </c>
      <c r="C195" s="251">
        <v>24</v>
      </c>
      <c r="D195" s="252">
        <v>12</v>
      </c>
      <c r="E195" s="252">
        <v>0</v>
      </c>
      <c r="F195" s="253">
        <v>12</v>
      </c>
      <c r="G195" s="251">
        <v>18</v>
      </c>
      <c r="H195" s="252">
        <v>0</v>
      </c>
      <c r="I195" s="252">
        <v>2</v>
      </c>
      <c r="J195" s="252">
        <v>0</v>
      </c>
      <c r="K195" s="254">
        <v>20</v>
      </c>
    </row>
    <row r="196" spans="1:11" ht="20.100000000000001" customHeight="1" x14ac:dyDescent="0.35">
      <c r="A196" s="108" t="s">
        <v>364</v>
      </c>
      <c r="B196" s="109" t="s">
        <v>365</v>
      </c>
      <c r="C196" s="255">
        <v>40</v>
      </c>
      <c r="D196" s="256">
        <v>25</v>
      </c>
      <c r="E196" s="256">
        <v>14</v>
      </c>
      <c r="F196" s="257">
        <v>39</v>
      </c>
      <c r="G196" s="255">
        <v>3</v>
      </c>
      <c r="H196" s="256">
        <v>0</v>
      </c>
      <c r="I196" s="256">
        <v>8</v>
      </c>
      <c r="J196" s="256">
        <v>0</v>
      </c>
      <c r="K196" s="258">
        <v>11</v>
      </c>
    </row>
    <row r="197" spans="1:11" ht="20.100000000000001" customHeight="1" x14ac:dyDescent="0.35">
      <c r="A197" s="106" t="s">
        <v>364</v>
      </c>
      <c r="B197" s="107" t="s">
        <v>366</v>
      </c>
      <c r="C197" s="251">
        <v>24</v>
      </c>
      <c r="D197" s="252">
        <v>14</v>
      </c>
      <c r="E197" s="252">
        <v>0</v>
      </c>
      <c r="F197" s="253">
        <v>14</v>
      </c>
      <c r="G197" s="251">
        <v>16</v>
      </c>
      <c r="H197" s="252">
        <v>0</v>
      </c>
      <c r="I197" s="252">
        <v>0</v>
      </c>
      <c r="J197" s="252">
        <v>0</v>
      </c>
      <c r="K197" s="254">
        <v>16</v>
      </c>
    </row>
    <row r="198" spans="1:11" ht="20.100000000000001" customHeight="1" x14ac:dyDescent="0.35">
      <c r="A198" s="108" t="s">
        <v>364</v>
      </c>
      <c r="B198" s="109" t="s">
        <v>367</v>
      </c>
      <c r="C198" s="255">
        <v>16</v>
      </c>
      <c r="D198" s="256">
        <v>8</v>
      </c>
      <c r="E198" s="256">
        <v>2</v>
      </c>
      <c r="F198" s="257">
        <v>10</v>
      </c>
      <c r="G198" s="255">
        <v>0</v>
      </c>
      <c r="H198" s="256">
        <v>9</v>
      </c>
      <c r="I198" s="256">
        <v>0</v>
      </c>
      <c r="J198" s="256">
        <v>0</v>
      </c>
      <c r="K198" s="258">
        <v>9</v>
      </c>
    </row>
    <row r="199" spans="1:11" ht="20.100000000000001" customHeight="1" x14ac:dyDescent="0.35">
      <c r="A199" s="106" t="s">
        <v>364</v>
      </c>
      <c r="B199" s="107" t="s">
        <v>368</v>
      </c>
      <c r="C199" s="251">
        <v>16</v>
      </c>
      <c r="D199" s="252">
        <v>16</v>
      </c>
      <c r="E199" s="252">
        <v>0</v>
      </c>
      <c r="F199" s="253">
        <v>16</v>
      </c>
      <c r="G199" s="251">
        <v>10</v>
      </c>
      <c r="H199" s="252">
        <v>0</v>
      </c>
      <c r="I199" s="252">
        <v>0</v>
      </c>
      <c r="J199" s="252">
        <v>0</v>
      </c>
      <c r="K199" s="254">
        <v>10</v>
      </c>
    </row>
    <row r="200" spans="1:11" ht="20.100000000000001" customHeight="1" x14ac:dyDescent="0.35">
      <c r="A200" s="108" t="s">
        <v>369</v>
      </c>
      <c r="B200" s="109" t="s">
        <v>370</v>
      </c>
      <c r="C200" s="255">
        <v>25</v>
      </c>
      <c r="D200" s="256">
        <v>26</v>
      </c>
      <c r="E200" s="256">
        <v>0</v>
      </c>
      <c r="F200" s="257">
        <v>26</v>
      </c>
      <c r="G200" s="255">
        <v>0</v>
      </c>
      <c r="H200" s="256">
        <v>22</v>
      </c>
      <c r="I200" s="256">
        <v>0</v>
      </c>
      <c r="J200" s="256">
        <v>0</v>
      </c>
      <c r="K200" s="258">
        <v>22</v>
      </c>
    </row>
    <row r="201" spans="1:11" ht="20.100000000000001" customHeight="1" x14ac:dyDescent="0.35">
      <c r="A201" s="106" t="s">
        <v>371</v>
      </c>
      <c r="B201" s="107" t="s">
        <v>372</v>
      </c>
      <c r="C201" s="251">
        <v>24</v>
      </c>
      <c r="D201" s="252">
        <v>22</v>
      </c>
      <c r="E201" s="252">
        <v>0</v>
      </c>
      <c r="F201" s="253">
        <v>22</v>
      </c>
      <c r="G201" s="251">
        <v>21</v>
      </c>
      <c r="H201" s="252">
        <v>0</v>
      </c>
      <c r="I201" s="252">
        <v>0</v>
      </c>
      <c r="J201" s="252">
        <v>0</v>
      </c>
      <c r="K201" s="254">
        <v>21</v>
      </c>
    </row>
    <row r="202" spans="1:11" ht="20.100000000000001" customHeight="1" x14ac:dyDescent="0.35">
      <c r="A202" s="108" t="s">
        <v>373</v>
      </c>
      <c r="B202" s="109" t="s">
        <v>374</v>
      </c>
      <c r="C202" s="255">
        <v>20</v>
      </c>
      <c r="D202" s="256">
        <v>20</v>
      </c>
      <c r="E202" s="256">
        <v>0</v>
      </c>
      <c r="F202" s="257">
        <v>20</v>
      </c>
      <c r="G202" s="255">
        <v>9</v>
      </c>
      <c r="H202" s="256">
        <v>0</v>
      </c>
      <c r="I202" s="256">
        <v>0</v>
      </c>
      <c r="J202" s="256">
        <v>0</v>
      </c>
      <c r="K202" s="258">
        <v>9</v>
      </c>
    </row>
    <row r="203" spans="1:11" ht="20.100000000000001" customHeight="1" x14ac:dyDescent="0.35">
      <c r="A203" s="106" t="s">
        <v>373</v>
      </c>
      <c r="B203" s="107" t="s">
        <v>375</v>
      </c>
      <c r="C203" s="251">
        <v>18</v>
      </c>
      <c r="D203" s="252">
        <v>11</v>
      </c>
      <c r="E203" s="252">
        <v>0</v>
      </c>
      <c r="F203" s="253">
        <v>11</v>
      </c>
      <c r="G203" s="251">
        <v>8</v>
      </c>
      <c r="H203" s="252">
        <v>0</v>
      </c>
      <c r="I203" s="252">
        <v>0</v>
      </c>
      <c r="J203" s="252">
        <v>0</v>
      </c>
      <c r="K203" s="254">
        <v>8</v>
      </c>
    </row>
    <row r="204" spans="1:11" ht="20.100000000000001" customHeight="1" x14ac:dyDescent="0.35">
      <c r="A204" s="108" t="s">
        <v>373</v>
      </c>
      <c r="B204" s="109" t="s">
        <v>376</v>
      </c>
      <c r="C204" s="255">
        <v>26</v>
      </c>
      <c r="D204" s="256">
        <v>25</v>
      </c>
      <c r="E204" s="256">
        <v>0</v>
      </c>
      <c r="F204" s="257">
        <v>25</v>
      </c>
      <c r="G204" s="255">
        <v>25</v>
      </c>
      <c r="H204" s="256">
        <v>0</v>
      </c>
      <c r="I204" s="256">
        <v>0</v>
      </c>
      <c r="J204" s="256">
        <v>0</v>
      </c>
      <c r="K204" s="258">
        <v>25</v>
      </c>
    </row>
    <row r="205" spans="1:11" ht="20.100000000000001" customHeight="1" x14ac:dyDescent="0.35">
      <c r="A205" s="106" t="s">
        <v>373</v>
      </c>
      <c r="B205" s="107" t="s">
        <v>377</v>
      </c>
      <c r="C205" s="251">
        <v>20</v>
      </c>
      <c r="D205" s="252">
        <v>20</v>
      </c>
      <c r="E205" s="252">
        <v>0</v>
      </c>
      <c r="F205" s="253">
        <v>20</v>
      </c>
      <c r="G205" s="251">
        <v>11</v>
      </c>
      <c r="H205" s="252">
        <v>0</v>
      </c>
      <c r="I205" s="252">
        <v>0</v>
      </c>
      <c r="J205" s="252">
        <v>0</v>
      </c>
      <c r="K205" s="254">
        <v>11</v>
      </c>
    </row>
    <row r="206" spans="1:11" ht="20.100000000000001" customHeight="1" x14ac:dyDescent="0.35">
      <c r="A206" s="108" t="s">
        <v>373</v>
      </c>
      <c r="B206" s="109" t="s">
        <v>378</v>
      </c>
      <c r="C206" s="255">
        <v>24</v>
      </c>
      <c r="D206" s="256">
        <v>15</v>
      </c>
      <c r="E206" s="256">
        <v>0</v>
      </c>
      <c r="F206" s="257">
        <v>15</v>
      </c>
      <c r="G206" s="255">
        <v>11</v>
      </c>
      <c r="H206" s="256">
        <v>0</v>
      </c>
      <c r="I206" s="256">
        <v>7</v>
      </c>
      <c r="J206" s="256">
        <v>0</v>
      </c>
      <c r="K206" s="258">
        <v>18</v>
      </c>
    </row>
    <row r="207" spans="1:11" ht="20.100000000000001" customHeight="1" x14ac:dyDescent="0.35">
      <c r="A207" s="106" t="s">
        <v>373</v>
      </c>
      <c r="B207" s="107" t="s">
        <v>379</v>
      </c>
      <c r="C207" s="251">
        <v>22</v>
      </c>
      <c r="D207" s="252">
        <v>17</v>
      </c>
      <c r="E207" s="252">
        <v>0</v>
      </c>
      <c r="F207" s="253">
        <v>17</v>
      </c>
      <c r="G207" s="251">
        <v>10</v>
      </c>
      <c r="H207" s="252">
        <v>0</v>
      </c>
      <c r="I207" s="252">
        <v>0</v>
      </c>
      <c r="J207" s="252">
        <v>0</v>
      </c>
      <c r="K207" s="254">
        <v>10</v>
      </c>
    </row>
    <row r="208" spans="1:11" ht="20.100000000000001" customHeight="1" x14ac:dyDescent="0.35">
      <c r="A208" s="108" t="s">
        <v>373</v>
      </c>
      <c r="B208" s="109" t="s">
        <v>380</v>
      </c>
      <c r="C208" s="255">
        <v>24</v>
      </c>
      <c r="D208" s="256">
        <v>24</v>
      </c>
      <c r="E208" s="256">
        <v>0</v>
      </c>
      <c r="F208" s="257">
        <v>24</v>
      </c>
      <c r="G208" s="255">
        <v>21</v>
      </c>
      <c r="H208" s="256">
        <v>0</v>
      </c>
      <c r="I208" s="256">
        <v>0</v>
      </c>
      <c r="J208" s="256">
        <v>0</v>
      </c>
      <c r="K208" s="258">
        <v>21</v>
      </c>
    </row>
    <row r="209" spans="1:11" ht="20.100000000000001" customHeight="1" x14ac:dyDescent="0.35">
      <c r="A209" s="106" t="s">
        <v>373</v>
      </c>
      <c r="B209" s="107" t="s">
        <v>381</v>
      </c>
      <c r="C209" s="251">
        <v>24</v>
      </c>
      <c r="D209" s="252">
        <v>20</v>
      </c>
      <c r="E209" s="252">
        <v>0</v>
      </c>
      <c r="F209" s="253">
        <v>20</v>
      </c>
      <c r="G209" s="251">
        <v>17</v>
      </c>
      <c r="H209" s="252">
        <v>0</v>
      </c>
      <c r="I209" s="252">
        <v>0</v>
      </c>
      <c r="J209" s="252">
        <v>0</v>
      </c>
      <c r="K209" s="254">
        <v>17</v>
      </c>
    </row>
    <row r="210" spans="1:11" ht="20.100000000000001" customHeight="1" x14ac:dyDescent="0.35">
      <c r="A210" s="108" t="s">
        <v>373</v>
      </c>
      <c r="B210" s="109" t="s">
        <v>382</v>
      </c>
      <c r="C210" s="255">
        <v>20</v>
      </c>
      <c r="D210" s="256">
        <v>18</v>
      </c>
      <c r="E210" s="256">
        <v>0</v>
      </c>
      <c r="F210" s="257">
        <v>18</v>
      </c>
      <c r="G210" s="255">
        <v>15</v>
      </c>
      <c r="H210" s="256">
        <v>0</v>
      </c>
      <c r="I210" s="256">
        <v>0</v>
      </c>
      <c r="J210" s="256">
        <v>0</v>
      </c>
      <c r="K210" s="258">
        <v>15</v>
      </c>
    </row>
    <row r="211" spans="1:11" ht="20.100000000000001" customHeight="1" x14ac:dyDescent="0.35">
      <c r="A211" s="106" t="s">
        <v>383</v>
      </c>
      <c r="B211" s="107" t="s">
        <v>384</v>
      </c>
      <c r="C211" s="251">
        <v>64</v>
      </c>
      <c r="D211" s="252">
        <v>49</v>
      </c>
      <c r="E211" s="252">
        <v>0</v>
      </c>
      <c r="F211" s="253">
        <v>49</v>
      </c>
      <c r="G211" s="251">
        <v>26</v>
      </c>
      <c r="H211" s="252">
        <v>0</v>
      </c>
      <c r="I211" s="252">
        <v>8</v>
      </c>
      <c r="J211" s="252">
        <v>0</v>
      </c>
      <c r="K211" s="254">
        <v>34</v>
      </c>
    </row>
    <row r="212" spans="1:11" ht="20.100000000000001" customHeight="1" x14ac:dyDescent="0.35">
      <c r="A212" s="108" t="s">
        <v>385</v>
      </c>
      <c r="B212" s="109" t="s">
        <v>386</v>
      </c>
      <c r="C212" s="255">
        <v>36</v>
      </c>
      <c r="D212" s="256">
        <v>36</v>
      </c>
      <c r="E212" s="256">
        <v>0</v>
      </c>
      <c r="F212" s="257">
        <v>36</v>
      </c>
      <c r="G212" s="255">
        <v>15</v>
      </c>
      <c r="H212" s="256">
        <v>0</v>
      </c>
      <c r="I212" s="256">
        <v>12</v>
      </c>
      <c r="J212" s="256">
        <v>0</v>
      </c>
      <c r="K212" s="258">
        <v>27</v>
      </c>
    </row>
    <row r="213" spans="1:11" ht="20.100000000000001" customHeight="1" x14ac:dyDescent="0.35">
      <c r="A213" s="106" t="s">
        <v>385</v>
      </c>
      <c r="B213" s="107" t="s">
        <v>387</v>
      </c>
      <c r="C213" s="251">
        <v>12</v>
      </c>
      <c r="D213" s="252">
        <v>12</v>
      </c>
      <c r="E213" s="252">
        <v>0</v>
      </c>
      <c r="F213" s="253">
        <v>12</v>
      </c>
      <c r="G213" s="251">
        <v>4</v>
      </c>
      <c r="H213" s="252">
        <v>0</v>
      </c>
      <c r="I213" s="252">
        <v>9</v>
      </c>
      <c r="J213" s="252">
        <v>0</v>
      </c>
      <c r="K213" s="254">
        <v>13</v>
      </c>
    </row>
    <row r="214" spans="1:11" ht="20.100000000000001" customHeight="1" x14ac:dyDescent="0.35">
      <c r="A214" s="108" t="s">
        <v>385</v>
      </c>
      <c r="B214" s="109" t="s">
        <v>388</v>
      </c>
      <c r="C214" s="255">
        <v>48</v>
      </c>
      <c r="D214" s="256">
        <v>3</v>
      </c>
      <c r="E214" s="256">
        <v>0</v>
      </c>
      <c r="F214" s="257">
        <v>3</v>
      </c>
      <c r="G214" s="255">
        <v>0</v>
      </c>
      <c r="H214" s="256">
        <v>0</v>
      </c>
      <c r="I214" s="256">
        <v>0</v>
      </c>
      <c r="J214" s="256">
        <v>0</v>
      </c>
      <c r="K214" s="258">
        <v>0</v>
      </c>
    </row>
    <row r="215" spans="1:11" ht="20.100000000000001" customHeight="1" x14ac:dyDescent="0.35">
      <c r="A215" s="106" t="s">
        <v>385</v>
      </c>
      <c r="B215" s="107" t="s">
        <v>389</v>
      </c>
      <c r="C215" s="251">
        <v>20</v>
      </c>
      <c r="D215" s="252">
        <v>20</v>
      </c>
      <c r="E215" s="252">
        <v>0</v>
      </c>
      <c r="F215" s="253">
        <v>20</v>
      </c>
      <c r="G215" s="251">
        <v>15</v>
      </c>
      <c r="H215" s="252">
        <v>0</v>
      </c>
      <c r="I215" s="252">
        <v>0</v>
      </c>
      <c r="J215" s="252">
        <v>0</v>
      </c>
      <c r="K215" s="254">
        <v>15</v>
      </c>
    </row>
    <row r="216" spans="1:11" ht="20.100000000000001" customHeight="1" x14ac:dyDescent="0.35">
      <c r="A216" s="108" t="s">
        <v>385</v>
      </c>
      <c r="B216" s="109" t="s">
        <v>390</v>
      </c>
      <c r="C216" s="255">
        <v>42</v>
      </c>
      <c r="D216" s="256">
        <v>41</v>
      </c>
      <c r="E216" s="256">
        <v>0</v>
      </c>
      <c r="F216" s="257">
        <v>41</v>
      </c>
      <c r="G216" s="255">
        <v>22</v>
      </c>
      <c r="H216" s="256">
        <v>0</v>
      </c>
      <c r="I216" s="256">
        <v>0</v>
      </c>
      <c r="J216" s="256">
        <v>0</v>
      </c>
      <c r="K216" s="258">
        <v>22</v>
      </c>
    </row>
    <row r="217" spans="1:11" ht="20.100000000000001" customHeight="1" x14ac:dyDescent="0.35">
      <c r="A217" s="106" t="s">
        <v>385</v>
      </c>
      <c r="B217" s="107" t="s">
        <v>391</v>
      </c>
      <c r="C217" s="251">
        <v>24</v>
      </c>
      <c r="D217" s="252">
        <v>12</v>
      </c>
      <c r="E217" s="252">
        <v>0</v>
      </c>
      <c r="F217" s="253">
        <v>12</v>
      </c>
      <c r="G217" s="251">
        <v>10</v>
      </c>
      <c r="H217" s="252">
        <v>0</v>
      </c>
      <c r="I217" s="252">
        <v>4</v>
      </c>
      <c r="J217" s="252">
        <v>0</v>
      </c>
      <c r="K217" s="254">
        <v>14</v>
      </c>
    </row>
    <row r="218" spans="1:11" ht="20.100000000000001" customHeight="1" x14ac:dyDescent="0.35">
      <c r="A218" s="108" t="s">
        <v>392</v>
      </c>
      <c r="B218" s="109" t="s">
        <v>393</v>
      </c>
      <c r="C218" s="255">
        <v>15</v>
      </c>
      <c r="D218" s="256">
        <v>15</v>
      </c>
      <c r="E218" s="256">
        <v>0</v>
      </c>
      <c r="F218" s="257">
        <v>15</v>
      </c>
      <c r="G218" s="255">
        <v>11</v>
      </c>
      <c r="H218" s="256">
        <v>0</v>
      </c>
      <c r="I218" s="256">
        <v>0</v>
      </c>
      <c r="J218" s="256">
        <v>0</v>
      </c>
      <c r="K218" s="258">
        <v>11</v>
      </c>
    </row>
    <row r="219" spans="1:11" ht="20.100000000000001" customHeight="1" x14ac:dyDescent="0.35">
      <c r="A219" s="106" t="s">
        <v>392</v>
      </c>
      <c r="B219" s="107" t="s">
        <v>394</v>
      </c>
      <c r="C219" s="251">
        <v>24</v>
      </c>
      <c r="D219" s="252">
        <v>17</v>
      </c>
      <c r="E219" s="252">
        <v>2</v>
      </c>
      <c r="F219" s="253">
        <v>19</v>
      </c>
      <c r="G219" s="251">
        <v>0</v>
      </c>
      <c r="H219" s="252">
        <v>2</v>
      </c>
      <c r="I219" s="252">
        <v>14</v>
      </c>
      <c r="J219" s="252">
        <v>0</v>
      </c>
      <c r="K219" s="254">
        <v>16</v>
      </c>
    </row>
    <row r="220" spans="1:11" ht="20.100000000000001" customHeight="1" x14ac:dyDescent="0.35">
      <c r="A220" s="108" t="s">
        <v>392</v>
      </c>
      <c r="B220" s="109" t="s">
        <v>395</v>
      </c>
      <c r="C220" s="255">
        <v>24</v>
      </c>
      <c r="D220" s="256">
        <v>19</v>
      </c>
      <c r="E220" s="256">
        <v>0</v>
      </c>
      <c r="F220" s="257">
        <v>19</v>
      </c>
      <c r="G220" s="255">
        <v>4</v>
      </c>
      <c r="H220" s="256">
        <v>0</v>
      </c>
      <c r="I220" s="256">
        <v>7</v>
      </c>
      <c r="J220" s="256">
        <v>0</v>
      </c>
      <c r="K220" s="258">
        <v>11</v>
      </c>
    </row>
    <row r="221" spans="1:11" ht="20.100000000000001" customHeight="1" x14ac:dyDescent="0.35">
      <c r="A221" s="106" t="s">
        <v>392</v>
      </c>
      <c r="B221" s="107" t="s">
        <v>396</v>
      </c>
      <c r="C221" s="251">
        <v>10</v>
      </c>
      <c r="D221" s="252">
        <v>8</v>
      </c>
      <c r="E221" s="252">
        <v>0</v>
      </c>
      <c r="F221" s="253">
        <v>8</v>
      </c>
      <c r="G221" s="251">
        <v>0</v>
      </c>
      <c r="H221" s="252">
        <v>0</v>
      </c>
      <c r="I221" s="252">
        <v>8</v>
      </c>
      <c r="J221" s="252">
        <v>0</v>
      </c>
      <c r="K221" s="254">
        <v>8</v>
      </c>
    </row>
    <row r="222" spans="1:11" ht="20.100000000000001" customHeight="1" x14ac:dyDescent="0.35">
      <c r="A222" s="108" t="s">
        <v>392</v>
      </c>
      <c r="B222" s="109" t="s">
        <v>397</v>
      </c>
      <c r="C222" s="255">
        <v>24</v>
      </c>
      <c r="D222" s="256">
        <v>22</v>
      </c>
      <c r="E222" s="256">
        <v>0</v>
      </c>
      <c r="F222" s="257">
        <v>22</v>
      </c>
      <c r="G222" s="255">
        <v>6</v>
      </c>
      <c r="H222" s="256">
        <v>0</v>
      </c>
      <c r="I222" s="256">
        <v>11</v>
      </c>
      <c r="J222" s="256">
        <v>0</v>
      </c>
      <c r="K222" s="258">
        <v>17</v>
      </c>
    </row>
    <row r="223" spans="1:11" ht="20.100000000000001" customHeight="1" x14ac:dyDescent="0.35">
      <c r="A223" s="106" t="s">
        <v>392</v>
      </c>
      <c r="B223" s="107" t="s">
        <v>398</v>
      </c>
      <c r="C223" s="251">
        <v>288</v>
      </c>
      <c r="D223" s="252">
        <v>278</v>
      </c>
      <c r="E223" s="252">
        <v>0</v>
      </c>
      <c r="F223" s="253">
        <v>278</v>
      </c>
      <c r="G223" s="251">
        <v>274</v>
      </c>
      <c r="H223" s="252">
        <v>0</v>
      </c>
      <c r="I223" s="252">
        <v>0</v>
      </c>
      <c r="J223" s="252">
        <v>0</v>
      </c>
      <c r="K223" s="254">
        <v>274</v>
      </c>
    </row>
    <row r="224" spans="1:11" ht="20.100000000000001" customHeight="1" x14ac:dyDescent="0.35">
      <c r="A224" s="108" t="s">
        <v>392</v>
      </c>
      <c r="B224" s="109" t="s">
        <v>399</v>
      </c>
      <c r="C224" s="255">
        <v>24</v>
      </c>
      <c r="D224" s="256">
        <v>23</v>
      </c>
      <c r="E224" s="256">
        <v>0</v>
      </c>
      <c r="F224" s="257">
        <v>23</v>
      </c>
      <c r="G224" s="255">
        <v>7</v>
      </c>
      <c r="H224" s="256">
        <v>0</v>
      </c>
      <c r="I224" s="256">
        <v>7</v>
      </c>
      <c r="J224" s="256">
        <v>0</v>
      </c>
      <c r="K224" s="258">
        <v>14</v>
      </c>
    </row>
    <row r="225" spans="1:11" ht="20.100000000000001" customHeight="1" x14ac:dyDescent="0.35">
      <c r="A225" s="106" t="s">
        <v>392</v>
      </c>
      <c r="B225" s="107" t="s">
        <v>400</v>
      </c>
      <c r="C225" s="251">
        <v>24</v>
      </c>
      <c r="D225" s="252">
        <v>24</v>
      </c>
      <c r="E225" s="252">
        <v>0</v>
      </c>
      <c r="F225" s="253">
        <v>24</v>
      </c>
      <c r="G225" s="251">
        <v>21</v>
      </c>
      <c r="H225" s="252">
        <v>0</v>
      </c>
      <c r="I225" s="252">
        <v>0</v>
      </c>
      <c r="J225" s="252">
        <v>0</v>
      </c>
      <c r="K225" s="254">
        <v>21</v>
      </c>
    </row>
    <row r="226" spans="1:11" ht="20.100000000000001" customHeight="1" x14ac:dyDescent="0.35">
      <c r="A226" s="108" t="s">
        <v>401</v>
      </c>
      <c r="B226" s="109" t="s">
        <v>402</v>
      </c>
      <c r="C226" s="255">
        <v>24</v>
      </c>
      <c r="D226" s="256">
        <v>19</v>
      </c>
      <c r="E226" s="256">
        <v>0</v>
      </c>
      <c r="F226" s="257">
        <v>19</v>
      </c>
      <c r="G226" s="255">
        <v>21</v>
      </c>
      <c r="H226" s="256">
        <v>0</v>
      </c>
      <c r="I226" s="256">
        <v>0</v>
      </c>
      <c r="J226" s="256">
        <v>0</v>
      </c>
      <c r="K226" s="258">
        <v>21</v>
      </c>
    </row>
    <row r="227" spans="1:11" ht="20.100000000000001" customHeight="1" x14ac:dyDescent="0.35">
      <c r="A227" s="106" t="s">
        <v>403</v>
      </c>
      <c r="B227" s="107" t="s">
        <v>404</v>
      </c>
      <c r="C227" s="251">
        <v>53</v>
      </c>
      <c r="D227" s="252">
        <v>61</v>
      </c>
      <c r="E227" s="252">
        <v>0</v>
      </c>
      <c r="F227" s="253">
        <v>61</v>
      </c>
      <c r="G227" s="251">
        <v>15</v>
      </c>
      <c r="H227" s="252">
        <v>0</v>
      </c>
      <c r="I227" s="252">
        <v>0</v>
      </c>
      <c r="J227" s="252">
        <v>0</v>
      </c>
      <c r="K227" s="254">
        <v>15</v>
      </c>
    </row>
    <row r="228" spans="1:11" ht="20.100000000000001" customHeight="1" x14ac:dyDescent="0.35">
      <c r="A228" s="108" t="s">
        <v>403</v>
      </c>
      <c r="B228" s="109" t="s">
        <v>405</v>
      </c>
      <c r="C228" s="255">
        <v>96</v>
      </c>
      <c r="D228" s="256">
        <v>35</v>
      </c>
      <c r="E228" s="256">
        <v>0</v>
      </c>
      <c r="F228" s="257">
        <v>35</v>
      </c>
      <c r="G228" s="255">
        <v>16</v>
      </c>
      <c r="H228" s="256">
        <v>0</v>
      </c>
      <c r="I228" s="256">
        <v>0</v>
      </c>
      <c r="J228" s="256">
        <v>0</v>
      </c>
      <c r="K228" s="258">
        <v>16</v>
      </c>
    </row>
    <row r="229" spans="1:11" ht="20.100000000000001" customHeight="1" x14ac:dyDescent="0.35">
      <c r="A229" s="106" t="s">
        <v>403</v>
      </c>
      <c r="B229" s="107" t="s">
        <v>406</v>
      </c>
      <c r="C229" s="251">
        <v>12</v>
      </c>
      <c r="D229" s="252">
        <v>10</v>
      </c>
      <c r="E229" s="252">
        <v>0</v>
      </c>
      <c r="F229" s="253">
        <v>10</v>
      </c>
      <c r="G229" s="251">
        <v>0</v>
      </c>
      <c r="H229" s="252">
        <v>0</v>
      </c>
      <c r="I229" s="252">
        <v>7</v>
      </c>
      <c r="J229" s="252">
        <v>0</v>
      </c>
      <c r="K229" s="254">
        <v>7</v>
      </c>
    </row>
    <row r="230" spans="1:11" ht="20.100000000000001" customHeight="1" x14ac:dyDescent="0.35">
      <c r="A230" s="108" t="s">
        <v>403</v>
      </c>
      <c r="B230" s="109" t="s">
        <v>407</v>
      </c>
      <c r="C230" s="255">
        <v>24</v>
      </c>
      <c r="D230" s="256">
        <v>21</v>
      </c>
      <c r="E230" s="256">
        <v>23</v>
      </c>
      <c r="F230" s="257">
        <v>44</v>
      </c>
      <c r="G230" s="255">
        <v>9</v>
      </c>
      <c r="H230" s="256">
        <v>0</v>
      </c>
      <c r="I230" s="256">
        <v>0</v>
      </c>
      <c r="J230" s="256">
        <v>0</v>
      </c>
      <c r="K230" s="258">
        <v>9</v>
      </c>
    </row>
    <row r="231" spans="1:11" ht="20.100000000000001" customHeight="1" x14ac:dyDescent="0.35">
      <c r="A231" s="106" t="s">
        <v>403</v>
      </c>
      <c r="B231" s="107" t="s">
        <v>408</v>
      </c>
      <c r="C231" s="251">
        <v>18</v>
      </c>
      <c r="D231" s="252">
        <v>17</v>
      </c>
      <c r="E231" s="252">
        <v>0</v>
      </c>
      <c r="F231" s="253">
        <v>17</v>
      </c>
      <c r="G231" s="251">
        <v>9</v>
      </c>
      <c r="H231" s="252">
        <v>0</v>
      </c>
      <c r="I231" s="252">
        <v>0</v>
      </c>
      <c r="J231" s="252">
        <v>0</v>
      </c>
      <c r="K231" s="254">
        <v>9</v>
      </c>
    </row>
    <row r="232" spans="1:11" ht="20.100000000000001" customHeight="1" x14ac:dyDescent="0.35">
      <c r="A232" s="108" t="s">
        <v>409</v>
      </c>
      <c r="B232" s="109" t="s">
        <v>410</v>
      </c>
      <c r="C232" s="255">
        <v>36</v>
      </c>
      <c r="D232" s="256">
        <v>25</v>
      </c>
      <c r="E232" s="256">
        <v>0</v>
      </c>
      <c r="F232" s="257">
        <v>25</v>
      </c>
      <c r="G232" s="255">
        <v>9</v>
      </c>
      <c r="H232" s="256">
        <v>0</v>
      </c>
      <c r="I232" s="256">
        <v>12</v>
      </c>
      <c r="J232" s="256">
        <v>0</v>
      </c>
      <c r="K232" s="258">
        <v>21</v>
      </c>
    </row>
    <row r="233" spans="1:11" ht="20.100000000000001" customHeight="1" x14ac:dyDescent="0.35">
      <c r="A233" s="106" t="s">
        <v>409</v>
      </c>
      <c r="B233" s="107" t="s">
        <v>411</v>
      </c>
      <c r="C233" s="251">
        <v>24</v>
      </c>
      <c r="D233" s="252">
        <v>24</v>
      </c>
      <c r="E233" s="252">
        <v>0</v>
      </c>
      <c r="F233" s="253">
        <v>24</v>
      </c>
      <c r="G233" s="251">
        <v>0</v>
      </c>
      <c r="H233" s="252">
        <v>27</v>
      </c>
      <c r="I233" s="252">
        <v>0</v>
      </c>
      <c r="J233" s="252">
        <v>0</v>
      </c>
      <c r="K233" s="254">
        <v>27</v>
      </c>
    </row>
    <row r="234" spans="1:11" ht="20.100000000000001" customHeight="1" x14ac:dyDescent="0.35">
      <c r="A234" s="108" t="s">
        <v>409</v>
      </c>
      <c r="B234" s="109" t="s">
        <v>412</v>
      </c>
      <c r="C234" s="255">
        <v>40</v>
      </c>
      <c r="D234" s="256">
        <v>37</v>
      </c>
      <c r="E234" s="256">
        <v>0</v>
      </c>
      <c r="F234" s="257">
        <v>37</v>
      </c>
      <c r="G234" s="255">
        <v>2</v>
      </c>
      <c r="H234" s="256">
        <v>28</v>
      </c>
      <c r="I234" s="256">
        <v>0</v>
      </c>
      <c r="J234" s="256">
        <v>0</v>
      </c>
      <c r="K234" s="258">
        <v>30</v>
      </c>
    </row>
    <row r="235" spans="1:11" ht="20.100000000000001" customHeight="1" x14ac:dyDescent="0.35">
      <c r="A235" s="106" t="s">
        <v>409</v>
      </c>
      <c r="B235" s="107" t="s">
        <v>413</v>
      </c>
      <c r="C235" s="251">
        <v>48</v>
      </c>
      <c r="D235" s="252">
        <v>12</v>
      </c>
      <c r="E235" s="252">
        <v>0</v>
      </c>
      <c r="F235" s="253">
        <v>12</v>
      </c>
      <c r="G235" s="251">
        <v>17</v>
      </c>
      <c r="H235" s="252">
        <v>0</v>
      </c>
      <c r="I235" s="252">
        <v>18</v>
      </c>
      <c r="J235" s="252">
        <v>0</v>
      </c>
      <c r="K235" s="254">
        <v>35</v>
      </c>
    </row>
    <row r="236" spans="1:11" ht="20.100000000000001" customHeight="1" x14ac:dyDescent="0.35">
      <c r="A236" s="108" t="s">
        <v>409</v>
      </c>
      <c r="B236" s="109" t="s">
        <v>414</v>
      </c>
      <c r="C236" s="255">
        <v>44</v>
      </c>
      <c r="D236" s="256">
        <v>37</v>
      </c>
      <c r="E236" s="256">
        <v>0</v>
      </c>
      <c r="F236" s="257">
        <v>37</v>
      </c>
      <c r="G236" s="255">
        <v>21</v>
      </c>
      <c r="H236" s="256">
        <v>1</v>
      </c>
      <c r="I236" s="256">
        <v>0</v>
      </c>
      <c r="J236" s="256">
        <v>0</v>
      </c>
      <c r="K236" s="258">
        <v>22</v>
      </c>
    </row>
    <row r="237" spans="1:11" ht="20.100000000000001" customHeight="1" x14ac:dyDescent="0.35">
      <c r="A237" s="106" t="s">
        <v>409</v>
      </c>
      <c r="B237" s="107" t="s">
        <v>415</v>
      </c>
      <c r="C237" s="251">
        <v>48</v>
      </c>
      <c r="D237" s="252">
        <v>12</v>
      </c>
      <c r="E237" s="252">
        <v>0</v>
      </c>
      <c r="F237" s="253">
        <v>12</v>
      </c>
      <c r="G237" s="251">
        <v>5</v>
      </c>
      <c r="H237" s="252">
        <v>0</v>
      </c>
      <c r="I237" s="252">
        <v>0</v>
      </c>
      <c r="J237" s="252">
        <v>0</v>
      </c>
      <c r="K237" s="254">
        <v>5</v>
      </c>
    </row>
    <row r="238" spans="1:11" ht="20.100000000000001" customHeight="1" x14ac:dyDescent="0.35">
      <c r="A238" s="108" t="s">
        <v>409</v>
      </c>
      <c r="B238" s="109" t="s">
        <v>416</v>
      </c>
      <c r="C238" s="255">
        <v>36</v>
      </c>
      <c r="D238" s="256">
        <v>29</v>
      </c>
      <c r="E238" s="256">
        <v>0</v>
      </c>
      <c r="F238" s="257">
        <v>29</v>
      </c>
      <c r="G238" s="255">
        <v>0</v>
      </c>
      <c r="H238" s="256">
        <v>22</v>
      </c>
      <c r="I238" s="256">
        <v>0</v>
      </c>
      <c r="J238" s="256">
        <v>0</v>
      </c>
      <c r="K238" s="258">
        <v>22</v>
      </c>
    </row>
    <row r="239" spans="1:11" ht="20.100000000000001" customHeight="1" x14ac:dyDescent="0.35">
      <c r="A239" s="106" t="s">
        <v>409</v>
      </c>
      <c r="B239" s="107" t="s">
        <v>417</v>
      </c>
      <c r="C239" s="251">
        <v>30</v>
      </c>
      <c r="D239" s="252">
        <v>25</v>
      </c>
      <c r="E239" s="252">
        <v>0</v>
      </c>
      <c r="F239" s="253">
        <v>25</v>
      </c>
      <c r="G239" s="251">
        <v>14</v>
      </c>
      <c r="H239" s="252">
        <v>0</v>
      </c>
      <c r="I239" s="252">
        <v>4</v>
      </c>
      <c r="J239" s="252">
        <v>0</v>
      </c>
      <c r="K239" s="254">
        <v>18</v>
      </c>
    </row>
    <row r="240" spans="1:11" ht="20.100000000000001" customHeight="1" x14ac:dyDescent="0.35">
      <c r="A240" s="108" t="s">
        <v>418</v>
      </c>
      <c r="B240" s="109" t="s">
        <v>419</v>
      </c>
      <c r="C240" s="255">
        <v>15</v>
      </c>
      <c r="D240" s="256">
        <v>6</v>
      </c>
      <c r="E240" s="256">
        <v>0</v>
      </c>
      <c r="F240" s="257">
        <v>6</v>
      </c>
      <c r="G240" s="255">
        <v>5</v>
      </c>
      <c r="H240" s="256">
        <v>0</v>
      </c>
      <c r="I240" s="256">
        <v>0</v>
      </c>
      <c r="J240" s="256">
        <v>0</v>
      </c>
      <c r="K240" s="258">
        <v>5</v>
      </c>
    </row>
    <row r="241" spans="1:11" ht="20.100000000000001" customHeight="1" x14ac:dyDescent="0.35">
      <c r="A241" s="106" t="s">
        <v>420</v>
      </c>
      <c r="B241" s="107" t="s">
        <v>421</v>
      </c>
      <c r="C241" s="251">
        <v>24</v>
      </c>
      <c r="D241" s="252">
        <v>24</v>
      </c>
      <c r="E241" s="252">
        <v>0</v>
      </c>
      <c r="F241" s="253">
        <v>24</v>
      </c>
      <c r="G241" s="251">
        <v>20</v>
      </c>
      <c r="H241" s="252">
        <v>0</v>
      </c>
      <c r="I241" s="252">
        <v>0</v>
      </c>
      <c r="J241" s="252">
        <v>0</v>
      </c>
      <c r="K241" s="254">
        <v>20</v>
      </c>
    </row>
    <row r="242" spans="1:11" ht="20.100000000000001" customHeight="1" x14ac:dyDescent="0.35">
      <c r="A242" s="108" t="s">
        <v>420</v>
      </c>
      <c r="B242" s="109" t="s">
        <v>422</v>
      </c>
      <c r="C242" s="255">
        <v>48</v>
      </c>
      <c r="D242" s="256">
        <v>45</v>
      </c>
      <c r="E242" s="256">
        <v>0</v>
      </c>
      <c r="F242" s="257">
        <v>45</v>
      </c>
      <c r="G242" s="255">
        <v>37</v>
      </c>
      <c r="H242" s="256">
        <v>0</v>
      </c>
      <c r="I242" s="256">
        <v>0</v>
      </c>
      <c r="J242" s="256">
        <v>0</v>
      </c>
      <c r="K242" s="258">
        <v>37</v>
      </c>
    </row>
    <row r="243" spans="1:11" ht="20.100000000000001" customHeight="1" x14ac:dyDescent="0.35">
      <c r="A243" s="106" t="s">
        <v>420</v>
      </c>
      <c r="B243" s="107" t="s">
        <v>423</v>
      </c>
      <c r="C243" s="251">
        <v>18</v>
      </c>
      <c r="D243" s="252">
        <v>18</v>
      </c>
      <c r="E243" s="252">
        <v>0</v>
      </c>
      <c r="F243" s="253">
        <v>18</v>
      </c>
      <c r="G243" s="251">
        <v>17</v>
      </c>
      <c r="H243" s="252">
        <v>0</v>
      </c>
      <c r="I243" s="252">
        <v>0</v>
      </c>
      <c r="J243" s="252">
        <v>0</v>
      </c>
      <c r="K243" s="254">
        <v>17</v>
      </c>
    </row>
    <row r="244" spans="1:11" ht="20.100000000000001" customHeight="1" x14ac:dyDescent="0.35">
      <c r="A244" s="108" t="s">
        <v>420</v>
      </c>
      <c r="B244" s="109" t="s">
        <v>424</v>
      </c>
      <c r="C244" s="255">
        <v>32</v>
      </c>
      <c r="D244" s="256">
        <v>32</v>
      </c>
      <c r="E244" s="256">
        <v>0</v>
      </c>
      <c r="F244" s="257">
        <v>32</v>
      </c>
      <c r="G244" s="255">
        <v>25</v>
      </c>
      <c r="H244" s="256">
        <v>0</v>
      </c>
      <c r="I244" s="256">
        <v>0</v>
      </c>
      <c r="J244" s="256">
        <v>0</v>
      </c>
      <c r="K244" s="258">
        <v>25</v>
      </c>
    </row>
    <row r="245" spans="1:11" ht="20.100000000000001" customHeight="1" x14ac:dyDescent="0.35">
      <c r="A245" s="106" t="s">
        <v>420</v>
      </c>
      <c r="B245" s="107" t="s">
        <v>425</v>
      </c>
      <c r="C245" s="251">
        <v>24</v>
      </c>
      <c r="D245" s="252">
        <v>22</v>
      </c>
      <c r="E245" s="252">
        <v>0</v>
      </c>
      <c r="F245" s="253">
        <v>22</v>
      </c>
      <c r="G245" s="251">
        <v>14</v>
      </c>
      <c r="H245" s="252">
        <v>0</v>
      </c>
      <c r="I245" s="252">
        <v>0</v>
      </c>
      <c r="J245" s="252">
        <v>0</v>
      </c>
      <c r="K245" s="254">
        <v>14</v>
      </c>
    </row>
    <row r="246" spans="1:11" ht="20.100000000000001" customHeight="1" x14ac:dyDescent="0.35">
      <c r="A246" s="108" t="s">
        <v>420</v>
      </c>
      <c r="B246" s="109" t="s">
        <v>426</v>
      </c>
      <c r="C246" s="255">
        <v>15</v>
      </c>
      <c r="D246" s="256">
        <v>11</v>
      </c>
      <c r="E246" s="256">
        <v>0</v>
      </c>
      <c r="F246" s="257">
        <v>11</v>
      </c>
      <c r="G246" s="255">
        <v>10</v>
      </c>
      <c r="H246" s="256">
        <v>0</v>
      </c>
      <c r="I246" s="256">
        <v>0</v>
      </c>
      <c r="J246" s="256">
        <v>0</v>
      </c>
      <c r="K246" s="258">
        <v>10</v>
      </c>
    </row>
    <row r="247" spans="1:11" ht="22.5" customHeight="1" x14ac:dyDescent="0.35">
      <c r="A247" s="245"/>
      <c r="B247" s="246" t="s">
        <v>499</v>
      </c>
      <c r="C247" s="247">
        <f t="shared" ref="C247:K247" si="0">SUM(C5:C246)</f>
        <v>7431</v>
      </c>
      <c r="D247" s="248">
        <f t="shared" si="0"/>
        <v>5484</v>
      </c>
      <c r="E247" s="248">
        <f t="shared" si="0"/>
        <v>428</v>
      </c>
      <c r="F247" s="249">
        <f t="shared" si="0"/>
        <v>5912</v>
      </c>
      <c r="G247" s="247">
        <f t="shared" si="0"/>
        <v>3491</v>
      </c>
      <c r="H247" s="248">
        <f t="shared" si="0"/>
        <v>394</v>
      </c>
      <c r="I247" s="248">
        <f t="shared" si="0"/>
        <v>577</v>
      </c>
      <c r="J247" s="248">
        <f t="shared" si="0"/>
        <v>55</v>
      </c>
      <c r="K247" s="250">
        <f t="shared" si="0"/>
        <v>4517</v>
      </c>
    </row>
    <row r="249" spans="1:11" x14ac:dyDescent="0.35">
      <c r="A249" s="299" t="s">
        <v>534</v>
      </c>
    </row>
    <row r="250" spans="1:11" x14ac:dyDescent="0.35">
      <c r="A250" s="300" t="s">
        <v>763</v>
      </c>
    </row>
  </sheetData>
  <autoFilter ref="A4:K4"/>
  <mergeCells count="3">
    <mergeCell ref="C3:F3"/>
    <mergeCell ref="G3:K3"/>
    <mergeCell ref="A2:B2"/>
  </mergeCells>
  <hyperlinks>
    <hyperlink ref="A2:B2" location="TOC!A1" display="Return to Table of Contents"/>
  </hyperlinks>
  <pageMargins left="0.25" right="0.25" top="0.75" bottom="0.75" header="0.3" footer="0.3"/>
  <pageSetup scale="50" fitToHeight="0" orientation="portrait" horizontalDpi="1200" verticalDpi="1200" r:id="rId1"/>
  <headerFooter>
    <oddHeader>&amp;L&amp;"Arial,Bold"2019-20 &amp;"Arial,Bold Italic"Survey of Allied Dental Education&amp;"Arial,Bold"
Report 2 - Dental Assisting Education Programs</oddHeader>
  </headerFooter>
  <rowBreaks count="3" manualBreakCount="3">
    <brk id="62" max="16383" man="1"/>
    <brk id="124" max="16383" man="1"/>
    <brk id="18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115"/>
  <sheetViews>
    <sheetView zoomScaleNormal="100" workbookViewId="0"/>
  </sheetViews>
  <sheetFormatPr defaultColWidth="9.1328125" defaultRowHeight="12.75" x14ac:dyDescent="0.35"/>
  <cols>
    <col min="1" max="1" width="24.53125" style="38" customWidth="1"/>
    <col min="2" max="2" width="15.1328125" style="38" customWidth="1"/>
    <col min="3" max="3" width="9.86328125" style="38" bestFit="1" customWidth="1"/>
    <col min="4" max="5" width="9.46484375" style="38" bestFit="1" customWidth="1"/>
    <col min="6" max="9" width="9.1328125" style="38"/>
    <col min="10" max="10" width="19.1328125" style="38" customWidth="1"/>
    <col min="11" max="16384" width="9.1328125" style="38"/>
  </cols>
  <sheetData>
    <row r="1" spans="1:15" ht="13.9" x14ac:dyDescent="0.4">
      <c r="A1" s="293" t="s">
        <v>97</v>
      </c>
    </row>
    <row r="2" spans="1:15" ht="13.9" x14ac:dyDescent="0.4">
      <c r="A2" s="294" t="s">
        <v>1</v>
      </c>
      <c r="D2" s="270"/>
      <c r="I2" s="271"/>
    </row>
    <row r="3" spans="1:15" ht="13.15" x14ac:dyDescent="0.4">
      <c r="D3" s="270"/>
    </row>
    <row r="5" spans="1:15" ht="13.15" x14ac:dyDescent="0.4">
      <c r="A5" s="79"/>
      <c r="D5" s="243"/>
      <c r="E5" s="243"/>
      <c r="F5" s="243"/>
      <c r="G5" s="243"/>
      <c r="H5" s="243"/>
      <c r="I5" s="243"/>
    </row>
    <row r="6" spans="1:15" ht="13.15" x14ac:dyDescent="0.35">
      <c r="G6" s="100"/>
      <c r="H6" s="100"/>
      <c r="I6" s="243"/>
      <c r="K6" s="243"/>
    </row>
    <row r="7" spans="1:15" ht="13.15" x14ac:dyDescent="0.35">
      <c r="I7" s="61"/>
      <c r="J7" s="62"/>
      <c r="K7" s="62"/>
    </row>
    <row r="8" spans="1:15" ht="13.15" x14ac:dyDescent="0.35">
      <c r="I8" s="61"/>
      <c r="J8" s="62"/>
      <c r="K8" s="62"/>
    </row>
    <row r="9" spans="1:15" ht="13.15" x14ac:dyDescent="0.35">
      <c r="B9" s="38" t="s">
        <v>501</v>
      </c>
      <c r="C9" s="38" t="s">
        <v>502</v>
      </c>
      <c r="D9" s="38" t="s">
        <v>503</v>
      </c>
      <c r="E9" s="38" t="s">
        <v>504</v>
      </c>
      <c r="I9" s="61"/>
      <c r="J9" s="62"/>
      <c r="K9" s="62"/>
    </row>
    <row r="10" spans="1:15" ht="13.15" x14ac:dyDescent="0.35">
      <c r="B10" s="272"/>
      <c r="C10" s="272">
        <v>5131</v>
      </c>
      <c r="D10" s="272">
        <v>4140</v>
      </c>
      <c r="E10" s="272">
        <v>3486</v>
      </c>
      <c r="I10" s="61"/>
      <c r="J10" s="62"/>
      <c r="K10" s="62"/>
    </row>
    <row r="11" spans="1:15" ht="13.15" x14ac:dyDescent="0.35">
      <c r="C11" s="273"/>
      <c r="D11" s="100">
        <f>D10/C10</f>
        <v>0.80686026115766907</v>
      </c>
      <c r="E11" s="100">
        <f>E10/D10</f>
        <v>0.84202898550724636</v>
      </c>
      <c r="I11" s="61"/>
      <c r="J11" s="62"/>
      <c r="K11" s="62"/>
    </row>
    <row r="12" spans="1:15" ht="13.15" x14ac:dyDescent="0.35">
      <c r="I12" s="61"/>
      <c r="J12" s="62"/>
      <c r="K12" s="62"/>
    </row>
    <row r="13" spans="1:15" ht="13.15" x14ac:dyDescent="0.35">
      <c r="I13" s="61"/>
      <c r="J13" s="62"/>
    </row>
    <row r="15" spans="1:15" x14ac:dyDescent="0.35">
      <c r="O15" s="292"/>
    </row>
    <row r="16" spans="1:15" ht="13.15" x14ac:dyDescent="0.35">
      <c r="B16" s="244" t="s">
        <v>116</v>
      </c>
      <c r="C16" s="244" t="s">
        <v>117</v>
      </c>
      <c r="D16" s="244" t="s">
        <v>81</v>
      </c>
      <c r="L16" s="271"/>
    </row>
    <row r="17" spans="1:14" ht="13.15" x14ac:dyDescent="0.35">
      <c r="B17" s="274" t="s">
        <v>505</v>
      </c>
      <c r="C17" s="93">
        <v>5131</v>
      </c>
      <c r="D17" s="93">
        <v>230</v>
      </c>
      <c r="L17" s="181"/>
      <c r="M17" s="181"/>
      <c r="N17" s="181"/>
    </row>
    <row r="18" spans="1:14" ht="13.15" x14ac:dyDescent="0.35">
      <c r="B18" s="274" t="s">
        <v>506</v>
      </c>
      <c r="C18" s="93">
        <v>4140</v>
      </c>
      <c r="D18" s="93">
        <v>230</v>
      </c>
      <c r="E18" s="38">
        <f>C18/C17</f>
        <v>0.80686026115766907</v>
      </c>
      <c r="L18" s="275"/>
      <c r="M18" s="7"/>
      <c r="N18" s="7"/>
    </row>
    <row r="19" spans="1:14" ht="13.15" x14ac:dyDescent="0.35">
      <c r="B19" s="274" t="s">
        <v>507</v>
      </c>
      <c r="C19" s="93">
        <v>3486</v>
      </c>
      <c r="D19" s="93">
        <v>230</v>
      </c>
      <c r="E19" s="38">
        <f>C19/C18</f>
        <v>0.84202898550724636</v>
      </c>
      <c r="K19" s="271"/>
      <c r="L19" s="275"/>
      <c r="M19" s="7"/>
      <c r="N19" s="7"/>
    </row>
    <row r="20" spans="1:14" ht="13.15" x14ac:dyDescent="0.35">
      <c r="K20" s="271"/>
      <c r="L20" s="275"/>
      <c r="M20" s="7"/>
      <c r="N20" s="7"/>
    </row>
    <row r="21" spans="1:14" ht="13.15" x14ac:dyDescent="0.35">
      <c r="L21" s="275"/>
      <c r="M21" s="7"/>
      <c r="N21" s="7"/>
    </row>
    <row r="22" spans="1:14" ht="13.15" x14ac:dyDescent="0.35">
      <c r="L22" s="275"/>
      <c r="M22" s="7"/>
      <c r="N22" s="7"/>
    </row>
    <row r="23" spans="1:14" ht="13.15" x14ac:dyDescent="0.35">
      <c r="L23" s="275"/>
      <c r="M23" s="7"/>
      <c r="N23" s="7"/>
    </row>
    <row r="24" spans="1:14" ht="13.15" x14ac:dyDescent="0.35">
      <c r="L24" s="275"/>
      <c r="M24" s="7"/>
      <c r="N24" s="7"/>
    </row>
    <row r="28" spans="1:14" ht="13.5" customHeight="1" x14ac:dyDescent="0.35">
      <c r="A28" s="299" t="s">
        <v>534</v>
      </c>
      <c r="J28" s="276"/>
    </row>
    <row r="29" spans="1:14" x14ac:dyDescent="0.35">
      <c r="A29" s="300" t="s">
        <v>763</v>
      </c>
      <c r="J29" s="276"/>
    </row>
    <row r="32" spans="1:14" ht="15" x14ac:dyDescent="0.4">
      <c r="A32" s="295" t="s">
        <v>98</v>
      </c>
    </row>
    <row r="33" spans="1:19" x14ac:dyDescent="0.35">
      <c r="A33" s="277"/>
      <c r="B33" s="62"/>
      <c r="C33" s="62"/>
      <c r="D33" s="100"/>
    </row>
    <row r="34" spans="1:19" ht="15" x14ac:dyDescent="0.4">
      <c r="A34" s="278" t="s">
        <v>734</v>
      </c>
      <c r="B34" s="278"/>
      <c r="C34" s="278"/>
      <c r="D34" s="278"/>
      <c r="E34" s="279"/>
      <c r="F34" s="279"/>
      <c r="G34" s="279"/>
      <c r="H34" s="279"/>
      <c r="I34" s="279"/>
      <c r="J34" s="279"/>
      <c r="K34" s="279"/>
      <c r="L34" s="279"/>
      <c r="M34" s="279"/>
    </row>
    <row r="36" spans="1:19" x14ac:dyDescent="0.35">
      <c r="S36" s="100"/>
    </row>
    <row r="37" spans="1:19" x14ac:dyDescent="0.35">
      <c r="A37" s="38" t="s">
        <v>454</v>
      </c>
      <c r="B37" s="100">
        <v>6.7000000000000004E-2</v>
      </c>
      <c r="O37" s="271"/>
      <c r="S37" s="100"/>
    </row>
    <row r="38" spans="1:19" x14ac:dyDescent="0.35">
      <c r="A38" s="38" t="s">
        <v>57</v>
      </c>
      <c r="B38" s="100">
        <v>0.74430221667187013</v>
      </c>
      <c r="S38" s="100"/>
    </row>
    <row r="39" spans="1:19" x14ac:dyDescent="0.35">
      <c r="B39" s="100"/>
      <c r="S39" s="100"/>
    </row>
    <row r="40" spans="1:19" x14ac:dyDescent="0.35">
      <c r="A40" s="38" t="s">
        <v>508</v>
      </c>
      <c r="B40" s="100">
        <v>5.5E-2</v>
      </c>
      <c r="S40" s="100"/>
    </row>
    <row r="41" spans="1:19" x14ac:dyDescent="0.35">
      <c r="A41" s="38" t="s">
        <v>57</v>
      </c>
      <c r="B41" s="100">
        <v>0.94499999999999995</v>
      </c>
      <c r="S41" s="100"/>
    </row>
    <row r="42" spans="1:19" x14ac:dyDescent="0.35">
      <c r="B42" s="280"/>
      <c r="S42" s="100"/>
    </row>
    <row r="43" spans="1:19" x14ac:dyDescent="0.35">
      <c r="A43" s="38" t="s">
        <v>509</v>
      </c>
      <c r="B43" s="100">
        <v>0.31</v>
      </c>
      <c r="S43" s="100"/>
    </row>
    <row r="44" spans="1:19" x14ac:dyDescent="0.35">
      <c r="A44" s="38" t="s">
        <v>57</v>
      </c>
      <c r="B44" s="100">
        <v>0.69</v>
      </c>
      <c r="S44" s="100"/>
    </row>
    <row r="45" spans="1:19" x14ac:dyDescent="0.35">
      <c r="B45" s="100"/>
      <c r="S45" s="100"/>
    </row>
    <row r="46" spans="1:19" x14ac:dyDescent="0.35">
      <c r="A46" s="38" t="s">
        <v>510</v>
      </c>
      <c r="B46" s="100">
        <v>0.56799999999999995</v>
      </c>
      <c r="S46" s="100"/>
    </row>
    <row r="47" spans="1:19" x14ac:dyDescent="0.35">
      <c r="A47" s="38" t="s">
        <v>57</v>
      </c>
      <c r="B47" s="100">
        <v>0.432</v>
      </c>
      <c r="S47" s="100"/>
    </row>
    <row r="48" spans="1:19" x14ac:dyDescent="0.35">
      <c r="S48" s="100"/>
    </row>
    <row r="49" spans="1:19" x14ac:dyDescent="0.35">
      <c r="S49" s="100"/>
    </row>
    <row r="50" spans="1:19" x14ac:dyDescent="0.35">
      <c r="S50" s="100"/>
    </row>
    <row r="51" spans="1:19" x14ac:dyDescent="0.35">
      <c r="S51" s="100"/>
    </row>
    <row r="52" spans="1:19" ht="15" x14ac:dyDescent="0.4">
      <c r="A52" s="278" t="s">
        <v>735</v>
      </c>
      <c r="B52" s="279"/>
      <c r="C52" s="279"/>
      <c r="D52" s="279"/>
      <c r="E52" s="279"/>
      <c r="F52" s="279"/>
      <c r="G52" s="279"/>
      <c r="H52" s="279"/>
      <c r="I52" s="279"/>
      <c r="J52" s="279"/>
      <c r="K52" s="279"/>
      <c r="L52" s="279"/>
      <c r="M52" s="279"/>
      <c r="S52" s="100"/>
    </row>
    <row r="53" spans="1:19" x14ac:dyDescent="0.35">
      <c r="S53" s="100"/>
    </row>
    <row r="54" spans="1:19" x14ac:dyDescent="0.35">
      <c r="S54" s="100"/>
    </row>
    <row r="55" spans="1:19" x14ac:dyDescent="0.35">
      <c r="S55" s="100"/>
    </row>
    <row r="56" spans="1:19" x14ac:dyDescent="0.35">
      <c r="A56" s="38" t="s">
        <v>454</v>
      </c>
      <c r="B56" s="86">
        <v>0.10299999999999999</v>
      </c>
      <c r="D56" s="281"/>
      <c r="S56" s="100"/>
    </row>
    <row r="57" spans="1:19" x14ac:dyDescent="0.35">
      <c r="A57" s="38" t="s">
        <v>57</v>
      </c>
      <c r="B57" s="100">
        <v>0.89700000000000002</v>
      </c>
      <c r="S57" s="100"/>
    </row>
    <row r="58" spans="1:19" x14ac:dyDescent="0.35">
      <c r="B58" s="100"/>
      <c r="S58" s="280"/>
    </row>
    <row r="59" spans="1:19" x14ac:dyDescent="0.35">
      <c r="A59" s="38" t="s">
        <v>508</v>
      </c>
      <c r="B59" s="100">
        <v>2.3E-2</v>
      </c>
    </row>
    <row r="60" spans="1:19" x14ac:dyDescent="0.35">
      <c r="A60" s="38" t="s">
        <v>57</v>
      </c>
      <c r="B60" s="100">
        <v>0.97699999999999998</v>
      </c>
    </row>
    <row r="61" spans="1:19" x14ac:dyDescent="0.35">
      <c r="B61" s="280"/>
    </row>
    <row r="62" spans="1:19" x14ac:dyDescent="0.35">
      <c r="A62" s="38" t="s">
        <v>509</v>
      </c>
      <c r="B62" s="100">
        <v>0.34699999999999998</v>
      </c>
    </row>
    <row r="63" spans="1:19" x14ac:dyDescent="0.35">
      <c r="A63" s="38" t="s">
        <v>57</v>
      </c>
      <c r="B63" s="100">
        <v>0.65300000000000002</v>
      </c>
    </row>
    <row r="64" spans="1:19" x14ac:dyDescent="0.35">
      <c r="B64" s="100"/>
    </row>
    <row r="65" spans="1:5" x14ac:dyDescent="0.35">
      <c r="A65" s="38" t="s">
        <v>510</v>
      </c>
      <c r="B65" s="100">
        <v>0.52700000000000002</v>
      </c>
    </row>
    <row r="66" spans="1:5" x14ac:dyDescent="0.35">
      <c r="A66" s="38" t="s">
        <v>57</v>
      </c>
      <c r="B66" s="100">
        <v>0.47299999999999998</v>
      </c>
    </row>
    <row r="71" spans="1:5" x14ac:dyDescent="0.35">
      <c r="A71" s="299" t="s">
        <v>534</v>
      </c>
    </row>
    <row r="72" spans="1:5" x14ac:dyDescent="0.35">
      <c r="A72" s="380" t="s">
        <v>763</v>
      </c>
    </row>
    <row r="74" spans="1:5" ht="13.15" x14ac:dyDescent="0.35">
      <c r="A74" s="296"/>
      <c r="B74" s="296"/>
      <c r="C74" s="296"/>
    </row>
    <row r="75" spans="1:5" ht="13.15" x14ac:dyDescent="0.35">
      <c r="A75" s="61"/>
      <c r="B75" s="62"/>
      <c r="C75" s="62"/>
    </row>
    <row r="76" spans="1:5" ht="13.15" x14ac:dyDescent="0.35">
      <c r="A76" s="61"/>
      <c r="B76" s="62"/>
      <c r="C76" s="62"/>
    </row>
    <row r="77" spans="1:5" ht="13.15" x14ac:dyDescent="0.35">
      <c r="A77" s="61"/>
      <c r="B77" s="62"/>
      <c r="C77" s="62"/>
    </row>
    <row r="78" spans="1:5" ht="13.15" x14ac:dyDescent="0.35">
      <c r="A78" s="61"/>
      <c r="B78" s="62"/>
      <c r="C78" s="62"/>
      <c r="E78" s="271"/>
    </row>
    <row r="79" spans="1:5" ht="13.15" x14ac:dyDescent="0.35">
      <c r="A79" s="61"/>
      <c r="B79" s="62"/>
      <c r="C79" s="62"/>
    </row>
    <row r="80" spans="1:5" ht="13.15" x14ac:dyDescent="0.35">
      <c r="A80" s="61"/>
      <c r="B80" s="62"/>
      <c r="C80" s="62"/>
    </row>
    <row r="82" spans="1:11" ht="13.15" x14ac:dyDescent="0.35">
      <c r="G82" s="296"/>
      <c r="H82" s="296"/>
      <c r="I82" s="296"/>
    </row>
    <row r="83" spans="1:11" ht="13.15" x14ac:dyDescent="0.4">
      <c r="A83" s="282"/>
      <c r="B83" s="100"/>
      <c r="C83" s="276"/>
      <c r="G83" s="61"/>
      <c r="H83" s="62"/>
      <c r="I83" s="62"/>
    </row>
    <row r="84" spans="1:11" ht="13.15" x14ac:dyDescent="0.35">
      <c r="A84" s="72"/>
      <c r="B84" s="100"/>
      <c r="C84" s="276"/>
      <c r="G84" s="61"/>
      <c r="H84" s="62"/>
      <c r="I84" s="62"/>
      <c r="J84" s="283"/>
      <c r="K84" s="45"/>
    </row>
    <row r="85" spans="1:11" ht="13.15" x14ac:dyDescent="0.35">
      <c r="A85" s="49"/>
      <c r="B85" s="100"/>
      <c r="C85" s="276"/>
      <c r="G85" s="61"/>
      <c r="H85" s="62"/>
      <c r="I85" s="62"/>
      <c r="J85" s="100"/>
      <c r="K85" s="283"/>
    </row>
    <row r="86" spans="1:11" ht="13.15" x14ac:dyDescent="0.35">
      <c r="A86" s="48"/>
      <c r="B86" s="100"/>
      <c r="C86" s="276"/>
      <c r="G86" s="61"/>
      <c r="H86" s="62"/>
      <c r="I86" s="62"/>
      <c r="J86" s="100"/>
      <c r="K86" s="100"/>
    </row>
    <row r="87" spans="1:11" ht="13.15" x14ac:dyDescent="0.35">
      <c r="A87" s="53"/>
      <c r="G87" s="61"/>
      <c r="H87" s="62"/>
      <c r="I87" s="62"/>
      <c r="J87" s="100"/>
    </row>
    <row r="88" spans="1:11" ht="13.15" x14ac:dyDescent="0.35">
      <c r="A88" s="181"/>
      <c r="B88" s="181"/>
      <c r="C88" s="181"/>
      <c r="H88" s="38">
        <f>SUM(H84:H87)</f>
        <v>0</v>
      </c>
    </row>
    <row r="89" spans="1:11" ht="13.15" x14ac:dyDescent="0.35">
      <c r="A89" s="275"/>
      <c r="B89" s="7"/>
      <c r="C89" s="7"/>
    </row>
    <row r="90" spans="1:11" ht="13.15" x14ac:dyDescent="0.35">
      <c r="A90" s="275"/>
      <c r="B90" s="7"/>
      <c r="C90" s="7"/>
      <c r="H90" s="45"/>
      <c r="I90" s="45"/>
      <c r="J90" s="45"/>
      <c r="K90" s="45"/>
    </row>
    <row r="91" spans="1:11" ht="13.15" x14ac:dyDescent="0.35">
      <c r="A91" s="275"/>
      <c r="B91" s="7"/>
      <c r="C91" s="7"/>
      <c r="D91" s="276"/>
      <c r="H91" s="100"/>
      <c r="I91" s="100"/>
      <c r="J91" s="100"/>
      <c r="K91" s="283"/>
    </row>
    <row r="92" spans="1:11" ht="13.15" x14ac:dyDescent="0.35">
      <c r="A92" s="275"/>
      <c r="B92" s="7"/>
      <c r="C92" s="7"/>
      <c r="D92" s="276"/>
      <c r="H92" s="100"/>
      <c r="I92" s="100"/>
      <c r="J92" s="100"/>
      <c r="K92" s="100"/>
    </row>
    <row r="93" spans="1:11" ht="13.15" x14ac:dyDescent="0.35">
      <c r="A93" s="275"/>
      <c r="B93" s="7"/>
      <c r="C93" s="7"/>
      <c r="D93" s="276"/>
    </row>
    <row r="94" spans="1:11" ht="13.15" x14ac:dyDescent="0.35">
      <c r="A94" s="275"/>
      <c r="B94" s="7"/>
      <c r="C94" s="7"/>
      <c r="D94" s="276"/>
    </row>
    <row r="95" spans="1:11" ht="13.15" x14ac:dyDescent="0.35">
      <c r="A95" s="275"/>
      <c r="B95" s="7"/>
      <c r="C95" s="7"/>
      <c r="D95" s="276"/>
    </row>
    <row r="96" spans="1:11" ht="13.15" x14ac:dyDescent="0.35">
      <c r="A96" s="275"/>
      <c r="B96" s="7"/>
      <c r="C96" s="7"/>
      <c r="D96" s="276"/>
    </row>
    <row r="97" spans="1:5" ht="13.15" x14ac:dyDescent="0.35">
      <c r="A97" s="275"/>
      <c r="B97" s="7"/>
      <c r="C97" s="7"/>
      <c r="D97" s="276"/>
    </row>
    <row r="98" spans="1:5" ht="13.15" x14ac:dyDescent="0.35">
      <c r="A98" s="275"/>
      <c r="B98" s="7"/>
      <c r="C98" s="7"/>
      <c r="D98" s="276"/>
    </row>
    <row r="99" spans="1:5" x14ac:dyDescent="0.35">
      <c r="A99" s="14"/>
      <c r="B99" s="3"/>
      <c r="C99" s="3"/>
    </row>
    <row r="100" spans="1:5" x14ac:dyDescent="0.35">
      <c r="A100" s="14"/>
      <c r="B100" s="3"/>
      <c r="C100" s="3"/>
    </row>
    <row r="101" spans="1:5" ht="25.5" x14ac:dyDescent="0.35">
      <c r="A101" s="286" t="s">
        <v>511</v>
      </c>
      <c r="B101" s="77"/>
      <c r="C101" s="77"/>
      <c r="D101" s="287"/>
      <c r="E101" s="287"/>
    </row>
    <row r="102" spans="1:5" x14ac:dyDescent="0.35">
      <c r="A102" s="288"/>
      <c r="B102" s="77"/>
      <c r="C102" s="77"/>
      <c r="D102" s="287"/>
      <c r="E102" s="287"/>
    </row>
    <row r="103" spans="1:5" x14ac:dyDescent="0.35">
      <c r="A103" s="288" t="s">
        <v>512</v>
      </c>
      <c r="B103" s="77"/>
      <c r="C103" s="77"/>
      <c r="D103" s="287"/>
      <c r="E103" s="287"/>
    </row>
    <row r="104" spans="1:5" x14ac:dyDescent="0.35">
      <c r="A104" s="289"/>
      <c r="B104" s="77"/>
      <c r="C104" s="77"/>
      <c r="D104" s="287"/>
      <c r="E104" s="287"/>
    </row>
    <row r="105" spans="1:5" ht="13.15" x14ac:dyDescent="0.35">
      <c r="A105" s="290" t="s">
        <v>116</v>
      </c>
      <c r="B105" s="290" t="s">
        <v>81</v>
      </c>
      <c r="C105" s="290" t="s">
        <v>117</v>
      </c>
      <c r="D105" s="287"/>
      <c r="E105" s="287"/>
    </row>
    <row r="106" spans="1:5" ht="13.15" x14ac:dyDescent="0.35">
      <c r="A106" s="290" t="s">
        <v>505</v>
      </c>
      <c r="B106" s="286">
        <v>170</v>
      </c>
      <c r="C106" s="286">
        <v>4599</v>
      </c>
      <c r="D106" s="287"/>
      <c r="E106" s="287"/>
    </row>
    <row r="107" spans="1:5" ht="13.15" x14ac:dyDescent="0.35">
      <c r="A107" s="290" t="s">
        <v>506</v>
      </c>
      <c r="B107" s="286">
        <v>170</v>
      </c>
      <c r="C107" s="286">
        <v>3599</v>
      </c>
      <c r="D107" s="287"/>
      <c r="E107" s="287"/>
    </row>
    <row r="108" spans="1:5" ht="13.15" x14ac:dyDescent="0.35">
      <c r="A108" s="290" t="s">
        <v>513</v>
      </c>
      <c r="B108" s="286">
        <v>170</v>
      </c>
      <c r="C108" s="286">
        <v>1159</v>
      </c>
      <c r="D108" s="291">
        <f>C108/$C$107</f>
        <v>0.32203389830508472</v>
      </c>
      <c r="E108" s="287"/>
    </row>
    <row r="109" spans="1:5" ht="13.15" x14ac:dyDescent="0.35">
      <c r="A109" s="290" t="s">
        <v>514</v>
      </c>
      <c r="B109" s="286">
        <v>170</v>
      </c>
      <c r="C109" s="286">
        <v>102</v>
      </c>
      <c r="D109" s="291">
        <f t="shared" ref="D109:D115" si="0">C109/$C$107</f>
        <v>2.8341205890525144E-2</v>
      </c>
      <c r="E109" s="287"/>
    </row>
    <row r="110" spans="1:5" ht="13.15" x14ac:dyDescent="0.35">
      <c r="A110" s="290" t="s">
        <v>515</v>
      </c>
      <c r="B110" s="286">
        <v>170</v>
      </c>
      <c r="C110" s="286">
        <v>1713</v>
      </c>
      <c r="D110" s="291">
        <f t="shared" si="0"/>
        <v>0.47596554598499585</v>
      </c>
      <c r="E110" s="287"/>
    </row>
    <row r="111" spans="1:5" ht="13.15" x14ac:dyDescent="0.35">
      <c r="A111" s="290" t="s">
        <v>516</v>
      </c>
      <c r="B111" s="286">
        <v>170</v>
      </c>
      <c r="C111" s="286">
        <v>625</v>
      </c>
      <c r="D111" s="291">
        <f t="shared" si="0"/>
        <v>0.17365934981939427</v>
      </c>
      <c r="E111" s="287"/>
    </row>
    <row r="112" spans="1:5" ht="13.15" x14ac:dyDescent="0.35">
      <c r="A112" s="290" t="s">
        <v>517</v>
      </c>
      <c r="B112" s="286">
        <v>170</v>
      </c>
      <c r="C112" s="286">
        <v>935</v>
      </c>
      <c r="D112" s="291">
        <f t="shared" si="0"/>
        <v>0.25979438732981386</v>
      </c>
      <c r="E112" s="287"/>
    </row>
    <row r="113" spans="1:5" ht="13.15" x14ac:dyDescent="0.35">
      <c r="A113" s="290" t="s">
        <v>518</v>
      </c>
      <c r="B113" s="286">
        <v>170</v>
      </c>
      <c r="C113" s="286">
        <v>42</v>
      </c>
      <c r="D113" s="291">
        <f t="shared" si="0"/>
        <v>1.1669908307863295E-2</v>
      </c>
      <c r="E113" s="287"/>
    </row>
    <row r="114" spans="1:5" ht="13.15" x14ac:dyDescent="0.35">
      <c r="A114" s="290" t="s">
        <v>519</v>
      </c>
      <c r="B114" s="286">
        <v>170</v>
      </c>
      <c r="C114" s="286">
        <v>2091</v>
      </c>
      <c r="D114" s="291">
        <f t="shared" si="0"/>
        <v>0.58099472075576553</v>
      </c>
      <c r="E114" s="287"/>
    </row>
    <row r="115" spans="1:5" ht="13.15" x14ac:dyDescent="0.35">
      <c r="A115" s="290" t="s">
        <v>520</v>
      </c>
      <c r="B115" s="286">
        <v>170</v>
      </c>
      <c r="C115" s="286">
        <v>531</v>
      </c>
      <c r="D115" s="291">
        <f t="shared" si="0"/>
        <v>0.14754098360655737</v>
      </c>
      <c r="E115" s="287"/>
    </row>
  </sheetData>
  <hyperlinks>
    <hyperlink ref="A2" location="TOC!A1" display="Return to Table of Contents"/>
  </hyperlinks>
  <pageMargins left="0.25" right="0.25" top="0.75" bottom="0.75" header="0.3" footer="0.3"/>
  <pageSetup scale="68" orientation="portrait" horizontalDpi="1200" verticalDpi="1200" r:id="rId1"/>
  <headerFooter>
    <oddHeader>&amp;L&amp;"Arial,Bold"2019-20 &amp;"Arial,Bold Italic"Survey of Allied Dental Education&amp;"Arial,Bold"
Report 2 - Dental Assisting Education Programs</oddHeader>
  </headerFooter>
  <rowBreaks count="1" manualBreakCount="1">
    <brk id="29" max="16383" man="1"/>
  </rowBreaks>
  <colBreaks count="1" manualBreakCount="1">
    <brk id="9"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X63"/>
  <sheetViews>
    <sheetView zoomScaleNormal="100" workbookViewId="0"/>
  </sheetViews>
  <sheetFormatPr defaultColWidth="9.1328125" defaultRowHeight="12.75" x14ac:dyDescent="0.35"/>
  <cols>
    <col min="1" max="1" width="59.86328125" style="3" customWidth="1"/>
    <col min="2" max="3" width="9.1328125" style="3"/>
    <col min="4" max="4" width="9.86328125" style="3" customWidth="1"/>
    <col min="5" max="5" width="13.1328125" style="3" customWidth="1"/>
    <col min="6" max="16384" width="9.1328125" style="3"/>
  </cols>
  <sheetData>
    <row r="1" spans="1:19" ht="13.9" x14ac:dyDescent="0.4">
      <c r="A1" s="36" t="s">
        <v>591</v>
      </c>
    </row>
    <row r="2" spans="1:19" ht="13.5" x14ac:dyDescent="0.35">
      <c r="A2" s="263" t="s">
        <v>1</v>
      </c>
    </row>
    <row r="3" spans="1:19" ht="13.9" thickBot="1" x14ac:dyDescent="0.4">
      <c r="A3" s="37"/>
    </row>
    <row r="4" spans="1:19" ht="39.4" x14ac:dyDescent="0.35">
      <c r="A4" s="304" t="s">
        <v>575</v>
      </c>
      <c r="B4" s="305" t="s">
        <v>576</v>
      </c>
      <c r="C4" s="305" t="s">
        <v>577</v>
      </c>
      <c r="D4" s="305"/>
      <c r="S4" s="74"/>
    </row>
    <row r="5" spans="1:19" x14ac:dyDescent="0.35">
      <c r="A5" s="306" t="s">
        <v>578</v>
      </c>
      <c r="B5" s="7">
        <v>5.3</v>
      </c>
      <c r="C5" s="7">
        <v>24.7</v>
      </c>
      <c r="D5" s="7">
        <f>30-5.3</f>
        <v>24.7</v>
      </c>
    </row>
    <row r="6" spans="1:19" ht="25.5" x14ac:dyDescent="0.35">
      <c r="A6" s="306" t="s">
        <v>579</v>
      </c>
      <c r="B6" s="7">
        <v>4</v>
      </c>
      <c r="C6" s="7">
        <v>26</v>
      </c>
      <c r="D6" s="7">
        <f>30-4</f>
        <v>26</v>
      </c>
    </row>
    <row r="7" spans="1:19" x14ac:dyDescent="0.35">
      <c r="A7" s="306" t="s">
        <v>580</v>
      </c>
      <c r="B7" s="7">
        <v>2.4</v>
      </c>
      <c r="C7" s="7">
        <v>13.6</v>
      </c>
      <c r="D7" s="7">
        <f>16-2.4</f>
        <v>13.6</v>
      </c>
    </row>
    <row r="8" spans="1:19" x14ac:dyDescent="0.35">
      <c r="A8" s="306" t="s">
        <v>581</v>
      </c>
      <c r="B8" s="7">
        <v>2.1</v>
      </c>
      <c r="C8" s="7">
        <v>17.899999999999999</v>
      </c>
      <c r="D8" s="7">
        <f>20-2.1</f>
        <v>17.899999999999999</v>
      </c>
    </row>
    <row r="9" spans="1:19" x14ac:dyDescent="0.35">
      <c r="A9" s="306" t="s">
        <v>582</v>
      </c>
      <c r="B9" s="7">
        <v>2</v>
      </c>
      <c r="C9" s="7">
        <v>22</v>
      </c>
      <c r="D9" s="7">
        <f>24-2</f>
        <v>22</v>
      </c>
    </row>
    <row r="10" spans="1:19" x14ac:dyDescent="0.35">
      <c r="A10" s="306" t="s">
        <v>583</v>
      </c>
      <c r="B10" s="7">
        <v>1.6</v>
      </c>
      <c r="C10" s="7">
        <v>25.4</v>
      </c>
      <c r="D10" s="7">
        <f>27-1.6</f>
        <v>25.4</v>
      </c>
    </row>
    <row r="11" spans="1:19" x14ac:dyDescent="0.35">
      <c r="A11" s="306" t="s">
        <v>584</v>
      </c>
      <c r="B11" s="7">
        <v>1.3</v>
      </c>
      <c r="C11" s="7">
        <v>13.7</v>
      </c>
      <c r="D11" s="7">
        <f>15-1.3</f>
        <v>13.7</v>
      </c>
    </row>
    <row r="12" spans="1:19" x14ac:dyDescent="0.35">
      <c r="A12" s="306" t="s">
        <v>585</v>
      </c>
      <c r="B12" s="7">
        <v>1.4</v>
      </c>
      <c r="C12" s="7">
        <v>6.6</v>
      </c>
      <c r="D12" s="7">
        <f>8-1.4</f>
        <v>6.6</v>
      </c>
    </row>
    <row r="13" spans="1:19" ht="25.5" x14ac:dyDescent="0.35">
      <c r="A13" s="306" t="s">
        <v>586</v>
      </c>
      <c r="B13" s="7">
        <v>0.8</v>
      </c>
      <c r="C13" s="7">
        <v>5.2</v>
      </c>
      <c r="D13" s="7">
        <f>6-0.8</f>
        <v>5.2</v>
      </c>
    </row>
    <row r="14" spans="1:19" x14ac:dyDescent="0.35">
      <c r="A14" s="306" t="s">
        <v>57</v>
      </c>
      <c r="B14" s="7">
        <v>10.3</v>
      </c>
      <c r="C14" s="7"/>
      <c r="D14" s="7"/>
    </row>
    <row r="23" spans="1:24" x14ac:dyDescent="0.35">
      <c r="A23" s="308" t="s">
        <v>589</v>
      </c>
    </row>
    <row r="24" spans="1:24" x14ac:dyDescent="0.35">
      <c r="A24" s="302" t="s">
        <v>762</v>
      </c>
    </row>
    <row r="25" spans="1:24" ht="13.7" customHeight="1" x14ac:dyDescent="0.35"/>
    <row r="26" spans="1:24" ht="13.9" x14ac:dyDescent="0.4">
      <c r="A26" s="36" t="s">
        <v>590</v>
      </c>
    </row>
    <row r="27" spans="1:24" ht="13.5" x14ac:dyDescent="0.35">
      <c r="A27" s="263" t="s">
        <v>1</v>
      </c>
      <c r="H27" s="38"/>
      <c r="I27" s="38"/>
      <c r="J27" s="38"/>
      <c r="K27" s="38"/>
      <c r="L27" s="38"/>
      <c r="M27" s="38"/>
      <c r="R27" s="262"/>
      <c r="S27" s="262"/>
      <c r="T27" s="262"/>
      <c r="U27" s="262"/>
      <c r="V27" s="262"/>
      <c r="W27" s="262"/>
      <c r="X27" s="38"/>
    </row>
    <row r="28" spans="1:24" ht="13.9" x14ac:dyDescent="0.4">
      <c r="A28" s="309" t="s">
        <v>575</v>
      </c>
      <c r="B28" s="310" t="s">
        <v>447</v>
      </c>
      <c r="C28" s="310" t="s">
        <v>587</v>
      </c>
      <c r="D28" s="310" t="s">
        <v>588</v>
      </c>
      <c r="E28" s="310" t="s">
        <v>577</v>
      </c>
      <c r="F28" s="310" t="s">
        <v>81</v>
      </c>
      <c r="H28" s="262"/>
      <c r="I28" s="262"/>
      <c r="J28" s="262"/>
      <c r="K28" s="262"/>
      <c r="L28" s="262"/>
      <c r="M28" s="262"/>
      <c r="N28" s="262"/>
      <c r="O28" s="262"/>
      <c r="P28" s="262"/>
      <c r="Q28" s="262"/>
      <c r="R28" s="61"/>
      <c r="S28" s="62"/>
      <c r="T28" s="62"/>
      <c r="U28" s="62"/>
      <c r="V28" s="62"/>
      <c r="W28" s="62"/>
      <c r="X28" s="38"/>
    </row>
    <row r="29" spans="1:24" ht="18" customHeight="1" x14ac:dyDescent="0.35">
      <c r="A29" s="311" t="s">
        <v>583</v>
      </c>
      <c r="B29" s="312">
        <v>1.6</v>
      </c>
      <c r="C29" s="312">
        <v>1</v>
      </c>
      <c r="D29" s="312">
        <v>0</v>
      </c>
      <c r="E29" s="312">
        <v>27</v>
      </c>
      <c r="F29" s="312">
        <v>240</v>
      </c>
      <c r="H29" s="61"/>
      <c r="I29" s="62"/>
      <c r="J29" s="62"/>
      <c r="K29" s="62"/>
      <c r="L29" s="61"/>
      <c r="M29" s="62"/>
      <c r="N29" s="62"/>
      <c r="O29" s="62"/>
      <c r="P29" s="62"/>
      <c r="Q29" s="62"/>
      <c r="R29" s="61"/>
      <c r="S29" s="62"/>
      <c r="T29" s="62"/>
      <c r="U29" s="62"/>
      <c r="V29" s="62"/>
      <c r="W29" s="62"/>
      <c r="X29" s="38"/>
    </row>
    <row r="30" spans="1:24" ht="18" customHeight="1" x14ac:dyDescent="0.35">
      <c r="A30" s="311" t="s">
        <v>581</v>
      </c>
      <c r="B30" s="312">
        <v>2.1</v>
      </c>
      <c r="C30" s="312">
        <v>1</v>
      </c>
      <c r="D30" s="312">
        <v>0</v>
      </c>
      <c r="E30" s="312">
        <v>20</v>
      </c>
      <c r="F30" s="312">
        <v>240</v>
      </c>
      <c r="H30" s="61"/>
      <c r="I30" s="62"/>
      <c r="J30" s="62"/>
      <c r="K30" s="62"/>
      <c r="L30" s="61"/>
      <c r="M30" s="62"/>
      <c r="N30" s="62"/>
      <c r="O30" s="62"/>
      <c r="P30" s="62"/>
      <c r="Q30" s="62"/>
      <c r="R30" s="61"/>
      <c r="S30" s="62"/>
      <c r="T30" s="62"/>
      <c r="U30" s="62"/>
      <c r="V30" s="62"/>
      <c r="W30" s="62"/>
      <c r="X30" s="38"/>
    </row>
    <row r="31" spans="1:24" ht="18" customHeight="1" x14ac:dyDescent="0.35">
      <c r="A31" s="311" t="s">
        <v>578</v>
      </c>
      <c r="B31" s="313">
        <v>5.3</v>
      </c>
      <c r="C31" s="312">
        <v>4</v>
      </c>
      <c r="D31" s="312">
        <v>0</v>
      </c>
      <c r="E31" s="312">
        <v>30</v>
      </c>
      <c r="F31" s="312">
        <v>240</v>
      </c>
      <c r="H31" s="61"/>
      <c r="I31" s="62"/>
      <c r="J31" s="62"/>
      <c r="K31" s="62"/>
      <c r="L31" s="61"/>
      <c r="M31" s="62"/>
      <c r="N31" s="62"/>
      <c r="O31" s="62"/>
      <c r="P31" s="62"/>
      <c r="Q31" s="62"/>
      <c r="R31" s="61"/>
      <c r="S31" s="62"/>
      <c r="T31" s="62"/>
      <c r="U31" s="62"/>
      <c r="V31" s="62"/>
      <c r="W31" s="62"/>
      <c r="X31" s="38"/>
    </row>
    <row r="32" spans="1:24" ht="31.5" customHeight="1" x14ac:dyDescent="0.35">
      <c r="A32" s="311" t="s">
        <v>586</v>
      </c>
      <c r="B32" s="313">
        <v>0.8</v>
      </c>
      <c r="C32" s="312">
        <v>1</v>
      </c>
      <c r="D32" s="312">
        <v>0</v>
      </c>
      <c r="E32" s="312">
        <v>6</v>
      </c>
      <c r="F32" s="312">
        <v>240</v>
      </c>
      <c r="H32" s="61"/>
      <c r="I32" s="62"/>
      <c r="J32" s="62"/>
      <c r="K32" s="62"/>
      <c r="L32" s="61"/>
      <c r="M32" s="62"/>
      <c r="N32" s="62"/>
      <c r="O32" s="62"/>
      <c r="P32" s="62"/>
      <c r="Q32" s="62"/>
      <c r="R32" s="61"/>
      <c r="S32" s="62"/>
      <c r="T32" s="62"/>
      <c r="U32" s="62"/>
      <c r="V32" s="62"/>
      <c r="W32" s="62"/>
      <c r="X32" s="38"/>
    </row>
    <row r="33" spans="1:24" ht="18" customHeight="1" x14ac:dyDescent="0.35">
      <c r="A33" s="311" t="s">
        <v>580</v>
      </c>
      <c r="B33" s="313">
        <v>2.4</v>
      </c>
      <c r="C33" s="312">
        <v>2</v>
      </c>
      <c r="D33" s="312">
        <v>0</v>
      </c>
      <c r="E33" s="312">
        <v>16</v>
      </c>
      <c r="F33" s="312">
        <v>240</v>
      </c>
      <c r="H33" s="61"/>
      <c r="I33" s="62"/>
      <c r="J33" s="62"/>
      <c r="K33" s="62"/>
      <c r="L33" s="61"/>
      <c r="M33" s="62"/>
      <c r="N33" s="62"/>
      <c r="O33" s="62"/>
      <c r="P33" s="62"/>
      <c r="Q33" s="62"/>
      <c r="R33" s="61"/>
      <c r="S33" s="62"/>
      <c r="T33" s="62"/>
      <c r="U33" s="62"/>
      <c r="V33" s="62"/>
      <c r="W33" s="62"/>
      <c r="X33" s="38"/>
    </row>
    <row r="34" spans="1:24" ht="24.75" customHeight="1" x14ac:dyDescent="0.35">
      <c r="A34" s="311" t="s">
        <v>582</v>
      </c>
      <c r="B34" s="313">
        <v>2</v>
      </c>
      <c r="C34" s="312">
        <v>1</v>
      </c>
      <c r="D34" s="312">
        <v>0</v>
      </c>
      <c r="E34" s="312">
        <v>24</v>
      </c>
      <c r="F34" s="312">
        <v>240</v>
      </c>
      <c r="H34" s="61"/>
      <c r="I34" s="62"/>
      <c r="J34" s="62"/>
      <c r="K34" s="62"/>
      <c r="L34" s="61"/>
      <c r="M34" s="62"/>
      <c r="N34" s="62"/>
      <c r="O34" s="62"/>
      <c r="P34" s="62"/>
      <c r="Q34" s="62"/>
      <c r="R34" s="61"/>
      <c r="S34" s="62"/>
      <c r="T34" s="62"/>
      <c r="U34" s="62"/>
      <c r="V34" s="62"/>
      <c r="W34" s="62"/>
      <c r="X34" s="38"/>
    </row>
    <row r="35" spans="1:24" ht="18" customHeight="1" x14ac:dyDescent="0.35">
      <c r="A35" s="311" t="s">
        <v>585</v>
      </c>
      <c r="B35" s="313">
        <v>1.4</v>
      </c>
      <c r="C35" s="312">
        <v>1</v>
      </c>
      <c r="D35" s="312">
        <v>0</v>
      </c>
      <c r="E35" s="312">
        <v>8</v>
      </c>
      <c r="F35" s="312">
        <v>239</v>
      </c>
      <c r="H35" s="61"/>
      <c r="I35" s="62"/>
      <c r="J35" s="62"/>
      <c r="K35" s="62"/>
      <c r="L35" s="61"/>
      <c r="M35" s="62"/>
      <c r="N35" s="62"/>
      <c r="O35" s="62"/>
      <c r="P35" s="62"/>
      <c r="Q35" s="62"/>
      <c r="R35" s="61"/>
      <c r="S35" s="62"/>
      <c r="T35" s="62"/>
      <c r="U35" s="62"/>
      <c r="V35" s="62"/>
      <c r="W35" s="62"/>
      <c r="X35" s="38"/>
    </row>
    <row r="36" spans="1:24" ht="18" customHeight="1" x14ac:dyDescent="0.35">
      <c r="A36" s="311" t="s">
        <v>584</v>
      </c>
      <c r="B36" s="312">
        <v>1.3</v>
      </c>
      <c r="C36" s="312">
        <v>1</v>
      </c>
      <c r="D36" s="312">
        <v>0</v>
      </c>
      <c r="E36" s="312">
        <v>15</v>
      </c>
      <c r="F36" s="312">
        <v>240</v>
      </c>
      <c r="H36" s="61"/>
      <c r="I36" s="62"/>
      <c r="J36" s="62"/>
      <c r="K36" s="62"/>
      <c r="L36" s="61"/>
      <c r="M36" s="62"/>
      <c r="N36" s="62"/>
      <c r="O36" s="62"/>
      <c r="P36" s="62"/>
      <c r="Q36" s="62"/>
      <c r="R36" s="61"/>
      <c r="S36" s="62"/>
      <c r="T36" s="62"/>
      <c r="U36" s="62"/>
      <c r="V36" s="62"/>
      <c r="W36" s="62"/>
      <c r="X36" s="38"/>
    </row>
    <row r="37" spans="1:24" ht="33" customHeight="1" x14ac:dyDescent="0.35">
      <c r="A37" s="311" t="s">
        <v>579</v>
      </c>
      <c r="B37" s="313">
        <v>4</v>
      </c>
      <c r="C37" s="312">
        <v>3</v>
      </c>
      <c r="D37" s="312">
        <v>0</v>
      </c>
      <c r="E37" s="312">
        <v>30</v>
      </c>
      <c r="F37" s="312">
        <v>240</v>
      </c>
      <c r="H37" s="61"/>
      <c r="I37" s="62"/>
      <c r="J37" s="62"/>
      <c r="K37" s="62"/>
      <c r="L37" s="61"/>
      <c r="M37" s="62"/>
      <c r="N37" s="62"/>
      <c r="O37" s="62"/>
      <c r="P37" s="62"/>
      <c r="Q37" s="62"/>
      <c r="R37" s="61"/>
      <c r="S37" s="62"/>
      <c r="T37" s="62"/>
      <c r="U37" s="62"/>
      <c r="V37" s="62"/>
      <c r="W37" s="62"/>
      <c r="X37" s="38"/>
    </row>
    <row r="38" spans="1:24" ht="18" customHeight="1" x14ac:dyDescent="0.35">
      <c r="A38" s="311" t="s">
        <v>57</v>
      </c>
      <c r="B38" s="312">
        <v>10.3</v>
      </c>
      <c r="C38" s="312">
        <v>4.5</v>
      </c>
      <c r="D38" s="312">
        <v>0</v>
      </c>
      <c r="E38" s="312">
        <v>45</v>
      </c>
      <c r="F38" s="312">
        <v>240</v>
      </c>
      <c r="H38" s="61"/>
      <c r="I38" s="62"/>
      <c r="J38" s="62"/>
      <c r="K38" s="62"/>
      <c r="L38" s="61"/>
      <c r="M38" s="62"/>
      <c r="N38" s="62"/>
      <c r="O38" s="62"/>
      <c r="P38" s="62"/>
      <c r="Q38" s="62"/>
      <c r="R38" s="61"/>
      <c r="S38" s="62"/>
      <c r="T38" s="62"/>
      <c r="U38" s="62"/>
      <c r="V38" s="62"/>
      <c r="W38" s="62"/>
      <c r="X38" s="38"/>
    </row>
    <row r="39" spans="1:24" ht="13.15" x14ac:dyDescent="0.35">
      <c r="H39" s="61"/>
      <c r="I39" s="62"/>
      <c r="J39" s="62"/>
      <c r="K39" s="62"/>
      <c r="L39" s="61"/>
      <c r="M39" s="62"/>
      <c r="N39" s="62"/>
      <c r="O39" s="62"/>
      <c r="P39" s="62"/>
      <c r="Q39" s="62"/>
      <c r="R39" s="61"/>
      <c r="S39" s="62"/>
      <c r="T39" s="62"/>
      <c r="U39" s="62"/>
      <c r="V39" s="62"/>
      <c r="W39" s="62"/>
      <c r="X39" s="38"/>
    </row>
    <row r="40" spans="1:24" ht="13.15" x14ac:dyDescent="0.35">
      <c r="A40" s="308" t="s">
        <v>589</v>
      </c>
      <c r="H40" s="38"/>
      <c r="I40" s="38"/>
      <c r="J40" s="38"/>
      <c r="K40" s="38"/>
      <c r="L40" s="38"/>
      <c r="M40" s="38"/>
      <c r="R40" s="61"/>
      <c r="S40" s="62"/>
      <c r="T40" s="62"/>
      <c r="U40" s="62"/>
      <c r="V40" s="62"/>
      <c r="W40" s="62"/>
      <c r="X40" s="38"/>
    </row>
    <row r="41" spans="1:24" x14ac:dyDescent="0.35">
      <c r="A41" s="302" t="s">
        <v>762</v>
      </c>
    </row>
    <row r="45" spans="1:24" ht="13.15" x14ac:dyDescent="0.35">
      <c r="I45" s="262"/>
      <c r="J45" s="262"/>
      <c r="K45" s="262"/>
      <c r="L45" s="262"/>
      <c r="M45" s="262"/>
      <c r="N45" s="262"/>
    </row>
    <row r="46" spans="1:24" ht="13.15" x14ac:dyDescent="0.35">
      <c r="I46" s="61"/>
      <c r="J46" s="62"/>
      <c r="K46" s="62"/>
      <c r="L46" s="62"/>
      <c r="M46" s="62"/>
      <c r="N46" s="62"/>
    </row>
    <row r="47" spans="1:24" ht="13.15" x14ac:dyDescent="0.35">
      <c r="I47" s="61"/>
      <c r="J47" s="62"/>
      <c r="K47" s="62"/>
      <c r="L47" s="62"/>
      <c r="M47" s="62"/>
      <c r="N47" s="62"/>
    </row>
    <row r="48" spans="1:24" ht="13.15" x14ac:dyDescent="0.35">
      <c r="I48" s="61"/>
      <c r="J48" s="62"/>
      <c r="K48" s="62"/>
      <c r="L48" s="62"/>
      <c r="M48" s="62"/>
      <c r="N48" s="62"/>
    </row>
    <row r="49" spans="1:14" ht="13.15" x14ac:dyDescent="0.35">
      <c r="I49" s="61"/>
      <c r="J49" s="62"/>
      <c r="K49" s="62"/>
      <c r="L49" s="62"/>
      <c r="M49" s="62"/>
      <c r="N49" s="62"/>
    </row>
    <row r="50" spans="1:14" ht="13.15" x14ac:dyDescent="0.35">
      <c r="I50" s="61"/>
      <c r="J50" s="62"/>
      <c r="K50" s="62"/>
      <c r="L50" s="62"/>
      <c r="M50" s="62"/>
      <c r="N50" s="62"/>
    </row>
    <row r="51" spans="1:14" ht="13.15" x14ac:dyDescent="0.35">
      <c r="I51" s="61"/>
      <c r="J51" s="62"/>
      <c r="K51" s="62"/>
      <c r="L51" s="62"/>
      <c r="M51" s="62"/>
      <c r="N51" s="62"/>
    </row>
    <row r="52" spans="1:14" ht="13.15" x14ac:dyDescent="0.35">
      <c r="I52" s="61"/>
      <c r="J52" s="62"/>
      <c r="K52" s="62"/>
      <c r="L52" s="62"/>
      <c r="M52" s="62"/>
      <c r="N52" s="62"/>
    </row>
    <row r="53" spans="1:14" ht="13.15" x14ac:dyDescent="0.35">
      <c r="I53" s="61"/>
      <c r="J53" s="62"/>
      <c r="K53" s="62"/>
      <c r="L53" s="62"/>
      <c r="M53" s="62"/>
      <c r="N53" s="62"/>
    </row>
    <row r="54" spans="1:14" ht="13.15" x14ac:dyDescent="0.35">
      <c r="I54" s="61"/>
      <c r="J54" s="62"/>
      <c r="K54" s="62"/>
      <c r="L54" s="62"/>
      <c r="M54" s="62"/>
      <c r="N54" s="62"/>
    </row>
    <row r="55" spans="1:14" ht="13.15" x14ac:dyDescent="0.35">
      <c r="I55" s="61"/>
      <c r="J55" s="62"/>
      <c r="K55" s="62"/>
      <c r="L55" s="62"/>
      <c r="M55" s="62"/>
      <c r="N55" s="62"/>
    </row>
    <row r="56" spans="1:14" ht="13.15" x14ac:dyDescent="0.35">
      <c r="I56" s="61"/>
      <c r="J56" s="62"/>
      <c r="K56" s="62"/>
      <c r="L56" s="62"/>
      <c r="M56" s="62"/>
      <c r="N56" s="62"/>
    </row>
    <row r="63" spans="1:14" x14ac:dyDescent="0.35">
      <c r="A63" s="307"/>
    </row>
  </sheetData>
  <conditionalFormatting sqref="B29:F36 B38:F38">
    <cfRule type="expression" dxfId="6" priority="4">
      <formula>MOD(ROW(),2)=0</formula>
    </cfRule>
  </conditionalFormatting>
  <conditionalFormatting sqref="A29:A36 A38">
    <cfRule type="expression" dxfId="5" priority="3">
      <formula>MOD(ROW(),2)=0</formula>
    </cfRule>
  </conditionalFormatting>
  <conditionalFormatting sqref="B37:F37">
    <cfRule type="expression" dxfId="4" priority="2">
      <formula>MOD(ROW(),2)=0</formula>
    </cfRule>
  </conditionalFormatting>
  <conditionalFormatting sqref="A37">
    <cfRule type="expression" dxfId="3" priority="1">
      <formula>MOD(ROW(),2)=0</formula>
    </cfRule>
  </conditionalFormatting>
  <hyperlinks>
    <hyperlink ref="A27" location="TOC!A1" display="Return to Table of Contents"/>
    <hyperlink ref="A2" location="TOC!A1" display="Return to Table of Contents"/>
  </hyperlinks>
  <pageMargins left="0.25" right="0.25" top="0.75" bottom="0.75" header="0.3" footer="0.3"/>
  <pageSetup scale="63" orientation="landscape" horizontalDpi="1200" verticalDpi="1200" r:id="rId1"/>
  <headerFooter>
    <oddHeader>&amp;L&amp;"Arial,Bold"2019-20 &amp;"Arial,Bold Italic"Survey of Allied Dental Education&amp;"Arial,Bold"
Report 2 - Dental Assisting Education Programs</oddHeader>
  </headerFooter>
  <rowBreaks count="1" manualBreakCount="1">
    <brk id="24"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31"/>
  <sheetViews>
    <sheetView zoomScaleNormal="100" workbookViewId="0">
      <pane xSplit="1" ySplit="3" topLeftCell="B4" activePane="bottomRight" state="frozen"/>
      <selection activeCell="A11" sqref="A11"/>
      <selection pane="topRight" activeCell="A11" sqref="A11"/>
      <selection pane="bottomLeft" activeCell="A11" sqref="A11"/>
      <selection pane="bottomRight"/>
    </sheetView>
  </sheetViews>
  <sheetFormatPr defaultColWidth="9.1328125" defaultRowHeight="12.75" x14ac:dyDescent="0.35"/>
  <cols>
    <col min="1" max="1" width="38.33203125" style="3" customWidth="1"/>
    <col min="2" max="7" width="8.53125" style="3" customWidth="1"/>
    <col min="8" max="8" width="9.6640625" style="3" customWidth="1"/>
    <col min="9" max="11" width="9.1328125" style="3"/>
    <col min="12" max="12" width="19.46484375" style="3" customWidth="1"/>
    <col min="13" max="16384" width="9.1328125" style="3"/>
  </cols>
  <sheetData>
    <row r="1" spans="1:14" s="14" customFormat="1" ht="24" customHeight="1" x14ac:dyDescent="0.35">
      <c r="A1" s="97" t="s">
        <v>599</v>
      </c>
    </row>
    <row r="2" spans="1:14" ht="15.75" customHeight="1" thickBot="1" x14ac:dyDescent="0.4">
      <c r="A2" s="266" t="s">
        <v>1</v>
      </c>
      <c r="B2" s="227"/>
      <c r="C2" s="227"/>
      <c r="D2" s="227"/>
      <c r="E2" s="227"/>
      <c r="F2" s="227"/>
      <c r="G2" s="227"/>
    </row>
    <row r="3" spans="1:14" ht="26.25" customHeight="1" thickTop="1" thickBot="1" x14ac:dyDescent="0.4">
      <c r="A3" s="226"/>
      <c r="B3" s="418" t="s">
        <v>600</v>
      </c>
      <c r="C3" s="419"/>
      <c r="D3" s="419"/>
      <c r="E3" s="419"/>
      <c r="F3" s="419"/>
      <c r="G3" s="419"/>
      <c r="H3" s="414"/>
      <c r="I3" s="415"/>
    </row>
    <row r="4" spans="1:14" ht="26.25" customHeight="1" thickTop="1" thickBot="1" x14ac:dyDescent="0.4">
      <c r="A4" s="223" t="s">
        <v>592</v>
      </c>
      <c r="B4" s="420" t="s">
        <v>463</v>
      </c>
      <c r="C4" s="421"/>
      <c r="D4" s="420" t="s">
        <v>462</v>
      </c>
      <c r="E4" s="421"/>
      <c r="F4" s="420" t="s">
        <v>57</v>
      </c>
      <c r="G4" s="421"/>
      <c r="H4" s="412" t="s">
        <v>80</v>
      </c>
      <c r="I4" s="413"/>
      <c r="L4" s="262"/>
      <c r="M4" s="262"/>
      <c r="N4" s="262"/>
    </row>
    <row r="5" spans="1:14" ht="13.9" thickTop="1" thickBot="1" x14ac:dyDescent="0.4">
      <c r="A5" s="222"/>
      <c r="B5" s="221" t="s">
        <v>81</v>
      </c>
      <c r="C5" s="221" t="s">
        <v>82</v>
      </c>
      <c r="D5" s="221" t="s">
        <v>81</v>
      </c>
      <c r="E5" s="221" t="s">
        <v>82</v>
      </c>
      <c r="F5" s="221" t="s">
        <v>81</v>
      </c>
      <c r="G5" s="221" t="s">
        <v>82</v>
      </c>
      <c r="H5" s="218" t="s">
        <v>81</v>
      </c>
      <c r="I5" s="218" t="s">
        <v>82</v>
      </c>
      <c r="L5" s="61"/>
      <c r="M5" s="62"/>
      <c r="N5" s="62"/>
    </row>
    <row r="6" spans="1:14" ht="14.25" thickTop="1" thickBot="1" x14ac:dyDescent="0.4">
      <c r="A6" s="217" t="s">
        <v>593</v>
      </c>
      <c r="B6" s="216">
        <v>3</v>
      </c>
      <c r="C6" s="225">
        <f>B6/$B$12*100</f>
        <v>2.5</v>
      </c>
      <c r="D6" s="216">
        <v>64</v>
      </c>
      <c r="E6" s="215">
        <f>D6/$D$12*100</f>
        <v>6.1361457334611691</v>
      </c>
      <c r="F6" s="216">
        <v>0</v>
      </c>
      <c r="G6" s="215">
        <f>F6/$F$12*100</f>
        <v>0</v>
      </c>
      <c r="H6" s="208">
        <f>SUM(B6,D6,F6)</f>
        <v>67</v>
      </c>
      <c r="I6" s="207">
        <f>H6/$H$12*100</f>
        <v>5.7461406518010296</v>
      </c>
      <c r="J6" s="74"/>
      <c r="L6" s="61"/>
      <c r="M6" s="62"/>
      <c r="N6" s="62"/>
    </row>
    <row r="7" spans="1:14" ht="14.25" thickTop="1" thickBot="1" x14ac:dyDescent="0.4">
      <c r="A7" s="217" t="s">
        <v>594</v>
      </c>
      <c r="B7" s="216">
        <v>12</v>
      </c>
      <c r="C7" s="225">
        <f>B7/$B$12*100</f>
        <v>10</v>
      </c>
      <c r="D7" s="216">
        <v>243</v>
      </c>
      <c r="E7" s="215">
        <f>D7/$D$12*100</f>
        <v>23.298178331735379</v>
      </c>
      <c r="F7" s="216">
        <v>0</v>
      </c>
      <c r="G7" s="215">
        <f>F7/$F$12*100</f>
        <v>0</v>
      </c>
      <c r="H7" s="208">
        <f t="shared" ref="H7:H12" si="0">SUM(B7,D7,F7)</f>
        <v>255</v>
      </c>
      <c r="I7" s="207">
        <f>H7/$H$12*100</f>
        <v>21.869639794168098</v>
      </c>
      <c r="L7" s="61"/>
      <c r="M7" s="62"/>
      <c r="N7" s="62"/>
    </row>
    <row r="8" spans="1:14" ht="14.25" thickTop="1" thickBot="1" x14ac:dyDescent="0.4">
      <c r="A8" s="217" t="s">
        <v>595</v>
      </c>
      <c r="B8" s="216">
        <v>11</v>
      </c>
      <c r="C8" s="225">
        <f>B8/$B$12*100</f>
        <v>9.1666666666666661</v>
      </c>
      <c r="D8" s="216">
        <v>299</v>
      </c>
      <c r="E8" s="215">
        <f>D8/$D$12*100</f>
        <v>28.667305848513902</v>
      </c>
      <c r="F8" s="216">
        <v>0</v>
      </c>
      <c r="G8" s="215">
        <f>F8/$F$12*100</f>
        <v>0</v>
      </c>
      <c r="H8" s="208">
        <f t="shared" si="0"/>
        <v>310</v>
      </c>
      <c r="I8" s="207">
        <f>H8/$H$12*100</f>
        <v>26.586620926243569</v>
      </c>
      <c r="L8" s="61"/>
      <c r="M8" s="62"/>
      <c r="N8" s="62"/>
    </row>
    <row r="9" spans="1:14" ht="14.25" thickTop="1" thickBot="1" x14ac:dyDescent="0.4">
      <c r="A9" s="217" t="s">
        <v>596</v>
      </c>
      <c r="B9" s="216">
        <v>22</v>
      </c>
      <c r="C9" s="225">
        <f t="shared" ref="C9:C10" si="1">B9/$B$12*100</f>
        <v>18.333333333333332</v>
      </c>
      <c r="D9" s="216">
        <v>249</v>
      </c>
      <c r="E9" s="215">
        <f t="shared" ref="E9:E10" si="2">D9/$D$12*100</f>
        <v>23.873441994247361</v>
      </c>
      <c r="F9" s="216">
        <v>0</v>
      </c>
      <c r="G9" s="215">
        <f t="shared" ref="G9:G10" si="3">F9/$F$12*100</f>
        <v>0</v>
      </c>
      <c r="H9" s="208">
        <f t="shared" si="0"/>
        <v>271</v>
      </c>
      <c r="I9" s="207">
        <f t="shared" ref="I9:I10" si="4">H9/$H$12*100</f>
        <v>23.241852487135507</v>
      </c>
      <c r="L9" s="61"/>
      <c r="M9" s="62"/>
      <c r="N9" s="62"/>
    </row>
    <row r="10" spans="1:14" ht="14.25" thickTop="1" thickBot="1" x14ac:dyDescent="0.4">
      <c r="A10" s="217" t="s">
        <v>597</v>
      </c>
      <c r="B10" s="216">
        <v>66</v>
      </c>
      <c r="C10" s="225">
        <f t="shared" si="1"/>
        <v>55.000000000000007</v>
      </c>
      <c r="D10" s="216">
        <v>181</v>
      </c>
      <c r="E10" s="215">
        <f t="shared" si="2"/>
        <v>17.353787152444873</v>
      </c>
      <c r="F10" s="216">
        <v>0</v>
      </c>
      <c r="G10" s="215">
        <f t="shared" si="3"/>
        <v>0</v>
      </c>
      <c r="H10" s="208">
        <f t="shared" si="0"/>
        <v>247</v>
      </c>
      <c r="I10" s="207">
        <f t="shared" si="4"/>
        <v>21.18353344768439</v>
      </c>
      <c r="L10" s="61"/>
      <c r="M10" s="62"/>
      <c r="N10" s="62"/>
    </row>
    <row r="11" spans="1:14" ht="14.25" thickTop="1" thickBot="1" x14ac:dyDescent="0.4">
      <c r="A11" s="217" t="s">
        <v>454</v>
      </c>
      <c r="B11" s="216">
        <v>6</v>
      </c>
      <c r="C11" s="225">
        <f>B11/$B$12*100</f>
        <v>5</v>
      </c>
      <c r="D11" s="216">
        <v>7</v>
      </c>
      <c r="E11" s="215">
        <f>D11/$D$12*100</f>
        <v>0.67114093959731547</v>
      </c>
      <c r="F11" s="216">
        <v>3</v>
      </c>
      <c r="G11" s="215">
        <f>F11/$F$12*100</f>
        <v>100</v>
      </c>
      <c r="H11" s="208">
        <f t="shared" si="0"/>
        <v>16</v>
      </c>
      <c r="I11" s="207">
        <f>H11/$H$12*100</f>
        <v>1.3722126929674099</v>
      </c>
      <c r="L11" s="61"/>
      <c r="M11" s="62"/>
      <c r="N11" s="62"/>
    </row>
    <row r="12" spans="1:14" ht="21.95" customHeight="1" thickTop="1" thickBot="1" x14ac:dyDescent="0.4">
      <c r="A12" s="206" t="s">
        <v>80</v>
      </c>
      <c r="B12" s="204">
        <f>SUM(B6:B11)</f>
        <v>120</v>
      </c>
      <c r="C12" s="224">
        <f>B12/$B$12*100</f>
        <v>100</v>
      </c>
      <c r="D12" s="204">
        <f>SUM(D6:D11)</f>
        <v>1043</v>
      </c>
      <c r="E12" s="203">
        <f>D12/$D$12*100</f>
        <v>100</v>
      </c>
      <c r="F12" s="204">
        <f>SUM(F6:F11)</f>
        <v>3</v>
      </c>
      <c r="G12" s="203">
        <f>F12/$F$12*100</f>
        <v>100</v>
      </c>
      <c r="H12" s="196">
        <f t="shared" si="0"/>
        <v>1166</v>
      </c>
      <c r="I12" s="195">
        <f>H12/$H$12*100</f>
        <v>100</v>
      </c>
      <c r="L12" s="61"/>
      <c r="M12" s="62"/>
      <c r="N12" s="62"/>
    </row>
    <row r="13" spans="1:14" ht="28.5" customHeight="1" thickTop="1" thickBot="1" x14ac:dyDescent="0.4">
      <c r="A13" s="223" t="s">
        <v>598</v>
      </c>
      <c r="B13" s="430" t="s">
        <v>463</v>
      </c>
      <c r="C13" s="431"/>
      <c r="D13" s="430" t="s">
        <v>462</v>
      </c>
      <c r="E13" s="431"/>
      <c r="F13" s="430" t="s">
        <v>57</v>
      </c>
      <c r="G13" s="431"/>
      <c r="H13" s="412" t="s">
        <v>80</v>
      </c>
      <c r="I13" s="413"/>
      <c r="L13" s="61"/>
      <c r="M13" s="62"/>
      <c r="N13" s="62"/>
    </row>
    <row r="14" spans="1:14" ht="13.9" thickTop="1" thickBot="1" x14ac:dyDescent="0.4">
      <c r="A14" s="222"/>
      <c r="B14" s="221" t="s">
        <v>81</v>
      </c>
      <c r="C14" s="221" t="s">
        <v>82</v>
      </c>
      <c r="D14" s="221" t="s">
        <v>81</v>
      </c>
      <c r="E14" s="221" t="s">
        <v>82</v>
      </c>
      <c r="F14" s="221" t="s">
        <v>81</v>
      </c>
      <c r="G14" s="221" t="s">
        <v>82</v>
      </c>
      <c r="H14" s="218" t="s">
        <v>81</v>
      </c>
      <c r="I14" s="218" t="s">
        <v>82</v>
      </c>
      <c r="L14" s="61"/>
      <c r="M14" s="62"/>
      <c r="N14" s="62"/>
    </row>
    <row r="15" spans="1:14" ht="14.25" thickTop="1" thickBot="1" x14ac:dyDescent="0.4">
      <c r="A15" s="217" t="s">
        <v>461</v>
      </c>
      <c r="B15" s="216">
        <v>5</v>
      </c>
      <c r="C15" s="215">
        <f t="shared" ref="C15:C24" si="5">B15/$B$12*100</f>
        <v>4.1666666666666661</v>
      </c>
      <c r="D15" s="216">
        <v>80</v>
      </c>
      <c r="E15" s="215">
        <f t="shared" ref="E15:E24" si="6">D15/$D$12*100</f>
        <v>7.6701821668264625</v>
      </c>
      <c r="F15" s="216">
        <v>0</v>
      </c>
      <c r="G15" s="215">
        <f t="shared" ref="G15:G24" si="7">F15/$F$12*100</f>
        <v>0</v>
      </c>
      <c r="H15" s="208">
        <f t="shared" ref="H15:H24" si="8">SUM(B15,D15,F15)</f>
        <v>85</v>
      </c>
      <c r="I15" s="207">
        <f t="shared" ref="I15:I24" si="9">H15/$H$12*100</f>
        <v>7.2898799313893647</v>
      </c>
      <c r="L15" s="61"/>
      <c r="M15" s="62"/>
      <c r="N15" s="62"/>
    </row>
    <row r="16" spans="1:14" ht="14.25" thickTop="1" thickBot="1" x14ac:dyDescent="0.4">
      <c r="A16" s="217" t="s">
        <v>460</v>
      </c>
      <c r="B16" s="216">
        <v>92</v>
      </c>
      <c r="C16" s="215">
        <f t="shared" si="5"/>
        <v>76.666666666666671</v>
      </c>
      <c r="D16" s="216">
        <v>832</v>
      </c>
      <c r="E16" s="215">
        <f t="shared" si="6"/>
        <v>79.769894534995217</v>
      </c>
      <c r="F16" s="216">
        <v>0</v>
      </c>
      <c r="G16" s="215">
        <f t="shared" si="7"/>
        <v>0</v>
      </c>
      <c r="H16" s="208">
        <f t="shared" si="8"/>
        <v>924</v>
      </c>
      <c r="I16" s="207">
        <f t="shared" si="9"/>
        <v>79.245283018867923</v>
      </c>
      <c r="L16" s="61"/>
      <c r="M16" s="62"/>
      <c r="N16" s="62"/>
    </row>
    <row r="17" spans="1:14" ht="14.25" thickTop="1" thickBot="1" x14ac:dyDescent="0.4">
      <c r="A17" s="217" t="s">
        <v>459</v>
      </c>
      <c r="B17" s="216">
        <v>6</v>
      </c>
      <c r="C17" s="215">
        <f t="shared" si="5"/>
        <v>5</v>
      </c>
      <c r="D17" s="216">
        <v>69</v>
      </c>
      <c r="E17" s="215">
        <f t="shared" si="6"/>
        <v>6.615532118887824</v>
      </c>
      <c r="F17" s="216">
        <v>0</v>
      </c>
      <c r="G17" s="215">
        <f t="shared" si="7"/>
        <v>0</v>
      </c>
      <c r="H17" s="208">
        <f t="shared" si="8"/>
        <v>75</v>
      </c>
      <c r="I17" s="207">
        <f t="shared" si="9"/>
        <v>6.4322469982847341</v>
      </c>
      <c r="L17" s="61"/>
      <c r="M17" s="62"/>
      <c r="N17" s="62"/>
    </row>
    <row r="18" spans="1:14" ht="14.25" thickTop="1" thickBot="1" x14ac:dyDescent="0.4">
      <c r="A18" s="217" t="s">
        <v>458</v>
      </c>
      <c r="B18" s="216">
        <v>0</v>
      </c>
      <c r="C18" s="215">
        <f t="shared" si="5"/>
        <v>0</v>
      </c>
      <c r="D18" s="216">
        <v>7</v>
      </c>
      <c r="E18" s="215">
        <f t="shared" si="6"/>
        <v>0.67114093959731547</v>
      </c>
      <c r="F18" s="216">
        <v>0</v>
      </c>
      <c r="G18" s="215">
        <f t="shared" si="7"/>
        <v>0</v>
      </c>
      <c r="H18" s="208">
        <f t="shared" si="8"/>
        <v>7</v>
      </c>
      <c r="I18" s="207">
        <f t="shared" si="9"/>
        <v>0.60034305317324177</v>
      </c>
      <c r="L18" s="61"/>
      <c r="M18" s="62"/>
      <c r="N18" s="62"/>
    </row>
    <row r="19" spans="1:14" ht="14.25" thickTop="1" thickBot="1" x14ac:dyDescent="0.4">
      <c r="A19" s="217" t="s">
        <v>457</v>
      </c>
      <c r="B19" s="216">
        <v>10</v>
      </c>
      <c r="C19" s="215">
        <f t="shared" si="5"/>
        <v>8.3333333333333321</v>
      </c>
      <c r="D19" s="216">
        <v>30</v>
      </c>
      <c r="E19" s="215">
        <f t="shared" si="6"/>
        <v>2.8763183125599232</v>
      </c>
      <c r="F19" s="216">
        <v>0</v>
      </c>
      <c r="G19" s="215">
        <f t="shared" si="7"/>
        <v>0</v>
      </c>
      <c r="H19" s="208">
        <f t="shared" si="8"/>
        <v>40</v>
      </c>
      <c r="I19" s="207">
        <f t="shared" si="9"/>
        <v>3.4305317324185252</v>
      </c>
      <c r="L19" s="61"/>
      <c r="M19" s="62"/>
      <c r="N19" s="62"/>
    </row>
    <row r="20" spans="1:14" ht="14.25" thickTop="1" thickBot="1" x14ac:dyDescent="0.4">
      <c r="A20" s="217" t="s">
        <v>456</v>
      </c>
      <c r="B20" s="216">
        <v>0</v>
      </c>
      <c r="C20" s="215">
        <f t="shared" si="5"/>
        <v>0</v>
      </c>
      <c r="D20" s="216">
        <v>2</v>
      </c>
      <c r="E20" s="215">
        <f t="shared" si="6"/>
        <v>0.19175455417066153</v>
      </c>
      <c r="F20" s="216">
        <v>0</v>
      </c>
      <c r="G20" s="215">
        <f t="shared" si="7"/>
        <v>0</v>
      </c>
      <c r="H20" s="208">
        <f t="shared" si="8"/>
        <v>2</v>
      </c>
      <c r="I20" s="207">
        <f t="shared" si="9"/>
        <v>0.17152658662092624</v>
      </c>
      <c r="L20" s="61"/>
      <c r="M20" s="62"/>
      <c r="N20" s="62"/>
    </row>
    <row r="21" spans="1:14" ht="14.25" thickTop="1" thickBot="1" x14ac:dyDescent="0.4">
      <c r="A21" s="217" t="s">
        <v>455</v>
      </c>
      <c r="B21" s="216">
        <v>1</v>
      </c>
      <c r="C21" s="215">
        <f t="shared" si="5"/>
        <v>0.83333333333333337</v>
      </c>
      <c r="D21" s="216">
        <v>11</v>
      </c>
      <c r="E21" s="215">
        <f t="shared" si="6"/>
        <v>1.0546500479386385</v>
      </c>
      <c r="F21" s="216">
        <v>0</v>
      </c>
      <c r="G21" s="215">
        <f t="shared" si="7"/>
        <v>0</v>
      </c>
      <c r="H21" s="208">
        <f t="shared" si="8"/>
        <v>12</v>
      </c>
      <c r="I21" s="207">
        <f t="shared" si="9"/>
        <v>1.0291595197255576</v>
      </c>
      <c r="L21" s="61"/>
      <c r="M21" s="62"/>
      <c r="N21" s="62"/>
    </row>
    <row r="22" spans="1:14" ht="14.25" thickTop="1" thickBot="1" x14ac:dyDescent="0.4">
      <c r="A22" s="217" t="s">
        <v>454</v>
      </c>
      <c r="B22" s="216">
        <v>6</v>
      </c>
      <c r="C22" s="215">
        <f t="shared" si="5"/>
        <v>5</v>
      </c>
      <c r="D22" s="216">
        <v>11</v>
      </c>
      <c r="E22" s="215">
        <f t="shared" si="6"/>
        <v>1.0546500479386385</v>
      </c>
      <c r="F22" s="216">
        <v>3</v>
      </c>
      <c r="G22" s="215">
        <f t="shared" si="7"/>
        <v>100</v>
      </c>
      <c r="H22" s="208">
        <f t="shared" si="8"/>
        <v>20</v>
      </c>
      <c r="I22" s="207">
        <f t="shared" si="9"/>
        <v>1.7152658662092626</v>
      </c>
      <c r="L22" s="61"/>
      <c r="M22" s="62"/>
      <c r="N22" s="62"/>
    </row>
    <row r="23" spans="1:14" ht="14.25" thickTop="1" thickBot="1" x14ac:dyDescent="0.4">
      <c r="A23" s="217" t="s">
        <v>453</v>
      </c>
      <c r="B23" s="216">
        <v>0</v>
      </c>
      <c r="C23" s="215">
        <f t="shared" si="5"/>
        <v>0</v>
      </c>
      <c r="D23" s="216">
        <v>1</v>
      </c>
      <c r="E23" s="215">
        <f t="shared" si="6"/>
        <v>9.5877277085330767E-2</v>
      </c>
      <c r="F23" s="216">
        <v>0</v>
      </c>
      <c r="G23" s="215">
        <f t="shared" si="7"/>
        <v>0</v>
      </c>
      <c r="H23" s="208">
        <f t="shared" si="8"/>
        <v>1</v>
      </c>
      <c r="I23" s="207">
        <f t="shared" si="9"/>
        <v>8.5763293310463118E-2</v>
      </c>
      <c r="L23" s="61"/>
      <c r="M23" s="62"/>
      <c r="N23" s="62"/>
    </row>
    <row r="24" spans="1:14" ht="21.95" customHeight="1" thickTop="1" thickBot="1" x14ac:dyDescent="0.4">
      <c r="A24" s="206" t="s">
        <v>80</v>
      </c>
      <c r="B24" s="204">
        <f>SUM(B15:B23)</f>
        <v>120</v>
      </c>
      <c r="C24" s="203">
        <f t="shared" si="5"/>
        <v>100</v>
      </c>
      <c r="D24" s="205">
        <f>SUM(D15:D23)</f>
        <v>1043</v>
      </c>
      <c r="E24" s="203">
        <f t="shared" si="6"/>
        <v>100</v>
      </c>
      <c r="F24" s="204">
        <f>SUM(F15:F23)</f>
        <v>3</v>
      </c>
      <c r="G24" s="203">
        <f t="shared" si="7"/>
        <v>100</v>
      </c>
      <c r="H24" s="196">
        <f t="shared" si="8"/>
        <v>1166</v>
      </c>
      <c r="I24" s="195">
        <f t="shared" si="9"/>
        <v>100</v>
      </c>
      <c r="L24" s="61"/>
      <c r="M24" s="62"/>
      <c r="N24" s="62"/>
    </row>
    <row r="25" spans="1:14" ht="13.5" thickTop="1" x14ac:dyDescent="0.35">
      <c r="L25" s="61"/>
      <c r="M25" s="62"/>
      <c r="N25" s="62"/>
    </row>
    <row r="26" spans="1:14" ht="13.15" x14ac:dyDescent="0.35">
      <c r="A26" s="299" t="s">
        <v>534</v>
      </c>
      <c r="L26" s="61"/>
      <c r="M26" s="62"/>
      <c r="N26" s="62"/>
    </row>
    <row r="27" spans="1:14" ht="13.15" x14ac:dyDescent="0.35">
      <c r="A27" s="303" t="s">
        <v>763</v>
      </c>
      <c r="L27" s="61"/>
      <c r="M27" s="62"/>
      <c r="N27" s="62"/>
    </row>
    <row r="28" spans="1:14" ht="13.15" x14ac:dyDescent="0.35">
      <c r="L28" s="61"/>
      <c r="M28" s="62"/>
    </row>
    <row r="29" spans="1:14" ht="13.15" x14ac:dyDescent="0.35">
      <c r="L29" s="61"/>
      <c r="M29" s="62"/>
    </row>
    <row r="30" spans="1:14" ht="13.15" x14ac:dyDescent="0.35">
      <c r="L30" s="61"/>
      <c r="M30" s="62"/>
    </row>
    <row r="31" spans="1:14" ht="13.15" x14ac:dyDescent="0.35">
      <c r="L31" s="61"/>
      <c r="M31" s="62"/>
    </row>
  </sheetData>
  <mergeCells count="10">
    <mergeCell ref="B13:C13"/>
    <mergeCell ref="D13:E13"/>
    <mergeCell ref="F13:G13"/>
    <mergeCell ref="H13:I13"/>
    <mergeCell ref="B3:G3"/>
    <mergeCell ref="H3:I3"/>
    <mergeCell ref="B4:C4"/>
    <mergeCell ref="D4:E4"/>
    <mergeCell ref="F4:G4"/>
    <mergeCell ref="H4:I4"/>
  </mergeCells>
  <hyperlinks>
    <hyperlink ref="A2" location="TOC!A1" display="Return to Table of Contents"/>
  </hyperlinks>
  <pageMargins left="0.25" right="0.25" top="0.75" bottom="0.75" header="0.3" footer="0.3"/>
  <pageSetup scale="95" fitToHeight="0" orientation="portrait" horizontalDpi="1200" verticalDpi="1200" r:id="rId1"/>
  <headerFooter>
    <oddHeader>&amp;L&amp;"Arial,Bold"2019-20 &amp;"Arial,Bold Italic"Survey of Allied Dental Education&amp;"Arial,Bold"
Report 2 - Dental Assisting Education Programs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85"/>
  <sheetViews>
    <sheetView zoomScaleNormal="100" workbookViewId="0"/>
  </sheetViews>
  <sheetFormatPr defaultColWidth="9.1328125" defaultRowHeight="12.75" x14ac:dyDescent="0.35"/>
  <cols>
    <col min="1" max="9" width="9.1328125" style="3"/>
    <col min="10" max="10" width="6.46484375" style="3" customWidth="1"/>
    <col min="11" max="16384" width="9.1328125" style="3"/>
  </cols>
  <sheetData>
    <row r="1" spans="1:15" ht="13.9" x14ac:dyDescent="0.4">
      <c r="A1" s="36" t="s">
        <v>99</v>
      </c>
      <c r="B1" s="37"/>
      <c r="C1" s="37"/>
    </row>
    <row r="2" spans="1:15" ht="13.5" x14ac:dyDescent="0.35">
      <c r="A2" s="392" t="s">
        <v>1</v>
      </c>
      <c r="B2" s="392"/>
      <c r="C2" s="392"/>
    </row>
    <row r="5" spans="1:15" ht="13.15" thickBot="1" x14ac:dyDescent="0.4"/>
    <row r="6" spans="1:15" ht="13.15" x14ac:dyDescent="0.35">
      <c r="B6" s="3" t="s">
        <v>601</v>
      </c>
      <c r="C6" s="3" t="s">
        <v>111</v>
      </c>
      <c r="D6" s="3" t="s">
        <v>81</v>
      </c>
      <c r="G6" s="267" t="s">
        <v>116</v>
      </c>
      <c r="H6" s="267" t="s">
        <v>111</v>
      </c>
      <c r="I6" s="267" t="s">
        <v>117</v>
      </c>
      <c r="K6" s="264" t="s">
        <v>116</v>
      </c>
      <c r="L6" s="265" t="s">
        <v>117</v>
      </c>
      <c r="N6" s="262"/>
      <c r="O6" s="262"/>
    </row>
    <row r="7" spans="1:15" ht="13.15" x14ac:dyDescent="0.35">
      <c r="B7" s="3" t="s">
        <v>602</v>
      </c>
      <c r="C7" s="86">
        <f t="shared" ref="C7:C13" si="0">D7/$I$14</f>
        <v>0.42710120068610635</v>
      </c>
      <c r="D7" s="93">
        <v>498</v>
      </c>
      <c r="G7" s="3" t="s">
        <v>602</v>
      </c>
      <c r="H7" s="86">
        <f t="shared" ref="H7:H13" si="1">I7/$I$14</f>
        <v>0.42710120068610635</v>
      </c>
      <c r="I7" s="93">
        <v>498</v>
      </c>
      <c r="K7" s="95" t="s">
        <v>57</v>
      </c>
      <c r="L7" s="93">
        <v>2</v>
      </c>
      <c r="N7" s="61"/>
      <c r="O7" s="62"/>
    </row>
    <row r="8" spans="1:15" ht="26.25" x14ac:dyDescent="0.35">
      <c r="B8" s="3" t="s">
        <v>603</v>
      </c>
      <c r="C8" s="86">
        <f t="shared" si="0"/>
        <v>0.23499142367066894</v>
      </c>
      <c r="D8" s="93">
        <v>274</v>
      </c>
      <c r="G8" s="3" t="s">
        <v>603</v>
      </c>
      <c r="H8" s="86">
        <f t="shared" si="1"/>
        <v>0.23499142367066894</v>
      </c>
      <c r="I8" s="93">
        <v>274</v>
      </c>
      <c r="K8" s="95" t="s">
        <v>604</v>
      </c>
      <c r="L8" s="93">
        <v>143</v>
      </c>
      <c r="N8" s="61"/>
      <c r="O8" s="62"/>
    </row>
    <row r="9" spans="1:15" ht="26.25" x14ac:dyDescent="0.35">
      <c r="B9" s="3" t="s">
        <v>604</v>
      </c>
      <c r="C9" s="86">
        <f t="shared" si="0"/>
        <v>0.12264150943396226</v>
      </c>
      <c r="D9" s="93">
        <v>143</v>
      </c>
      <c r="G9" s="3" t="s">
        <v>604</v>
      </c>
      <c r="H9" s="86">
        <f t="shared" si="1"/>
        <v>0.12264150943396226</v>
      </c>
      <c r="I9" s="93">
        <v>143</v>
      </c>
      <c r="K9" s="95" t="s">
        <v>605</v>
      </c>
      <c r="L9" s="93">
        <v>37</v>
      </c>
      <c r="N9" s="61"/>
      <c r="O9" s="62"/>
    </row>
    <row r="10" spans="1:15" ht="26.25" x14ac:dyDescent="0.35">
      <c r="B10" s="3" t="s">
        <v>434</v>
      </c>
      <c r="C10" s="86">
        <f t="shared" si="0"/>
        <v>0.10463121783876501</v>
      </c>
      <c r="D10" s="93">
        <v>122</v>
      </c>
      <c r="G10" s="3" t="s">
        <v>434</v>
      </c>
      <c r="H10" s="86">
        <f t="shared" si="1"/>
        <v>0.10463121783876501</v>
      </c>
      <c r="I10" s="93">
        <v>122</v>
      </c>
      <c r="K10" s="95" t="s">
        <v>603</v>
      </c>
      <c r="L10" s="93">
        <v>274</v>
      </c>
      <c r="N10" s="61"/>
      <c r="O10" s="62"/>
    </row>
    <row r="11" spans="1:15" ht="26.25" x14ac:dyDescent="0.35">
      <c r="B11" s="3" t="s">
        <v>615</v>
      </c>
      <c r="C11" s="86">
        <f t="shared" si="0"/>
        <v>7.7186963979416809E-2</v>
      </c>
      <c r="D11" s="93">
        <v>90</v>
      </c>
      <c r="G11" s="3" t="s">
        <v>615</v>
      </c>
      <c r="H11" s="86">
        <f t="shared" si="1"/>
        <v>7.7186963979416809E-2</v>
      </c>
      <c r="I11" s="93">
        <v>90</v>
      </c>
      <c r="K11" s="95" t="s">
        <v>616</v>
      </c>
      <c r="L11" s="93">
        <v>498</v>
      </c>
      <c r="N11" s="61"/>
      <c r="O11" s="62"/>
    </row>
    <row r="12" spans="1:15" ht="26.25" x14ac:dyDescent="0.35">
      <c r="B12" s="3" t="s">
        <v>605</v>
      </c>
      <c r="C12" s="86">
        <f t="shared" si="0"/>
        <v>3.1732418524871353E-2</v>
      </c>
      <c r="D12" s="93">
        <v>37</v>
      </c>
      <c r="G12" s="3" t="s">
        <v>605</v>
      </c>
      <c r="H12" s="86">
        <f t="shared" si="1"/>
        <v>3.1732418524871353E-2</v>
      </c>
      <c r="I12" s="93">
        <v>37</v>
      </c>
      <c r="K12" s="95" t="s">
        <v>617</v>
      </c>
      <c r="L12" s="93">
        <v>122</v>
      </c>
      <c r="N12" s="61"/>
      <c r="O12" s="62"/>
    </row>
    <row r="13" spans="1:15" ht="13.15" x14ac:dyDescent="0.35">
      <c r="B13" s="3" t="s">
        <v>57</v>
      </c>
      <c r="C13" s="86">
        <f t="shared" si="0"/>
        <v>1.7152658662092624E-3</v>
      </c>
      <c r="D13" s="3">
        <v>2</v>
      </c>
      <c r="G13" s="3" t="s">
        <v>57</v>
      </c>
      <c r="H13" s="86">
        <f t="shared" si="1"/>
        <v>1.7152658662092624E-3</v>
      </c>
      <c r="I13" s="3">
        <v>2</v>
      </c>
      <c r="K13" s="95" t="s">
        <v>618</v>
      </c>
      <c r="L13" s="93">
        <v>90</v>
      </c>
      <c r="N13" s="61"/>
      <c r="O13" s="62"/>
    </row>
    <row r="14" spans="1:15" x14ac:dyDescent="0.35">
      <c r="D14" s="3">
        <f>SUM(D7:D13)</f>
        <v>1166</v>
      </c>
      <c r="I14" s="3">
        <f>SUM(I7:I13)</f>
        <v>1166</v>
      </c>
    </row>
    <row r="17" spans="1:4" ht="13.15" x14ac:dyDescent="0.35">
      <c r="B17" s="262"/>
      <c r="C17" s="262"/>
      <c r="D17" s="262"/>
    </row>
    <row r="18" spans="1:4" ht="13.15" x14ac:dyDescent="0.35">
      <c r="B18" s="61"/>
      <c r="C18" s="61"/>
      <c r="D18" s="62"/>
    </row>
    <row r="19" spans="1:4" ht="13.15" x14ac:dyDescent="0.35">
      <c r="B19" s="61"/>
      <c r="C19" s="61"/>
      <c r="D19" s="62"/>
    </row>
    <row r="20" spans="1:4" ht="13.15" x14ac:dyDescent="0.35">
      <c r="B20" s="61"/>
      <c r="C20" s="61"/>
      <c r="D20" s="62"/>
    </row>
    <row r="21" spans="1:4" ht="13.15" x14ac:dyDescent="0.35">
      <c r="B21" s="61"/>
      <c r="C21" s="61"/>
      <c r="D21" s="62"/>
    </row>
    <row r="22" spans="1:4" ht="13.15" x14ac:dyDescent="0.35">
      <c r="B22" s="61"/>
      <c r="C22" s="61"/>
      <c r="D22" s="62"/>
    </row>
    <row r="23" spans="1:4" ht="13.15" x14ac:dyDescent="0.35">
      <c r="B23" s="61"/>
      <c r="C23" s="61"/>
      <c r="D23" s="62"/>
    </row>
    <row r="24" spans="1:4" ht="13.15" x14ac:dyDescent="0.35">
      <c r="B24" s="61"/>
      <c r="C24" s="61"/>
      <c r="D24" s="62"/>
    </row>
    <row r="27" spans="1:4" x14ac:dyDescent="0.35">
      <c r="A27" s="299" t="s">
        <v>627</v>
      </c>
    </row>
    <row r="28" spans="1:4" x14ac:dyDescent="0.35">
      <c r="A28" s="300" t="s">
        <v>763</v>
      </c>
    </row>
    <row r="30" spans="1:4" ht="13.9" x14ac:dyDescent="0.4">
      <c r="A30" s="36" t="s">
        <v>100</v>
      </c>
      <c r="B30" s="70"/>
      <c r="C30" s="70"/>
    </row>
    <row r="31" spans="1:4" x14ac:dyDescent="0.35">
      <c r="A31" s="70"/>
      <c r="B31" s="70"/>
      <c r="C31" s="70"/>
    </row>
    <row r="32" spans="1:4" ht="13.15" thickBot="1" x14ac:dyDescent="0.4"/>
    <row r="33" spans="2:10" ht="13.5" thickBot="1" x14ac:dyDescent="0.4">
      <c r="H33" s="267"/>
      <c r="I33" s="264"/>
      <c r="J33" s="265"/>
    </row>
    <row r="34" spans="2:10" ht="13.15" x14ac:dyDescent="0.35">
      <c r="B34" s="3" t="s">
        <v>606</v>
      </c>
      <c r="F34" s="264" t="s">
        <v>116</v>
      </c>
      <c r="G34" s="265" t="s">
        <v>117</v>
      </c>
      <c r="I34" s="95"/>
      <c r="J34" s="93"/>
    </row>
    <row r="35" spans="2:10" ht="26.25" x14ac:dyDescent="0.35">
      <c r="B35" s="14" t="s">
        <v>608</v>
      </c>
      <c r="C35" s="314">
        <f>D35/$C$41</f>
        <v>0.47986289631533846</v>
      </c>
      <c r="D35" s="315">
        <v>560</v>
      </c>
      <c r="E35" s="86"/>
      <c r="F35" s="95" t="s">
        <v>633</v>
      </c>
      <c r="G35" s="93">
        <v>67</v>
      </c>
      <c r="I35" s="95"/>
      <c r="J35" s="93"/>
    </row>
    <row r="36" spans="2:10" ht="39.4" x14ac:dyDescent="0.35">
      <c r="B36" s="14" t="s">
        <v>607</v>
      </c>
      <c r="C36" s="314">
        <f t="shared" ref="C36:C40" si="2">D36/$C$41</f>
        <v>0.25621251071122536</v>
      </c>
      <c r="D36" s="315">
        <v>299</v>
      </c>
      <c r="E36" s="86"/>
      <c r="F36" s="95" t="s">
        <v>632</v>
      </c>
      <c r="G36" s="93">
        <v>299</v>
      </c>
      <c r="I36" s="95"/>
      <c r="J36" s="93"/>
    </row>
    <row r="37" spans="2:10" ht="39.4" x14ac:dyDescent="0.35">
      <c r="B37" s="14" t="s">
        <v>610</v>
      </c>
      <c r="C37" s="314">
        <f t="shared" si="2"/>
        <v>9.0831191088260502E-2</v>
      </c>
      <c r="D37" s="315">
        <v>106</v>
      </c>
      <c r="E37" s="86"/>
      <c r="F37" s="95" t="s">
        <v>631</v>
      </c>
      <c r="G37" s="93">
        <v>560</v>
      </c>
      <c r="I37" s="95"/>
      <c r="J37" s="93"/>
    </row>
    <row r="38" spans="2:10" ht="39.4" x14ac:dyDescent="0.35">
      <c r="B38" s="14" t="s">
        <v>611</v>
      </c>
      <c r="C38" s="314">
        <f t="shared" si="2"/>
        <v>5.9125964010282778E-2</v>
      </c>
      <c r="D38" s="315">
        <v>69</v>
      </c>
      <c r="E38" s="86"/>
      <c r="F38" s="95" t="s">
        <v>630</v>
      </c>
      <c r="G38" s="93">
        <v>66</v>
      </c>
      <c r="I38" s="95"/>
      <c r="J38" s="93"/>
    </row>
    <row r="39" spans="2:10" ht="39.4" x14ac:dyDescent="0.35">
      <c r="B39" s="14" t="s">
        <v>609</v>
      </c>
      <c r="C39" s="314">
        <f t="shared" si="2"/>
        <v>5.6555269922879174E-2</v>
      </c>
      <c r="D39" s="315">
        <v>66</v>
      </c>
      <c r="E39" s="86"/>
      <c r="F39" s="95" t="s">
        <v>629</v>
      </c>
      <c r="G39" s="93">
        <v>69</v>
      </c>
      <c r="I39" s="95"/>
      <c r="J39" s="93"/>
    </row>
    <row r="40" spans="2:10" ht="39.4" x14ac:dyDescent="0.35">
      <c r="B40" s="14" t="s">
        <v>57</v>
      </c>
      <c r="C40" s="314">
        <f t="shared" si="2"/>
        <v>5.7412167952013711E-2</v>
      </c>
      <c r="D40" s="315">
        <v>67</v>
      </c>
      <c r="E40" s="86"/>
      <c r="F40" s="95" t="s">
        <v>628</v>
      </c>
      <c r="G40" s="93">
        <v>106</v>
      </c>
      <c r="I40" s="95"/>
      <c r="J40" s="93"/>
    </row>
    <row r="41" spans="2:10" x14ac:dyDescent="0.35">
      <c r="B41" s="14"/>
      <c r="C41" s="14">
        <f>SUM(D35:D40)</f>
        <v>1167</v>
      </c>
      <c r="D41" s="314">
        <f t="shared" ref="D41" si="3">C41/$C$41</f>
        <v>1</v>
      </c>
      <c r="G41" s="3">
        <f>SUM(G35:G40)</f>
        <v>1167</v>
      </c>
    </row>
    <row r="44" spans="2:10" x14ac:dyDescent="0.35">
      <c r="C44" s="298">
        <f>SUM(C35:C40)</f>
        <v>1</v>
      </c>
    </row>
    <row r="54" spans="1:10" x14ac:dyDescent="0.35">
      <c r="A54" s="299" t="s">
        <v>634</v>
      </c>
    </row>
    <row r="55" spans="1:10" x14ac:dyDescent="0.35">
      <c r="A55" s="300" t="s">
        <v>763</v>
      </c>
    </row>
    <row r="57" spans="1:10" ht="13.9" x14ac:dyDescent="0.4">
      <c r="A57" s="36" t="s">
        <v>101</v>
      </c>
    </row>
    <row r="62" spans="1:10" x14ac:dyDescent="0.35">
      <c r="C62" s="3" t="s">
        <v>612</v>
      </c>
      <c r="F62" s="86">
        <f>G62/$G$67</f>
        <v>0.51543739279588341</v>
      </c>
      <c r="G62" s="3">
        <v>601</v>
      </c>
    </row>
    <row r="63" spans="1:10" x14ac:dyDescent="0.35">
      <c r="C63" s="3" t="s">
        <v>613</v>
      </c>
      <c r="F63" s="86">
        <f>G63/$G$67</f>
        <v>0.10977701543739279</v>
      </c>
      <c r="G63" s="3">
        <v>128</v>
      </c>
    </row>
    <row r="64" spans="1:10" x14ac:dyDescent="0.35">
      <c r="C64" s="3" t="s">
        <v>619</v>
      </c>
      <c r="F64" s="86">
        <f>G64/$G$67</f>
        <v>0.20754716981132076</v>
      </c>
      <c r="G64" s="3">
        <v>242</v>
      </c>
      <c r="J64" s="3">
        <f>228-181</f>
        <v>47</v>
      </c>
    </row>
    <row r="65" spans="3:8" x14ac:dyDescent="0.35">
      <c r="C65" s="3" t="s">
        <v>614</v>
      </c>
      <c r="F65" s="86">
        <f>G65/$G$67</f>
        <v>0.13464837049742709</v>
      </c>
      <c r="G65" s="3">
        <v>157</v>
      </c>
    </row>
    <row r="66" spans="3:8" x14ac:dyDescent="0.35">
      <c r="C66" s="3" t="s">
        <v>620</v>
      </c>
      <c r="F66" s="86">
        <f>G66/$G$67</f>
        <v>3.2590051457975985E-2</v>
      </c>
      <c r="G66" s="3">
        <v>38</v>
      </c>
    </row>
    <row r="67" spans="3:8" x14ac:dyDescent="0.35">
      <c r="G67" s="3">
        <f>SUM(G62:G66)</f>
        <v>1166</v>
      </c>
    </row>
    <row r="70" spans="3:8" ht="13.15" thickBot="1" x14ac:dyDescent="0.4"/>
    <row r="71" spans="3:8" ht="13.15" x14ac:dyDescent="0.35">
      <c r="D71" s="264" t="s">
        <v>116</v>
      </c>
      <c r="E71" s="265" t="s">
        <v>117</v>
      </c>
      <c r="G71" s="264" t="s">
        <v>116</v>
      </c>
      <c r="H71" s="265" t="s">
        <v>117</v>
      </c>
    </row>
    <row r="72" spans="3:8" ht="26.25" x14ac:dyDescent="0.35">
      <c r="D72" s="95" t="s">
        <v>621</v>
      </c>
      <c r="E72" s="93">
        <v>40</v>
      </c>
      <c r="G72" s="95" t="s">
        <v>621</v>
      </c>
      <c r="H72" s="93">
        <v>37</v>
      </c>
    </row>
    <row r="73" spans="3:8" ht="26.25" x14ac:dyDescent="0.35">
      <c r="D73" s="95" t="s">
        <v>622</v>
      </c>
      <c r="E73" s="93">
        <v>162</v>
      </c>
      <c r="G73" s="95" t="s">
        <v>622</v>
      </c>
      <c r="H73" s="93">
        <v>157</v>
      </c>
    </row>
    <row r="74" spans="3:8" ht="26.25" x14ac:dyDescent="0.35">
      <c r="D74" s="95" t="s">
        <v>623</v>
      </c>
      <c r="E74" s="93">
        <v>2</v>
      </c>
      <c r="G74" s="95" t="s">
        <v>623</v>
      </c>
      <c r="H74" s="93">
        <v>1</v>
      </c>
    </row>
    <row r="75" spans="3:8" ht="26.25" x14ac:dyDescent="0.35">
      <c r="D75" s="95" t="s">
        <v>624</v>
      </c>
      <c r="E75" s="93">
        <v>237</v>
      </c>
      <c r="G75" s="95" t="s">
        <v>624</v>
      </c>
      <c r="H75" s="93">
        <v>242</v>
      </c>
    </row>
    <row r="76" spans="3:8" ht="26.25" x14ac:dyDescent="0.35">
      <c r="D76" s="95" t="s">
        <v>625</v>
      </c>
      <c r="E76" s="93">
        <v>152</v>
      </c>
      <c r="G76" s="95" t="s">
        <v>625</v>
      </c>
      <c r="H76" s="93">
        <v>128</v>
      </c>
    </row>
    <row r="77" spans="3:8" ht="26.25" x14ac:dyDescent="0.35">
      <c r="D77" s="95" t="s">
        <v>626</v>
      </c>
      <c r="E77" s="93">
        <v>611</v>
      </c>
      <c r="G77" s="95" t="s">
        <v>626</v>
      </c>
      <c r="H77" s="93">
        <v>601</v>
      </c>
    </row>
    <row r="84" spans="1:1" x14ac:dyDescent="0.35">
      <c r="A84" s="299" t="s">
        <v>635</v>
      </c>
    </row>
    <row r="85" spans="1:1" x14ac:dyDescent="0.35">
      <c r="A85" s="300" t="s">
        <v>763</v>
      </c>
    </row>
  </sheetData>
  <mergeCells count="1">
    <mergeCell ref="A2:C2"/>
  </mergeCells>
  <hyperlinks>
    <hyperlink ref="A2:C2" location="TOC!A1" display="Return to Table of Contents"/>
  </hyperlinks>
  <pageMargins left="0.25" right="0.25" top="0.75" bottom="0.75" header="0.3" footer="0.3"/>
  <pageSetup scale="72" fitToHeight="0" orientation="portrait" horizontalDpi="1200" verticalDpi="1200" r:id="rId1"/>
  <headerFooter>
    <oddHeader>&amp;L&amp;"Arial,Bold"2019-20 &amp;"Arial,Bold Italic"Survey of Allied Dental Education&amp;"Arial,Bold"
Report 2 - Dental Assisting Education Programs</oddHeader>
  </headerFooter>
  <rowBreaks count="1" manualBreakCount="1">
    <brk id="56" max="15"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250"/>
  <sheetViews>
    <sheetView zoomScaleNormal="100" workbookViewId="0">
      <pane ySplit="3" topLeftCell="A4" activePane="bottomLeft" state="frozen"/>
      <selection activeCell="A11" sqref="A11"/>
      <selection pane="bottomLeft"/>
    </sheetView>
  </sheetViews>
  <sheetFormatPr defaultColWidth="9.1328125" defaultRowHeight="13.5" x14ac:dyDescent="0.35"/>
  <cols>
    <col min="1" max="1" width="11" style="316" customWidth="1"/>
    <col min="2" max="2" width="59.86328125" style="316" customWidth="1"/>
    <col min="3" max="5" width="15.6640625" style="316" customWidth="1"/>
    <col min="6" max="16384" width="9.1328125" style="316"/>
  </cols>
  <sheetData>
    <row r="1" spans="1:5" ht="18.75" customHeight="1" x14ac:dyDescent="0.4">
      <c r="A1" s="386" t="s">
        <v>636</v>
      </c>
      <c r="B1" s="387"/>
      <c r="C1" s="387"/>
      <c r="D1" s="387"/>
      <c r="E1" s="387"/>
    </row>
    <row r="2" spans="1:5" ht="17.25" customHeight="1" x14ac:dyDescent="0.35">
      <c r="A2" s="406" t="s">
        <v>1</v>
      </c>
      <c r="B2" s="406"/>
    </row>
    <row r="3" spans="1:5" ht="29.25" customHeight="1" x14ac:dyDescent="0.4">
      <c r="A3" s="268" t="s">
        <v>136</v>
      </c>
      <c r="B3" s="269" t="s">
        <v>137</v>
      </c>
      <c r="C3" s="322" t="s">
        <v>638</v>
      </c>
      <c r="D3" s="322" t="s">
        <v>639</v>
      </c>
      <c r="E3" s="322" t="s">
        <v>80</v>
      </c>
    </row>
    <row r="4" spans="1:5" ht="20.100000000000001" customHeight="1" x14ac:dyDescent="0.35">
      <c r="A4" s="106" t="s">
        <v>139</v>
      </c>
      <c r="B4" s="107" t="s">
        <v>140</v>
      </c>
      <c r="C4" s="323">
        <v>1</v>
      </c>
      <c r="D4" s="323">
        <v>2</v>
      </c>
      <c r="E4" s="323">
        <v>3</v>
      </c>
    </row>
    <row r="5" spans="1:5" ht="20.100000000000001" customHeight="1" x14ac:dyDescent="0.35">
      <c r="A5" s="108" t="s">
        <v>139</v>
      </c>
      <c r="B5" s="109" t="s">
        <v>141</v>
      </c>
      <c r="C5" s="324">
        <v>1</v>
      </c>
      <c r="D5" s="324">
        <v>4</v>
      </c>
      <c r="E5" s="324">
        <v>5</v>
      </c>
    </row>
    <row r="6" spans="1:5" ht="20.100000000000001" customHeight="1" x14ac:dyDescent="0.35">
      <c r="A6" s="106" t="s">
        <v>139</v>
      </c>
      <c r="B6" s="107" t="s">
        <v>142</v>
      </c>
      <c r="C6" s="323">
        <v>1</v>
      </c>
      <c r="D6" s="323">
        <v>2</v>
      </c>
      <c r="E6" s="323">
        <v>3</v>
      </c>
    </row>
    <row r="7" spans="1:5" ht="20.100000000000001" customHeight="1" x14ac:dyDescent="0.35">
      <c r="A7" s="108" t="s">
        <v>139</v>
      </c>
      <c r="B7" s="109" t="s">
        <v>143</v>
      </c>
      <c r="C7" s="324">
        <v>1</v>
      </c>
      <c r="D7" s="324">
        <v>3</v>
      </c>
      <c r="E7" s="324">
        <v>4</v>
      </c>
    </row>
    <row r="8" spans="1:5" ht="20.100000000000001" customHeight="1" x14ac:dyDescent="0.35">
      <c r="A8" s="106" t="s">
        <v>139</v>
      </c>
      <c r="B8" s="107" t="s">
        <v>144</v>
      </c>
      <c r="C8" s="323">
        <v>4</v>
      </c>
      <c r="D8" s="323">
        <v>0</v>
      </c>
      <c r="E8" s="323">
        <v>4</v>
      </c>
    </row>
    <row r="9" spans="1:5" ht="20.100000000000001" customHeight="1" x14ac:dyDescent="0.35">
      <c r="A9" s="108" t="s">
        <v>145</v>
      </c>
      <c r="B9" s="109" t="s">
        <v>146</v>
      </c>
      <c r="C9" s="324">
        <v>2</v>
      </c>
      <c r="D9" s="324">
        <v>1</v>
      </c>
      <c r="E9" s="324">
        <v>3</v>
      </c>
    </row>
    <row r="10" spans="1:5" ht="20.100000000000001" customHeight="1" x14ac:dyDescent="0.35">
      <c r="A10" s="106" t="s">
        <v>147</v>
      </c>
      <c r="B10" s="107" t="s">
        <v>148</v>
      </c>
      <c r="C10" s="323">
        <v>3</v>
      </c>
      <c r="D10" s="323">
        <v>11</v>
      </c>
      <c r="E10" s="323">
        <v>14</v>
      </c>
    </row>
    <row r="11" spans="1:5" ht="20.100000000000001" customHeight="1" x14ac:dyDescent="0.35">
      <c r="A11" s="108" t="s">
        <v>147</v>
      </c>
      <c r="B11" s="109" t="s">
        <v>149</v>
      </c>
      <c r="C11" s="324">
        <v>3</v>
      </c>
      <c r="D11" s="324">
        <v>2</v>
      </c>
      <c r="E11" s="324">
        <v>5</v>
      </c>
    </row>
    <row r="12" spans="1:5" ht="20.100000000000001" customHeight="1" x14ac:dyDescent="0.35">
      <c r="A12" s="106" t="s">
        <v>150</v>
      </c>
      <c r="B12" s="107" t="s">
        <v>151</v>
      </c>
      <c r="C12" s="323">
        <v>1</v>
      </c>
      <c r="D12" s="323">
        <v>1</v>
      </c>
      <c r="E12" s="323">
        <v>2</v>
      </c>
    </row>
    <row r="13" spans="1:5" ht="20.100000000000001" customHeight="1" x14ac:dyDescent="0.35">
      <c r="A13" s="108" t="s">
        <v>150</v>
      </c>
      <c r="B13" s="109" t="s">
        <v>152</v>
      </c>
      <c r="C13" s="324">
        <v>3</v>
      </c>
      <c r="D13" s="324">
        <v>1</v>
      </c>
      <c r="E13" s="324">
        <v>4</v>
      </c>
    </row>
    <row r="14" spans="1:5" ht="20.100000000000001" customHeight="1" x14ac:dyDescent="0.35">
      <c r="A14" s="106" t="s">
        <v>153</v>
      </c>
      <c r="B14" s="107" t="s">
        <v>154</v>
      </c>
      <c r="C14" s="323">
        <v>2</v>
      </c>
      <c r="D14" s="323">
        <v>5</v>
      </c>
      <c r="E14" s="323">
        <v>7</v>
      </c>
    </row>
    <row r="15" spans="1:5" ht="20.100000000000001" customHeight="1" x14ac:dyDescent="0.35">
      <c r="A15" s="108" t="s">
        <v>153</v>
      </c>
      <c r="B15" s="109" t="s">
        <v>155</v>
      </c>
      <c r="C15" s="324">
        <v>1</v>
      </c>
      <c r="D15" s="324">
        <v>6</v>
      </c>
      <c r="E15" s="324">
        <v>7</v>
      </c>
    </row>
    <row r="16" spans="1:5" ht="20.100000000000001" customHeight="1" x14ac:dyDescent="0.35">
      <c r="A16" s="106" t="s">
        <v>153</v>
      </c>
      <c r="B16" s="107" t="s">
        <v>156</v>
      </c>
      <c r="C16" s="323">
        <v>2</v>
      </c>
      <c r="D16" s="323">
        <v>3</v>
      </c>
      <c r="E16" s="323">
        <v>5</v>
      </c>
    </row>
    <row r="17" spans="1:5" ht="20.100000000000001" customHeight="1" x14ac:dyDescent="0.35">
      <c r="A17" s="108" t="s">
        <v>153</v>
      </c>
      <c r="B17" s="109" t="s">
        <v>157</v>
      </c>
      <c r="C17" s="324">
        <v>1</v>
      </c>
      <c r="D17" s="324">
        <v>3</v>
      </c>
      <c r="E17" s="324">
        <v>4</v>
      </c>
    </row>
    <row r="18" spans="1:5" ht="20.100000000000001" customHeight="1" x14ac:dyDescent="0.35">
      <c r="A18" s="106" t="s">
        <v>153</v>
      </c>
      <c r="B18" s="107" t="s">
        <v>158</v>
      </c>
      <c r="C18" s="323">
        <v>1</v>
      </c>
      <c r="D18" s="323">
        <v>3</v>
      </c>
      <c r="E18" s="323">
        <v>4</v>
      </c>
    </row>
    <row r="19" spans="1:5" ht="20.100000000000001" customHeight="1" x14ac:dyDescent="0.35">
      <c r="A19" s="108" t="s">
        <v>153</v>
      </c>
      <c r="B19" s="109" t="s">
        <v>159</v>
      </c>
      <c r="C19" s="324">
        <v>1</v>
      </c>
      <c r="D19" s="324">
        <v>3</v>
      </c>
      <c r="E19" s="324">
        <v>4</v>
      </c>
    </row>
    <row r="20" spans="1:5" ht="20.100000000000001" customHeight="1" x14ac:dyDescent="0.35">
      <c r="A20" s="106" t="s">
        <v>153</v>
      </c>
      <c r="B20" s="107" t="s">
        <v>160</v>
      </c>
      <c r="C20" s="323">
        <v>1</v>
      </c>
      <c r="D20" s="323">
        <v>3</v>
      </c>
      <c r="E20" s="323">
        <v>4</v>
      </c>
    </row>
    <row r="21" spans="1:5" ht="20.100000000000001" customHeight="1" x14ac:dyDescent="0.35">
      <c r="A21" s="108" t="s">
        <v>153</v>
      </c>
      <c r="B21" s="109" t="s">
        <v>161</v>
      </c>
      <c r="C21" s="324">
        <v>1</v>
      </c>
      <c r="D21" s="324">
        <v>2</v>
      </c>
      <c r="E21" s="324">
        <v>3</v>
      </c>
    </row>
    <row r="22" spans="1:5" ht="20.100000000000001" customHeight="1" x14ac:dyDescent="0.35">
      <c r="A22" s="106" t="s">
        <v>153</v>
      </c>
      <c r="B22" s="107" t="s">
        <v>162</v>
      </c>
      <c r="C22" s="323">
        <v>2</v>
      </c>
      <c r="D22" s="323">
        <v>1</v>
      </c>
      <c r="E22" s="323">
        <v>3</v>
      </c>
    </row>
    <row r="23" spans="1:5" ht="20.100000000000001" customHeight="1" x14ac:dyDescent="0.35">
      <c r="A23" s="108" t="s">
        <v>153</v>
      </c>
      <c r="B23" s="109" t="s">
        <v>163</v>
      </c>
      <c r="C23" s="324">
        <v>1</v>
      </c>
      <c r="D23" s="324">
        <v>5</v>
      </c>
      <c r="E23" s="324">
        <v>6</v>
      </c>
    </row>
    <row r="24" spans="1:5" ht="20.100000000000001" customHeight="1" x14ac:dyDescent="0.35">
      <c r="A24" s="106" t="s">
        <v>153</v>
      </c>
      <c r="B24" s="107" t="s">
        <v>164</v>
      </c>
      <c r="C24" s="323">
        <v>1</v>
      </c>
      <c r="D24" s="323">
        <v>11</v>
      </c>
      <c r="E24" s="323">
        <v>12</v>
      </c>
    </row>
    <row r="25" spans="1:5" ht="20.100000000000001" customHeight="1" x14ac:dyDescent="0.35">
      <c r="A25" s="108" t="s">
        <v>153</v>
      </c>
      <c r="B25" s="109" t="s">
        <v>165</v>
      </c>
      <c r="C25" s="324">
        <v>1</v>
      </c>
      <c r="D25" s="324">
        <v>0</v>
      </c>
      <c r="E25" s="324">
        <v>1</v>
      </c>
    </row>
    <row r="26" spans="1:5" ht="20.100000000000001" customHeight="1" x14ac:dyDescent="0.35">
      <c r="A26" s="106" t="s">
        <v>153</v>
      </c>
      <c r="B26" s="107" t="s">
        <v>166</v>
      </c>
      <c r="C26" s="323">
        <v>2</v>
      </c>
      <c r="D26" s="323">
        <v>4</v>
      </c>
      <c r="E26" s="323">
        <v>6</v>
      </c>
    </row>
    <row r="27" spans="1:5" ht="20.100000000000001" customHeight="1" x14ac:dyDescent="0.35">
      <c r="A27" s="108" t="s">
        <v>153</v>
      </c>
      <c r="B27" s="109" t="s">
        <v>167</v>
      </c>
      <c r="C27" s="324">
        <v>2</v>
      </c>
      <c r="D27" s="324">
        <v>1</v>
      </c>
      <c r="E27" s="324">
        <v>3</v>
      </c>
    </row>
    <row r="28" spans="1:5" ht="20.100000000000001" customHeight="1" x14ac:dyDescent="0.35">
      <c r="A28" s="106" t="s">
        <v>153</v>
      </c>
      <c r="B28" s="107" t="s">
        <v>168</v>
      </c>
      <c r="C28" s="323">
        <v>2</v>
      </c>
      <c r="D28" s="323">
        <v>2</v>
      </c>
      <c r="E28" s="323">
        <v>4</v>
      </c>
    </row>
    <row r="29" spans="1:5" ht="20.100000000000001" customHeight="1" x14ac:dyDescent="0.35">
      <c r="A29" s="108" t="s">
        <v>153</v>
      </c>
      <c r="B29" s="109" t="s">
        <v>169</v>
      </c>
      <c r="C29" s="324">
        <v>3</v>
      </c>
      <c r="D29" s="324">
        <v>3</v>
      </c>
      <c r="E29" s="324">
        <v>6</v>
      </c>
    </row>
    <row r="30" spans="1:5" ht="20.100000000000001" customHeight="1" x14ac:dyDescent="0.35">
      <c r="A30" s="106" t="s">
        <v>153</v>
      </c>
      <c r="B30" s="107" t="s">
        <v>170</v>
      </c>
      <c r="C30" s="323">
        <v>2</v>
      </c>
      <c r="D30" s="323">
        <v>4</v>
      </c>
      <c r="E30" s="323">
        <v>6</v>
      </c>
    </row>
    <row r="31" spans="1:5" ht="20.100000000000001" customHeight="1" x14ac:dyDescent="0.35">
      <c r="A31" s="108" t="s">
        <v>153</v>
      </c>
      <c r="B31" s="109" t="s">
        <v>171</v>
      </c>
      <c r="C31" s="324">
        <v>2</v>
      </c>
      <c r="D31" s="324">
        <v>3</v>
      </c>
      <c r="E31" s="324">
        <v>5</v>
      </c>
    </row>
    <row r="32" spans="1:5" ht="20.100000000000001" customHeight="1" x14ac:dyDescent="0.35">
      <c r="A32" s="106" t="s">
        <v>153</v>
      </c>
      <c r="B32" s="107" t="s">
        <v>172</v>
      </c>
      <c r="C32" s="323">
        <v>2</v>
      </c>
      <c r="D32" s="323">
        <v>7</v>
      </c>
      <c r="E32" s="323">
        <v>9</v>
      </c>
    </row>
    <row r="33" spans="1:5" ht="20.100000000000001" customHeight="1" x14ac:dyDescent="0.35">
      <c r="A33" s="108" t="s">
        <v>173</v>
      </c>
      <c r="B33" s="109" t="s">
        <v>174</v>
      </c>
      <c r="C33" s="324">
        <v>2</v>
      </c>
      <c r="D33" s="324">
        <v>4</v>
      </c>
      <c r="E33" s="324">
        <v>6</v>
      </c>
    </row>
    <row r="34" spans="1:5" ht="20.100000000000001" customHeight="1" x14ac:dyDescent="0.35">
      <c r="A34" s="106" t="s">
        <v>173</v>
      </c>
      <c r="B34" s="107" t="s">
        <v>175</v>
      </c>
      <c r="C34" s="323">
        <v>2</v>
      </c>
      <c r="D34" s="323">
        <v>1</v>
      </c>
      <c r="E34" s="323">
        <v>3</v>
      </c>
    </row>
    <row r="35" spans="1:5" ht="20.100000000000001" customHeight="1" x14ac:dyDescent="0.35">
      <c r="A35" s="108" t="s">
        <v>173</v>
      </c>
      <c r="B35" s="109" t="s">
        <v>176</v>
      </c>
      <c r="C35" s="324">
        <v>3</v>
      </c>
      <c r="D35" s="324">
        <v>1</v>
      </c>
      <c r="E35" s="324">
        <v>4</v>
      </c>
    </row>
    <row r="36" spans="1:5" ht="20.100000000000001" customHeight="1" x14ac:dyDescent="0.35">
      <c r="A36" s="106" t="s">
        <v>177</v>
      </c>
      <c r="B36" s="107" t="s">
        <v>178</v>
      </c>
      <c r="C36" s="323">
        <v>1</v>
      </c>
      <c r="D36" s="323">
        <v>3</v>
      </c>
      <c r="E36" s="323">
        <v>4</v>
      </c>
    </row>
    <row r="37" spans="1:5" ht="20.100000000000001" customHeight="1" x14ac:dyDescent="0.35">
      <c r="A37" s="108" t="s">
        <v>177</v>
      </c>
      <c r="B37" s="109" t="s">
        <v>179</v>
      </c>
      <c r="C37" s="324">
        <v>1</v>
      </c>
      <c r="D37" s="324">
        <v>9</v>
      </c>
      <c r="E37" s="324">
        <v>10</v>
      </c>
    </row>
    <row r="38" spans="1:5" ht="20.100000000000001" customHeight="1" x14ac:dyDescent="0.35">
      <c r="A38" s="106" t="s">
        <v>180</v>
      </c>
      <c r="B38" s="107" t="s">
        <v>181</v>
      </c>
      <c r="C38" s="323">
        <v>1</v>
      </c>
      <c r="D38" s="323">
        <v>2</v>
      </c>
      <c r="E38" s="323">
        <v>3</v>
      </c>
    </row>
    <row r="39" spans="1:5" ht="20.100000000000001" customHeight="1" x14ac:dyDescent="0.35">
      <c r="A39" s="108" t="s">
        <v>180</v>
      </c>
      <c r="B39" s="109" t="s">
        <v>182</v>
      </c>
      <c r="C39" s="324">
        <v>2</v>
      </c>
      <c r="D39" s="324">
        <v>6</v>
      </c>
      <c r="E39" s="324">
        <v>8</v>
      </c>
    </row>
    <row r="40" spans="1:5" ht="20.100000000000001" customHeight="1" x14ac:dyDescent="0.35">
      <c r="A40" s="106" t="s">
        <v>180</v>
      </c>
      <c r="B40" s="107" t="s">
        <v>183</v>
      </c>
      <c r="C40" s="323">
        <v>2</v>
      </c>
      <c r="D40" s="323">
        <v>0</v>
      </c>
      <c r="E40" s="323">
        <v>2</v>
      </c>
    </row>
    <row r="41" spans="1:5" ht="20.100000000000001" customHeight="1" x14ac:dyDescent="0.35">
      <c r="A41" s="108" t="s">
        <v>180</v>
      </c>
      <c r="B41" s="109" t="s">
        <v>184</v>
      </c>
      <c r="C41" s="324">
        <v>2</v>
      </c>
      <c r="D41" s="324">
        <v>0</v>
      </c>
      <c r="E41" s="324">
        <v>2</v>
      </c>
    </row>
    <row r="42" spans="1:5" ht="20.100000000000001" customHeight="1" x14ac:dyDescent="0.35">
      <c r="A42" s="106" t="s">
        <v>180</v>
      </c>
      <c r="B42" s="107" t="s">
        <v>185</v>
      </c>
      <c r="C42" s="323">
        <v>1</v>
      </c>
      <c r="D42" s="323">
        <v>2</v>
      </c>
      <c r="E42" s="323">
        <v>3</v>
      </c>
    </row>
    <row r="43" spans="1:5" ht="20.100000000000001" customHeight="1" x14ac:dyDescent="0.35">
      <c r="A43" s="108" t="s">
        <v>180</v>
      </c>
      <c r="B43" s="109" t="s">
        <v>186</v>
      </c>
      <c r="C43" s="324">
        <v>1</v>
      </c>
      <c r="D43" s="324">
        <v>2</v>
      </c>
      <c r="E43" s="324">
        <v>3</v>
      </c>
    </row>
    <row r="44" spans="1:5" ht="20.100000000000001" customHeight="1" x14ac:dyDescent="0.35">
      <c r="A44" s="106" t="s">
        <v>180</v>
      </c>
      <c r="B44" s="107" t="s">
        <v>187</v>
      </c>
      <c r="C44" s="323">
        <v>2</v>
      </c>
      <c r="D44" s="323">
        <v>10</v>
      </c>
      <c r="E44" s="323">
        <v>12</v>
      </c>
    </row>
    <row r="45" spans="1:5" ht="20.100000000000001" customHeight="1" x14ac:dyDescent="0.35">
      <c r="A45" s="108" t="s">
        <v>180</v>
      </c>
      <c r="B45" s="109" t="s">
        <v>188</v>
      </c>
      <c r="C45" s="324">
        <v>2</v>
      </c>
      <c r="D45" s="324">
        <v>1</v>
      </c>
      <c r="E45" s="324">
        <v>3</v>
      </c>
    </row>
    <row r="46" spans="1:5" ht="20.100000000000001" customHeight="1" x14ac:dyDescent="0.35">
      <c r="A46" s="106" t="s">
        <v>180</v>
      </c>
      <c r="B46" s="107" t="s">
        <v>189</v>
      </c>
      <c r="C46" s="323">
        <v>1</v>
      </c>
      <c r="D46" s="323">
        <v>1</v>
      </c>
      <c r="E46" s="323">
        <v>2</v>
      </c>
    </row>
    <row r="47" spans="1:5" ht="20.100000000000001" customHeight="1" x14ac:dyDescent="0.35">
      <c r="A47" s="108" t="s">
        <v>180</v>
      </c>
      <c r="B47" s="109" t="s">
        <v>190</v>
      </c>
      <c r="C47" s="324">
        <v>2</v>
      </c>
      <c r="D47" s="324">
        <v>8</v>
      </c>
      <c r="E47" s="324">
        <v>10</v>
      </c>
    </row>
    <row r="48" spans="1:5" ht="20.100000000000001" customHeight="1" x14ac:dyDescent="0.35">
      <c r="A48" s="106" t="s">
        <v>180</v>
      </c>
      <c r="B48" s="107" t="s">
        <v>191</v>
      </c>
      <c r="C48" s="323">
        <v>1</v>
      </c>
      <c r="D48" s="323">
        <v>2</v>
      </c>
      <c r="E48" s="323">
        <v>3</v>
      </c>
    </row>
    <row r="49" spans="1:5" ht="20.100000000000001" customHeight="1" x14ac:dyDescent="0.35">
      <c r="A49" s="108" t="s">
        <v>180</v>
      </c>
      <c r="B49" s="109" t="s">
        <v>192</v>
      </c>
      <c r="C49" s="324">
        <v>1</v>
      </c>
      <c r="D49" s="324">
        <v>8</v>
      </c>
      <c r="E49" s="324">
        <v>9</v>
      </c>
    </row>
    <row r="50" spans="1:5" ht="20.100000000000001" customHeight="1" x14ac:dyDescent="0.35">
      <c r="A50" s="106" t="s">
        <v>180</v>
      </c>
      <c r="B50" s="107" t="s">
        <v>193</v>
      </c>
      <c r="C50" s="323">
        <v>1</v>
      </c>
      <c r="D50" s="323">
        <v>1</v>
      </c>
      <c r="E50" s="323">
        <v>2</v>
      </c>
    </row>
    <row r="51" spans="1:5" ht="20.100000000000001" customHeight="1" x14ac:dyDescent="0.35">
      <c r="A51" s="108" t="s">
        <v>180</v>
      </c>
      <c r="B51" s="109" t="s">
        <v>194</v>
      </c>
      <c r="C51" s="324">
        <v>1</v>
      </c>
      <c r="D51" s="324">
        <v>2</v>
      </c>
      <c r="E51" s="324">
        <v>3</v>
      </c>
    </row>
    <row r="52" spans="1:5" ht="20.100000000000001" customHeight="1" x14ac:dyDescent="0.35">
      <c r="A52" s="106" t="s">
        <v>180</v>
      </c>
      <c r="B52" s="107" t="s">
        <v>195</v>
      </c>
      <c r="C52" s="323">
        <v>3</v>
      </c>
      <c r="D52" s="323">
        <v>0</v>
      </c>
      <c r="E52" s="323">
        <v>3</v>
      </c>
    </row>
    <row r="53" spans="1:5" ht="20.100000000000001" customHeight="1" x14ac:dyDescent="0.35">
      <c r="A53" s="108" t="s">
        <v>180</v>
      </c>
      <c r="B53" s="109" t="s">
        <v>196</v>
      </c>
      <c r="C53" s="324">
        <v>1</v>
      </c>
      <c r="D53" s="324">
        <v>2</v>
      </c>
      <c r="E53" s="324">
        <v>3</v>
      </c>
    </row>
    <row r="54" spans="1:5" ht="20.100000000000001" customHeight="1" x14ac:dyDescent="0.35">
      <c r="A54" s="106" t="s">
        <v>180</v>
      </c>
      <c r="B54" s="107" t="s">
        <v>197</v>
      </c>
      <c r="C54" s="323">
        <v>2</v>
      </c>
      <c r="D54" s="323">
        <v>2</v>
      </c>
      <c r="E54" s="323">
        <v>4</v>
      </c>
    </row>
    <row r="55" spans="1:5" ht="20.100000000000001" customHeight="1" x14ac:dyDescent="0.35">
      <c r="A55" s="108" t="s">
        <v>180</v>
      </c>
      <c r="B55" s="109" t="s">
        <v>198</v>
      </c>
      <c r="C55" s="324">
        <v>6</v>
      </c>
      <c r="D55" s="324">
        <v>10</v>
      </c>
      <c r="E55" s="324">
        <v>16</v>
      </c>
    </row>
    <row r="56" spans="1:5" ht="20.100000000000001" customHeight="1" x14ac:dyDescent="0.35">
      <c r="A56" s="106" t="s">
        <v>180</v>
      </c>
      <c r="B56" s="107" t="s">
        <v>199</v>
      </c>
      <c r="C56" s="323">
        <v>2</v>
      </c>
      <c r="D56" s="323">
        <v>0</v>
      </c>
      <c r="E56" s="323">
        <v>2</v>
      </c>
    </row>
    <row r="57" spans="1:5" ht="20.100000000000001" customHeight="1" x14ac:dyDescent="0.35">
      <c r="A57" s="108" t="s">
        <v>180</v>
      </c>
      <c r="B57" s="109" t="s">
        <v>200</v>
      </c>
      <c r="C57" s="324">
        <v>3</v>
      </c>
      <c r="D57" s="324">
        <v>0</v>
      </c>
      <c r="E57" s="324">
        <v>3</v>
      </c>
    </row>
    <row r="58" spans="1:5" ht="20.100000000000001" customHeight="1" x14ac:dyDescent="0.35">
      <c r="A58" s="106" t="s">
        <v>180</v>
      </c>
      <c r="B58" s="107" t="s">
        <v>201</v>
      </c>
      <c r="C58" s="323">
        <v>3</v>
      </c>
      <c r="D58" s="323">
        <v>7</v>
      </c>
      <c r="E58" s="323">
        <v>10</v>
      </c>
    </row>
    <row r="59" spans="1:5" ht="20.100000000000001" customHeight="1" x14ac:dyDescent="0.35">
      <c r="A59" s="108" t="s">
        <v>180</v>
      </c>
      <c r="B59" s="109" t="s">
        <v>202</v>
      </c>
      <c r="C59" s="324">
        <v>1</v>
      </c>
      <c r="D59" s="324">
        <v>4</v>
      </c>
      <c r="E59" s="324">
        <v>5</v>
      </c>
    </row>
    <row r="60" spans="1:5" ht="20.100000000000001" customHeight="1" x14ac:dyDescent="0.35">
      <c r="A60" s="106" t="s">
        <v>180</v>
      </c>
      <c r="B60" s="107" t="s">
        <v>203</v>
      </c>
      <c r="C60" s="323">
        <v>2</v>
      </c>
      <c r="D60" s="323">
        <v>6</v>
      </c>
      <c r="E60" s="323">
        <v>8</v>
      </c>
    </row>
    <row r="61" spans="1:5" ht="20.100000000000001" customHeight="1" x14ac:dyDescent="0.35">
      <c r="A61" s="108" t="s">
        <v>180</v>
      </c>
      <c r="B61" s="109" t="s">
        <v>204</v>
      </c>
      <c r="C61" s="324">
        <v>2</v>
      </c>
      <c r="D61" s="324">
        <v>0</v>
      </c>
      <c r="E61" s="324">
        <v>2</v>
      </c>
    </row>
    <row r="62" spans="1:5" ht="20.100000000000001" customHeight="1" x14ac:dyDescent="0.35">
      <c r="A62" s="106" t="s">
        <v>205</v>
      </c>
      <c r="B62" s="107" t="s">
        <v>206</v>
      </c>
      <c r="C62" s="323">
        <v>2</v>
      </c>
      <c r="D62" s="323">
        <v>0</v>
      </c>
      <c r="E62" s="323">
        <v>2</v>
      </c>
    </row>
    <row r="63" spans="1:5" ht="20.100000000000001" customHeight="1" x14ac:dyDescent="0.35">
      <c r="A63" s="108" t="s">
        <v>205</v>
      </c>
      <c r="B63" s="109" t="s">
        <v>207</v>
      </c>
      <c r="C63" s="324">
        <v>4</v>
      </c>
      <c r="D63" s="324">
        <v>1</v>
      </c>
      <c r="E63" s="324">
        <v>5</v>
      </c>
    </row>
    <row r="64" spans="1:5" ht="20.100000000000001" customHeight="1" x14ac:dyDescent="0.35">
      <c r="A64" s="106" t="s">
        <v>205</v>
      </c>
      <c r="B64" s="107" t="s">
        <v>208</v>
      </c>
      <c r="C64" s="323">
        <v>2</v>
      </c>
      <c r="D64" s="323">
        <v>2</v>
      </c>
      <c r="E64" s="323">
        <v>4</v>
      </c>
    </row>
    <row r="65" spans="1:5" ht="20.100000000000001" customHeight="1" x14ac:dyDescent="0.35">
      <c r="A65" s="108" t="s">
        <v>205</v>
      </c>
      <c r="B65" s="109" t="s">
        <v>209</v>
      </c>
      <c r="C65" s="324">
        <v>2</v>
      </c>
      <c r="D65" s="324">
        <v>0</v>
      </c>
      <c r="E65" s="324">
        <v>2</v>
      </c>
    </row>
    <row r="66" spans="1:5" ht="20.100000000000001" customHeight="1" x14ac:dyDescent="0.35">
      <c r="A66" s="106" t="s">
        <v>205</v>
      </c>
      <c r="B66" s="107" t="s">
        <v>210</v>
      </c>
      <c r="C66" s="323">
        <v>1</v>
      </c>
      <c r="D66" s="323">
        <v>1</v>
      </c>
      <c r="E66" s="323">
        <v>2</v>
      </c>
    </row>
    <row r="67" spans="1:5" ht="20.100000000000001" customHeight="1" x14ac:dyDescent="0.35">
      <c r="A67" s="108" t="s">
        <v>205</v>
      </c>
      <c r="B67" s="109" t="s">
        <v>211</v>
      </c>
      <c r="C67" s="324">
        <v>1</v>
      </c>
      <c r="D67" s="324">
        <v>1</v>
      </c>
      <c r="E67" s="324">
        <v>2</v>
      </c>
    </row>
    <row r="68" spans="1:5" ht="20.100000000000001" customHeight="1" x14ac:dyDescent="0.35">
      <c r="A68" s="106" t="s">
        <v>205</v>
      </c>
      <c r="B68" s="107" t="s">
        <v>212</v>
      </c>
      <c r="C68" s="323">
        <v>1</v>
      </c>
      <c r="D68" s="323">
        <v>1</v>
      </c>
      <c r="E68" s="323">
        <v>2</v>
      </c>
    </row>
    <row r="69" spans="1:5" ht="20.100000000000001" customHeight="1" x14ac:dyDescent="0.35">
      <c r="A69" s="108" t="s">
        <v>205</v>
      </c>
      <c r="B69" s="109" t="s">
        <v>213</v>
      </c>
      <c r="C69" s="324">
        <v>1</v>
      </c>
      <c r="D69" s="324">
        <v>0</v>
      </c>
      <c r="E69" s="324">
        <v>1</v>
      </c>
    </row>
    <row r="70" spans="1:5" ht="20.100000000000001" customHeight="1" x14ac:dyDescent="0.35">
      <c r="A70" s="106" t="s">
        <v>205</v>
      </c>
      <c r="B70" s="107" t="s">
        <v>214</v>
      </c>
      <c r="C70" s="323">
        <v>1</v>
      </c>
      <c r="D70" s="323">
        <v>2</v>
      </c>
      <c r="E70" s="323">
        <v>3</v>
      </c>
    </row>
    <row r="71" spans="1:5" ht="20.100000000000001" customHeight="1" x14ac:dyDescent="0.35">
      <c r="A71" s="108" t="s">
        <v>205</v>
      </c>
      <c r="B71" s="109" t="s">
        <v>215</v>
      </c>
      <c r="C71" s="324">
        <v>1</v>
      </c>
      <c r="D71" s="324">
        <v>1</v>
      </c>
      <c r="E71" s="324">
        <v>2</v>
      </c>
    </row>
    <row r="72" spans="1:5" ht="20.100000000000001" customHeight="1" x14ac:dyDescent="0.35">
      <c r="A72" s="106" t="s">
        <v>205</v>
      </c>
      <c r="B72" s="107" t="s">
        <v>216</v>
      </c>
      <c r="C72" s="323">
        <v>2</v>
      </c>
      <c r="D72" s="323">
        <v>1</v>
      </c>
      <c r="E72" s="323">
        <v>3</v>
      </c>
    </row>
    <row r="73" spans="1:5" ht="20.100000000000001" customHeight="1" x14ac:dyDescent="0.35">
      <c r="A73" s="108" t="s">
        <v>205</v>
      </c>
      <c r="B73" s="109" t="s">
        <v>217</v>
      </c>
      <c r="C73" s="324">
        <v>1</v>
      </c>
      <c r="D73" s="324">
        <v>2</v>
      </c>
      <c r="E73" s="324">
        <v>3</v>
      </c>
    </row>
    <row r="74" spans="1:5" ht="20.100000000000001" customHeight="1" x14ac:dyDescent="0.35">
      <c r="A74" s="106" t="s">
        <v>218</v>
      </c>
      <c r="B74" s="107" t="s">
        <v>219</v>
      </c>
      <c r="C74" s="323">
        <v>1</v>
      </c>
      <c r="D74" s="323">
        <v>2</v>
      </c>
      <c r="E74" s="323">
        <v>3</v>
      </c>
    </row>
    <row r="75" spans="1:5" ht="20.100000000000001" customHeight="1" x14ac:dyDescent="0.35">
      <c r="A75" s="108" t="s">
        <v>220</v>
      </c>
      <c r="B75" s="109" t="s">
        <v>221</v>
      </c>
      <c r="C75" s="324">
        <v>1</v>
      </c>
      <c r="D75" s="324">
        <v>1</v>
      </c>
      <c r="E75" s="324">
        <v>2</v>
      </c>
    </row>
    <row r="76" spans="1:5" ht="20.100000000000001" customHeight="1" x14ac:dyDescent="0.35">
      <c r="A76" s="106" t="s">
        <v>220</v>
      </c>
      <c r="B76" s="107" t="s">
        <v>222</v>
      </c>
      <c r="C76" s="323">
        <v>2</v>
      </c>
      <c r="D76" s="323">
        <v>0</v>
      </c>
      <c r="E76" s="323">
        <v>2</v>
      </c>
    </row>
    <row r="77" spans="1:5" ht="20.100000000000001" customHeight="1" x14ac:dyDescent="0.35">
      <c r="A77" s="108" t="s">
        <v>223</v>
      </c>
      <c r="B77" s="109" t="s">
        <v>224</v>
      </c>
      <c r="C77" s="324">
        <v>1</v>
      </c>
      <c r="D77" s="324">
        <v>5</v>
      </c>
      <c r="E77" s="324">
        <v>6</v>
      </c>
    </row>
    <row r="78" spans="1:5" ht="20.100000000000001" customHeight="1" x14ac:dyDescent="0.35">
      <c r="A78" s="106" t="s">
        <v>223</v>
      </c>
      <c r="B78" s="107" t="s">
        <v>225</v>
      </c>
      <c r="C78" s="323">
        <v>1</v>
      </c>
      <c r="D78" s="323">
        <v>2</v>
      </c>
      <c r="E78" s="323">
        <v>3</v>
      </c>
    </row>
    <row r="79" spans="1:5" ht="20.100000000000001" customHeight="1" x14ac:dyDescent="0.35">
      <c r="A79" s="108" t="s">
        <v>223</v>
      </c>
      <c r="B79" s="109" t="s">
        <v>226</v>
      </c>
      <c r="C79" s="324">
        <v>1</v>
      </c>
      <c r="D79" s="324">
        <v>3</v>
      </c>
      <c r="E79" s="324">
        <v>4</v>
      </c>
    </row>
    <row r="80" spans="1:5" ht="20.100000000000001" customHeight="1" x14ac:dyDescent="0.35">
      <c r="A80" s="106" t="s">
        <v>223</v>
      </c>
      <c r="B80" s="107" t="s">
        <v>227</v>
      </c>
      <c r="C80" s="323">
        <v>1</v>
      </c>
      <c r="D80" s="323">
        <v>2</v>
      </c>
      <c r="E80" s="323">
        <v>3</v>
      </c>
    </row>
    <row r="81" spans="1:5" ht="20.100000000000001" customHeight="1" x14ac:dyDescent="0.35">
      <c r="A81" s="108" t="s">
        <v>223</v>
      </c>
      <c r="B81" s="109" t="s">
        <v>228</v>
      </c>
      <c r="C81" s="324">
        <v>2</v>
      </c>
      <c r="D81" s="324">
        <v>10</v>
      </c>
      <c r="E81" s="324">
        <v>12</v>
      </c>
    </row>
    <row r="82" spans="1:5" ht="20.100000000000001" customHeight="1" x14ac:dyDescent="0.35">
      <c r="A82" s="106" t="s">
        <v>229</v>
      </c>
      <c r="B82" s="107" t="s">
        <v>230</v>
      </c>
      <c r="C82" s="323">
        <v>2</v>
      </c>
      <c r="D82" s="323">
        <v>6</v>
      </c>
      <c r="E82" s="323">
        <v>8</v>
      </c>
    </row>
    <row r="83" spans="1:5" ht="20.100000000000001" customHeight="1" x14ac:dyDescent="0.35">
      <c r="A83" s="108" t="s">
        <v>229</v>
      </c>
      <c r="B83" s="109" t="s">
        <v>231</v>
      </c>
      <c r="C83" s="324">
        <v>4</v>
      </c>
      <c r="D83" s="324">
        <v>23</v>
      </c>
      <c r="E83" s="324">
        <v>27</v>
      </c>
    </row>
    <row r="84" spans="1:5" ht="20.100000000000001" customHeight="1" x14ac:dyDescent="0.35">
      <c r="A84" s="106" t="s">
        <v>229</v>
      </c>
      <c r="B84" s="107" t="s">
        <v>232</v>
      </c>
      <c r="C84" s="323">
        <v>3</v>
      </c>
      <c r="D84" s="323">
        <v>3</v>
      </c>
      <c r="E84" s="323">
        <v>6</v>
      </c>
    </row>
    <row r="85" spans="1:5" ht="20.100000000000001" customHeight="1" x14ac:dyDescent="0.35">
      <c r="A85" s="108" t="s">
        <v>229</v>
      </c>
      <c r="B85" s="109" t="s">
        <v>233</v>
      </c>
      <c r="C85" s="324">
        <v>1</v>
      </c>
      <c r="D85" s="324">
        <v>2</v>
      </c>
      <c r="E85" s="324">
        <v>3</v>
      </c>
    </row>
    <row r="86" spans="1:5" ht="20.100000000000001" customHeight="1" x14ac:dyDescent="0.35">
      <c r="A86" s="106" t="s">
        <v>229</v>
      </c>
      <c r="B86" s="107" t="s">
        <v>234</v>
      </c>
      <c r="C86" s="323">
        <v>2</v>
      </c>
      <c r="D86" s="323">
        <v>6</v>
      </c>
      <c r="E86" s="323">
        <v>8</v>
      </c>
    </row>
    <row r="87" spans="1:5" ht="20.100000000000001" customHeight="1" x14ac:dyDescent="0.35">
      <c r="A87" s="108" t="s">
        <v>229</v>
      </c>
      <c r="B87" s="109" t="s">
        <v>235</v>
      </c>
      <c r="C87" s="324">
        <v>1</v>
      </c>
      <c r="D87" s="324">
        <v>2</v>
      </c>
      <c r="E87" s="324">
        <v>3</v>
      </c>
    </row>
    <row r="88" spans="1:5" ht="20.100000000000001" customHeight="1" x14ac:dyDescent="0.35">
      <c r="A88" s="106" t="s">
        <v>229</v>
      </c>
      <c r="B88" s="107" t="s">
        <v>236</v>
      </c>
      <c r="C88" s="323">
        <v>1</v>
      </c>
      <c r="D88" s="323">
        <v>3</v>
      </c>
      <c r="E88" s="323">
        <v>4</v>
      </c>
    </row>
    <row r="89" spans="1:5" ht="20.100000000000001" customHeight="1" x14ac:dyDescent="0.35">
      <c r="A89" s="108" t="s">
        <v>229</v>
      </c>
      <c r="B89" s="109" t="s">
        <v>237</v>
      </c>
      <c r="C89" s="324">
        <v>1</v>
      </c>
      <c r="D89" s="324">
        <v>4</v>
      </c>
      <c r="E89" s="324">
        <v>5</v>
      </c>
    </row>
    <row r="90" spans="1:5" ht="20.100000000000001" customHeight="1" x14ac:dyDescent="0.35">
      <c r="A90" s="106" t="s">
        <v>229</v>
      </c>
      <c r="B90" s="107" t="s">
        <v>238</v>
      </c>
      <c r="C90" s="323">
        <v>2</v>
      </c>
      <c r="D90" s="323">
        <v>1</v>
      </c>
      <c r="E90" s="323">
        <v>3</v>
      </c>
    </row>
    <row r="91" spans="1:5" ht="20.100000000000001" customHeight="1" x14ac:dyDescent="0.35">
      <c r="A91" s="108" t="s">
        <v>229</v>
      </c>
      <c r="B91" s="109" t="s">
        <v>239</v>
      </c>
      <c r="C91" s="324">
        <v>2</v>
      </c>
      <c r="D91" s="324">
        <v>5</v>
      </c>
      <c r="E91" s="324">
        <v>7</v>
      </c>
    </row>
    <row r="92" spans="1:5" ht="20.100000000000001" customHeight="1" x14ac:dyDescent="0.35">
      <c r="A92" s="106" t="s">
        <v>240</v>
      </c>
      <c r="B92" s="107" t="s">
        <v>241</v>
      </c>
      <c r="C92" s="323">
        <v>2</v>
      </c>
      <c r="D92" s="323">
        <v>6</v>
      </c>
      <c r="E92" s="323">
        <v>8</v>
      </c>
    </row>
    <row r="93" spans="1:5" ht="20.100000000000001" customHeight="1" x14ac:dyDescent="0.35">
      <c r="A93" s="108" t="s">
        <v>240</v>
      </c>
      <c r="B93" s="109" t="s">
        <v>242</v>
      </c>
      <c r="C93" s="324">
        <v>2</v>
      </c>
      <c r="D93" s="324">
        <v>1</v>
      </c>
      <c r="E93" s="324">
        <v>3</v>
      </c>
    </row>
    <row r="94" spans="1:5" ht="20.100000000000001" customHeight="1" x14ac:dyDescent="0.35">
      <c r="A94" s="106" t="s">
        <v>240</v>
      </c>
      <c r="B94" s="107" t="s">
        <v>243</v>
      </c>
      <c r="C94" s="323">
        <v>2</v>
      </c>
      <c r="D94" s="323">
        <v>0</v>
      </c>
      <c r="E94" s="323">
        <v>2</v>
      </c>
    </row>
    <row r="95" spans="1:5" ht="20.100000000000001" customHeight="1" x14ac:dyDescent="0.35">
      <c r="A95" s="108" t="s">
        <v>240</v>
      </c>
      <c r="B95" s="109" t="s">
        <v>244</v>
      </c>
      <c r="C95" s="324">
        <v>1</v>
      </c>
      <c r="D95" s="324">
        <v>2</v>
      </c>
      <c r="E95" s="324">
        <v>3</v>
      </c>
    </row>
    <row r="96" spans="1:5" ht="20.100000000000001" customHeight="1" x14ac:dyDescent="0.35">
      <c r="A96" s="106" t="s">
        <v>240</v>
      </c>
      <c r="B96" s="107" t="s">
        <v>245</v>
      </c>
      <c r="C96" s="323">
        <v>3</v>
      </c>
      <c r="D96" s="323">
        <v>2</v>
      </c>
      <c r="E96" s="323">
        <v>5</v>
      </c>
    </row>
    <row r="97" spans="1:5" ht="20.100000000000001" customHeight="1" x14ac:dyDescent="0.35">
      <c r="A97" s="108" t="s">
        <v>240</v>
      </c>
      <c r="B97" s="109" t="s">
        <v>246</v>
      </c>
      <c r="C97" s="324">
        <v>1</v>
      </c>
      <c r="D97" s="324">
        <v>4</v>
      </c>
      <c r="E97" s="324">
        <v>5</v>
      </c>
    </row>
    <row r="98" spans="1:5" ht="20.100000000000001" customHeight="1" x14ac:dyDescent="0.35">
      <c r="A98" s="106" t="s">
        <v>240</v>
      </c>
      <c r="B98" s="107" t="s">
        <v>247</v>
      </c>
      <c r="C98" s="323">
        <v>2</v>
      </c>
      <c r="D98" s="323">
        <v>5</v>
      </c>
      <c r="E98" s="323">
        <v>7</v>
      </c>
    </row>
    <row r="99" spans="1:5" ht="20.100000000000001" customHeight="1" x14ac:dyDescent="0.35">
      <c r="A99" s="108" t="s">
        <v>240</v>
      </c>
      <c r="B99" s="109" t="s">
        <v>248</v>
      </c>
      <c r="C99" s="324">
        <v>2</v>
      </c>
      <c r="D99" s="324">
        <v>0</v>
      </c>
      <c r="E99" s="324">
        <v>2</v>
      </c>
    </row>
    <row r="100" spans="1:5" ht="20.100000000000001" customHeight="1" x14ac:dyDescent="0.35">
      <c r="A100" s="106" t="s">
        <v>240</v>
      </c>
      <c r="B100" s="107" t="s">
        <v>249</v>
      </c>
      <c r="C100" s="323">
        <v>3</v>
      </c>
      <c r="D100" s="323">
        <v>3</v>
      </c>
      <c r="E100" s="323">
        <v>6</v>
      </c>
    </row>
    <row r="101" spans="1:5" ht="20.100000000000001" customHeight="1" x14ac:dyDescent="0.35">
      <c r="A101" s="108" t="s">
        <v>250</v>
      </c>
      <c r="B101" s="109" t="s">
        <v>251</v>
      </c>
      <c r="C101" s="324">
        <v>2</v>
      </c>
      <c r="D101" s="324">
        <v>3</v>
      </c>
      <c r="E101" s="324">
        <v>5</v>
      </c>
    </row>
    <row r="102" spans="1:5" ht="20.100000000000001" customHeight="1" x14ac:dyDescent="0.35">
      <c r="A102" s="106" t="s">
        <v>250</v>
      </c>
      <c r="B102" s="107" t="s">
        <v>252</v>
      </c>
      <c r="C102" s="323">
        <v>1</v>
      </c>
      <c r="D102" s="323">
        <v>3</v>
      </c>
      <c r="E102" s="323">
        <v>4</v>
      </c>
    </row>
    <row r="103" spans="1:5" ht="20.100000000000001" customHeight="1" x14ac:dyDescent="0.35">
      <c r="A103" s="108" t="s">
        <v>250</v>
      </c>
      <c r="B103" s="109" t="s">
        <v>253</v>
      </c>
      <c r="C103" s="324">
        <v>1</v>
      </c>
      <c r="D103" s="324">
        <v>1</v>
      </c>
      <c r="E103" s="324">
        <v>2</v>
      </c>
    </row>
    <row r="104" spans="1:5" ht="20.100000000000001" customHeight="1" x14ac:dyDescent="0.35">
      <c r="A104" s="106" t="s">
        <v>250</v>
      </c>
      <c r="B104" s="107" t="s">
        <v>254</v>
      </c>
      <c r="C104" s="323">
        <v>1</v>
      </c>
      <c r="D104" s="323">
        <v>3</v>
      </c>
      <c r="E104" s="323">
        <v>4</v>
      </c>
    </row>
    <row r="105" spans="1:5" ht="20.100000000000001" customHeight="1" x14ac:dyDescent="0.35">
      <c r="A105" s="108" t="s">
        <v>255</v>
      </c>
      <c r="B105" s="109" t="s">
        <v>256</v>
      </c>
      <c r="C105" s="324">
        <v>1</v>
      </c>
      <c r="D105" s="324">
        <v>2</v>
      </c>
      <c r="E105" s="324">
        <v>3</v>
      </c>
    </row>
    <row r="106" spans="1:5" ht="20.100000000000001" customHeight="1" x14ac:dyDescent="0.35">
      <c r="A106" s="106" t="s">
        <v>257</v>
      </c>
      <c r="B106" s="107" t="s">
        <v>258</v>
      </c>
      <c r="C106" s="323">
        <v>1</v>
      </c>
      <c r="D106" s="323">
        <v>6</v>
      </c>
      <c r="E106" s="323">
        <v>7</v>
      </c>
    </row>
    <row r="107" spans="1:5" ht="20.100000000000001" customHeight="1" x14ac:dyDescent="0.35">
      <c r="A107" s="108" t="s">
        <v>259</v>
      </c>
      <c r="B107" s="109" t="s">
        <v>260</v>
      </c>
      <c r="C107" s="324">
        <v>1</v>
      </c>
      <c r="D107" s="324">
        <v>3</v>
      </c>
      <c r="E107" s="324">
        <v>4</v>
      </c>
    </row>
    <row r="108" spans="1:5" ht="20.100000000000001" customHeight="1" x14ac:dyDescent="0.35">
      <c r="A108" s="106" t="s">
        <v>261</v>
      </c>
      <c r="B108" s="107" t="s">
        <v>262</v>
      </c>
      <c r="C108" s="323">
        <v>1</v>
      </c>
      <c r="D108" s="323">
        <v>1</v>
      </c>
      <c r="E108" s="323">
        <v>2</v>
      </c>
    </row>
    <row r="109" spans="1:5" ht="20.100000000000001" customHeight="1" x14ac:dyDescent="0.35">
      <c r="A109" s="108" t="s">
        <v>261</v>
      </c>
      <c r="B109" s="109" t="s">
        <v>263</v>
      </c>
      <c r="C109" s="324">
        <v>1</v>
      </c>
      <c r="D109" s="324">
        <v>2</v>
      </c>
      <c r="E109" s="324">
        <v>3</v>
      </c>
    </row>
    <row r="110" spans="1:5" ht="20.100000000000001" customHeight="1" x14ac:dyDescent="0.35">
      <c r="A110" s="106" t="s">
        <v>261</v>
      </c>
      <c r="B110" s="107" t="s">
        <v>264</v>
      </c>
      <c r="C110" s="323">
        <v>1</v>
      </c>
      <c r="D110" s="323">
        <v>7</v>
      </c>
      <c r="E110" s="323">
        <v>8</v>
      </c>
    </row>
    <row r="111" spans="1:5" ht="20.100000000000001" customHeight="1" x14ac:dyDescent="0.35">
      <c r="A111" s="108" t="s">
        <v>261</v>
      </c>
      <c r="B111" s="109" t="s">
        <v>265</v>
      </c>
      <c r="C111" s="324">
        <v>1</v>
      </c>
      <c r="D111" s="324">
        <v>2</v>
      </c>
      <c r="E111" s="324">
        <v>3</v>
      </c>
    </row>
    <row r="112" spans="1:5" ht="20.100000000000001" customHeight="1" x14ac:dyDescent="0.35">
      <c r="A112" s="106" t="s">
        <v>261</v>
      </c>
      <c r="B112" s="107" t="s">
        <v>266</v>
      </c>
      <c r="C112" s="323">
        <v>2</v>
      </c>
      <c r="D112" s="323">
        <v>2</v>
      </c>
      <c r="E112" s="323">
        <v>4</v>
      </c>
    </row>
    <row r="113" spans="1:5" ht="20.100000000000001" customHeight="1" x14ac:dyDescent="0.35">
      <c r="A113" s="108" t="s">
        <v>261</v>
      </c>
      <c r="B113" s="109" t="s">
        <v>267</v>
      </c>
      <c r="C113" s="324">
        <v>1</v>
      </c>
      <c r="D113" s="324">
        <v>3</v>
      </c>
      <c r="E113" s="324">
        <v>4</v>
      </c>
    </row>
    <row r="114" spans="1:5" ht="20.100000000000001" customHeight="1" x14ac:dyDescent="0.35">
      <c r="A114" s="106" t="s">
        <v>261</v>
      </c>
      <c r="B114" s="107" t="s">
        <v>268</v>
      </c>
      <c r="C114" s="323">
        <v>3</v>
      </c>
      <c r="D114" s="323">
        <v>2</v>
      </c>
      <c r="E114" s="323">
        <v>5</v>
      </c>
    </row>
    <row r="115" spans="1:5" ht="20.100000000000001" customHeight="1" x14ac:dyDescent="0.35">
      <c r="A115" s="108" t="s">
        <v>261</v>
      </c>
      <c r="B115" s="109" t="s">
        <v>269</v>
      </c>
      <c r="C115" s="324">
        <v>2</v>
      </c>
      <c r="D115" s="324">
        <v>0</v>
      </c>
      <c r="E115" s="324">
        <v>2</v>
      </c>
    </row>
    <row r="116" spans="1:5" ht="20.100000000000001" customHeight="1" x14ac:dyDescent="0.35">
      <c r="A116" s="106" t="s">
        <v>270</v>
      </c>
      <c r="B116" s="107" t="s">
        <v>271</v>
      </c>
      <c r="C116" s="323">
        <v>1</v>
      </c>
      <c r="D116" s="323">
        <v>1</v>
      </c>
      <c r="E116" s="323">
        <v>2</v>
      </c>
    </row>
    <row r="117" spans="1:5" ht="20.100000000000001" customHeight="1" x14ac:dyDescent="0.35">
      <c r="A117" s="108" t="s">
        <v>270</v>
      </c>
      <c r="B117" s="109" t="s">
        <v>272</v>
      </c>
      <c r="C117" s="324">
        <v>1</v>
      </c>
      <c r="D117" s="324">
        <v>6</v>
      </c>
      <c r="E117" s="324">
        <v>7</v>
      </c>
    </row>
    <row r="118" spans="1:5" ht="20.100000000000001" customHeight="1" x14ac:dyDescent="0.35">
      <c r="A118" s="106" t="s">
        <v>270</v>
      </c>
      <c r="B118" s="107" t="s">
        <v>273</v>
      </c>
      <c r="C118" s="323">
        <v>5</v>
      </c>
      <c r="D118" s="323">
        <v>3</v>
      </c>
      <c r="E118" s="323">
        <v>8</v>
      </c>
    </row>
    <row r="119" spans="1:5" ht="20.100000000000001" customHeight="1" x14ac:dyDescent="0.35">
      <c r="A119" s="108" t="s">
        <v>270</v>
      </c>
      <c r="B119" s="109" t="s">
        <v>274</v>
      </c>
      <c r="C119" s="324">
        <v>1</v>
      </c>
      <c r="D119" s="324">
        <v>5</v>
      </c>
      <c r="E119" s="324">
        <v>6</v>
      </c>
    </row>
    <row r="120" spans="1:5" ht="20.100000000000001" customHeight="1" x14ac:dyDescent="0.35">
      <c r="A120" s="106" t="s">
        <v>270</v>
      </c>
      <c r="B120" s="107" t="s">
        <v>275</v>
      </c>
      <c r="C120" s="323">
        <v>1</v>
      </c>
      <c r="D120" s="323">
        <v>6</v>
      </c>
      <c r="E120" s="323">
        <v>7</v>
      </c>
    </row>
    <row r="121" spans="1:5" ht="20.100000000000001" customHeight="1" x14ac:dyDescent="0.35">
      <c r="A121" s="108" t="s">
        <v>270</v>
      </c>
      <c r="B121" s="109" t="s">
        <v>276</v>
      </c>
      <c r="C121" s="324">
        <v>2</v>
      </c>
      <c r="D121" s="324">
        <v>2</v>
      </c>
      <c r="E121" s="324">
        <v>4</v>
      </c>
    </row>
    <row r="122" spans="1:5" ht="20.100000000000001" customHeight="1" x14ac:dyDescent="0.35">
      <c r="A122" s="106" t="s">
        <v>270</v>
      </c>
      <c r="B122" s="107" t="s">
        <v>277</v>
      </c>
      <c r="C122" s="323">
        <v>2</v>
      </c>
      <c r="D122" s="323">
        <v>4</v>
      </c>
      <c r="E122" s="323">
        <v>6</v>
      </c>
    </row>
    <row r="123" spans="1:5" ht="20.100000000000001" customHeight="1" x14ac:dyDescent="0.35">
      <c r="A123" s="108" t="s">
        <v>270</v>
      </c>
      <c r="B123" s="109" t="s">
        <v>278</v>
      </c>
      <c r="C123" s="324">
        <v>1</v>
      </c>
      <c r="D123" s="324">
        <v>10</v>
      </c>
      <c r="E123" s="324">
        <v>11</v>
      </c>
    </row>
    <row r="124" spans="1:5" ht="20.100000000000001" customHeight="1" x14ac:dyDescent="0.35">
      <c r="A124" s="106" t="s">
        <v>279</v>
      </c>
      <c r="B124" s="107" t="s">
        <v>280</v>
      </c>
      <c r="C124" s="323">
        <v>1</v>
      </c>
      <c r="D124" s="323">
        <v>1</v>
      </c>
      <c r="E124" s="323">
        <v>2</v>
      </c>
    </row>
    <row r="125" spans="1:5" ht="20.100000000000001" customHeight="1" x14ac:dyDescent="0.35">
      <c r="A125" s="108" t="s">
        <v>279</v>
      </c>
      <c r="B125" s="109" t="s">
        <v>281</v>
      </c>
      <c r="C125" s="324">
        <v>5</v>
      </c>
      <c r="D125" s="324">
        <v>2</v>
      </c>
      <c r="E125" s="324">
        <v>7</v>
      </c>
    </row>
    <row r="126" spans="1:5" ht="20.100000000000001" customHeight="1" x14ac:dyDescent="0.35">
      <c r="A126" s="106" t="s">
        <v>279</v>
      </c>
      <c r="B126" s="107" t="s">
        <v>282</v>
      </c>
      <c r="C126" s="323">
        <v>1</v>
      </c>
      <c r="D126" s="323">
        <v>1</v>
      </c>
      <c r="E126" s="323">
        <v>2</v>
      </c>
    </row>
    <row r="127" spans="1:5" ht="20.100000000000001" customHeight="1" x14ac:dyDescent="0.35">
      <c r="A127" s="108" t="s">
        <v>279</v>
      </c>
      <c r="B127" s="109" t="s">
        <v>283</v>
      </c>
      <c r="C127" s="324">
        <v>4</v>
      </c>
      <c r="D127" s="324">
        <v>0</v>
      </c>
      <c r="E127" s="324">
        <v>4</v>
      </c>
    </row>
    <row r="128" spans="1:5" ht="20.100000000000001" customHeight="1" x14ac:dyDescent="0.35">
      <c r="A128" s="106" t="s">
        <v>279</v>
      </c>
      <c r="B128" s="107" t="s">
        <v>284</v>
      </c>
      <c r="C128" s="323">
        <v>3</v>
      </c>
      <c r="D128" s="323">
        <v>8</v>
      </c>
      <c r="E128" s="323">
        <v>11</v>
      </c>
    </row>
    <row r="129" spans="1:5" ht="20.100000000000001" customHeight="1" x14ac:dyDescent="0.35">
      <c r="A129" s="108" t="s">
        <v>279</v>
      </c>
      <c r="B129" s="109" t="s">
        <v>285</v>
      </c>
      <c r="C129" s="324">
        <v>2</v>
      </c>
      <c r="D129" s="324">
        <v>0</v>
      </c>
      <c r="E129" s="324">
        <v>2</v>
      </c>
    </row>
    <row r="130" spans="1:5" ht="20.100000000000001" customHeight="1" x14ac:dyDescent="0.35">
      <c r="A130" s="106" t="s">
        <v>279</v>
      </c>
      <c r="B130" s="107" t="s">
        <v>286</v>
      </c>
      <c r="C130" s="323">
        <v>1</v>
      </c>
      <c r="D130" s="323">
        <v>2</v>
      </c>
      <c r="E130" s="323">
        <v>3</v>
      </c>
    </row>
    <row r="131" spans="1:5" ht="20.100000000000001" customHeight="1" x14ac:dyDescent="0.35">
      <c r="A131" s="108" t="s">
        <v>279</v>
      </c>
      <c r="B131" s="109" t="s">
        <v>287</v>
      </c>
      <c r="C131" s="324">
        <v>1</v>
      </c>
      <c r="D131" s="324">
        <v>7</v>
      </c>
      <c r="E131" s="324">
        <v>8</v>
      </c>
    </row>
    <row r="132" spans="1:5" ht="20.100000000000001" customHeight="1" x14ac:dyDescent="0.35">
      <c r="A132" s="106" t="s">
        <v>279</v>
      </c>
      <c r="B132" s="107" t="s">
        <v>288</v>
      </c>
      <c r="C132" s="323">
        <v>1</v>
      </c>
      <c r="D132" s="323">
        <v>2</v>
      </c>
      <c r="E132" s="323">
        <v>3</v>
      </c>
    </row>
    <row r="133" spans="1:5" ht="20.100000000000001" customHeight="1" x14ac:dyDescent="0.35">
      <c r="A133" s="108" t="s">
        <v>279</v>
      </c>
      <c r="B133" s="109" t="s">
        <v>289</v>
      </c>
      <c r="C133" s="324">
        <v>2</v>
      </c>
      <c r="D133" s="324">
        <v>0</v>
      </c>
      <c r="E133" s="324">
        <v>2</v>
      </c>
    </row>
    <row r="134" spans="1:5" ht="20.100000000000001" customHeight="1" x14ac:dyDescent="0.35">
      <c r="A134" s="106" t="s">
        <v>279</v>
      </c>
      <c r="B134" s="107" t="s">
        <v>290</v>
      </c>
      <c r="C134" s="323">
        <v>1</v>
      </c>
      <c r="D134" s="323">
        <v>3</v>
      </c>
      <c r="E134" s="323">
        <v>4</v>
      </c>
    </row>
    <row r="135" spans="1:5" ht="20.100000000000001" customHeight="1" x14ac:dyDescent="0.35">
      <c r="A135" s="108" t="s">
        <v>279</v>
      </c>
      <c r="B135" s="109" t="s">
        <v>291</v>
      </c>
      <c r="C135" s="324">
        <v>2</v>
      </c>
      <c r="D135" s="324">
        <v>0</v>
      </c>
      <c r="E135" s="324">
        <v>2</v>
      </c>
    </row>
    <row r="136" spans="1:5" ht="20.100000000000001" customHeight="1" x14ac:dyDescent="0.35">
      <c r="A136" s="106" t="s">
        <v>279</v>
      </c>
      <c r="B136" s="107" t="s">
        <v>292</v>
      </c>
      <c r="C136" s="323">
        <v>2</v>
      </c>
      <c r="D136" s="323">
        <v>2</v>
      </c>
      <c r="E136" s="323">
        <v>4</v>
      </c>
    </row>
    <row r="137" spans="1:5" ht="20.100000000000001" customHeight="1" x14ac:dyDescent="0.35">
      <c r="A137" s="108" t="s">
        <v>293</v>
      </c>
      <c r="B137" s="109" t="s">
        <v>294</v>
      </c>
      <c r="C137" s="324">
        <v>3</v>
      </c>
      <c r="D137" s="324">
        <v>3</v>
      </c>
      <c r="E137" s="324">
        <v>6</v>
      </c>
    </row>
    <row r="138" spans="1:5" ht="20.100000000000001" customHeight="1" x14ac:dyDescent="0.35">
      <c r="A138" s="106" t="s">
        <v>293</v>
      </c>
      <c r="B138" s="107" t="s">
        <v>295</v>
      </c>
      <c r="C138" s="323">
        <v>1</v>
      </c>
      <c r="D138" s="323">
        <v>1</v>
      </c>
      <c r="E138" s="323">
        <v>2</v>
      </c>
    </row>
    <row r="139" spans="1:5" ht="20.100000000000001" customHeight="1" x14ac:dyDescent="0.35">
      <c r="A139" s="108" t="s">
        <v>293</v>
      </c>
      <c r="B139" s="109" t="s">
        <v>296</v>
      </c>
      <c r="C139" s="324">
        <v>2</v>
      </c>
      <c r="D139" s="324">
        <v>2</v>
      </c>
      <c r="E139" s="324">
        <v>4</v>
      </c>
    </row>
    <row r="140" spans="1:5" ht="20.100000000000001" customHeight="1" x14ac:dyDescent="0.35">
      <c r="A140" s="106" t="s">
        <v>297</v>
      </c>
      <c r="B140" s="107" t="s">
        <v>298</v>
      </c>
      <c r="C140" s="323">
        <v>1</v>
      </c>
      <c r="D140" s="323">
        <v>4</v>
      </c>
      <c r="E140" s="323">
        <v>5</v>
      </c>
    </row>
    <row r="141" spans="1:5" ht="20.100000000000001" customHeight="1" x14ac:dyDescent="0.35">
      <c r="A141" s="108" t="s">
        <v>297</v>
      </c>
      <c r="B141" s="109" t="s">
        <v>299</v>
      </c>
      <c r="C141" s="324">
        <v>3</v>
      </c>
      <c r="D141" s="324">
        <v>6</v>
      </c>
      <c r="E141" s="324">
        <v>9</v>
      </c>
    </row>
    <row r="142" spans="1:5" ht="20.100000000000001" customHeight="1" x14ac:dyDescent="0.35">
      <c r="A142" s="106" t="s">
        <v>297</v>
      </c>
      <c r="B142" s="107" t="s">
        <v>300</v>
      </c>
      <c r="C142" s="323">
        <v>2</v>
      </c>
      <c r="D142" s="323">
        <v>0</v>
      </c>
      <c r="E142" s="323">
        <v>2</v>
      </c>
    </row>
    <row r="143" spans="1:5" ht="20.100000000000001" customHeight="1" x14ac:dyDescent="0.35">
      <c r="A143" s="108" t="s">
        <v>297</v>
      </c>
      <c r="B143" s="109" t="s">
        <v>301</v>
      </c>
      <c r="C143" s="324">
        <v>1</v>
      </c>
      <c r="D143" s="324">
        <v>3</v>
      </c>
      <c r="E143" s="324">
        <v>4</v>
      </c>
    </row>
    <row r="144" spans="1:5" ht="20.100000000000001" customHeight="1" x14ac:dyDescent="0.35">
      <c r="A144" s="106" t="s">
        <v>302</v>
      </c>
      <c r="B144" s="107" t="s">
        <v>303</v>
      </c>
      <c r="C144" s="323">
        <v>1</v>
      </c>
      <c r="D144" s="323">
        <v>1</v>
      </c>
      <c r="E144" s="323">
        <v>2</v>
      </c>
    </row>
    <row r="145" spans="1:5" ht="20.100000000000001" customHeight="1" x14ac:dyDescent="0.35">
      <c r="A145" s="108" t="s">
        <v>302</v>
      </c>
      <c r="B145" s="109" t="s">
        <v>304</v>
      </c>
      <c r="C145" s="324">
        <v>5</v>
      </c>
      <c r="D145" s="324">
        <v>4</v>
      </c>
      <c r="E145" s="324">
        <v>9</v>
      </c>
    </row>
    <row r="146" spans="1:5" ht="20.100000000000001" customHeight="1" x14ac:dyDescent="0.35">
      <c r="A146" s="106" t="s">
        <v>305</v>
      </c>
      <c r="B146" s="107" t="s">
        <v>306</v>
      </c>
      <c r="C146" s="323">
        <v>2</v>
      </c>
      <c r="D146" s="323">
        <v>0</v>
      </c>
      <c r="E146" s="323">
        <v>2</v>
      </c>
    </row>
    <row r="147" spans="1:5" ht="20.100000000000001" customHeight="1" x14ac:dyDescent="0.35">
      <c r="A147" s="108" t="s">
        <v>305</v>
      </c>
      <c r="B147" s="109" t="s">
        <v>307</v>
      </c>
      <c r="C147" s="324">
        <v>2</v>
      </c>
      <c r="D147" s="324">
        <v>1</v>
      </c>
      <c r="E147" s="324">
        <v>3</v>
      </c>
    </row>
    <row r="148" spans="1:5" ht="20.100000000000001" customHeight="1" x14ac:dyDescent="0.35">
      <c r="A148" s="106" t="s">
        <v>305</v>
      </c>
      <c r="B148" s="107" t="s">
        <v>308</v>
      </c>
      <c r="C148" s="323">
        <v>1</v>
      </c>
      <c r="D148" s="323">
        <v>0</v>
      </c>
      <c r="E148" s="323">
        <v>1</v>
      </c>
    </row>
    <row r="149" spans="1:5" ht="20.100000000000001" customHeight="1" x14ac:dyDescent="0.35">
      <c r="A149" s="108" t="s">
        <v>305</v>
      </c>
      <c r="B149" s="109" t="s">
        <v>309</v>
      </c>
      <c r="C149" s="324">
        <v>5</v>
      </c>
      <c r="D149" s="324">
        <v>1</v>
      </c>
      <c r="E149" s="324">
        <v>6</v>
      </c>
    </row>
    <row r="150" spans="1:5" ht="20.100000000000001" customHeight="1" x14ac:dyDescent="0.35">
      <c r="A150" s="106" t="s">
        <v>310</v>
      </c>
      <c r="B150" s="107" t="s">
        <v>311</v>
      </c>
      <c r="C150" s="323">
        <v>2</v>
      </c>
      <c r="D150" s="323">
        <v>3</v>
      </c>
      <c r="E150" s="323">
        <v>5</v>
      </c>
    </row>
    <row r="151" spans="1:5" ht="20.100000000000001" customHeight="1" x14ac:dyDescent="0.35">
      <c r="A151" s="108" t="s">
        <v>310</v>
      </c>
      <c r="B151" s="109" t="s">
        <v>312</v>
      </c>
      <c r="C151" s="324">
        <v>3</v>
      </c>
      <c r="D151" s="324">
        <v>3</v>
      </c>
      <c r="E151" s="324">
        <v>6</v>
      </c>
    </row>
    <row r="152" spans="1:5" ht="20.100000000000001" customHeight="1" x14ac:dyDescent="0.35">
      <c r="A152" s="106" t="s">
        <v>313</v>
      </c>
      <c r="B152" s="107" t="s">
        <v>314</v>
      </c>
      <c r="C152" s="323">
        <v>2</v>
      </c>
      <c r="D152" s="323">
        <v>3</v>
      </c>
      <c r="E152" s="323">
        <v>5</v>
      </c>
    </row>
    <row r="153" spans="1:5" ht="20.100000000000001" customHeight="1" x14ac:dyDescent="0.35">
      <c r="A153" s="108" t="s">
        <v>315</v>
      </c>
      <c r="B153" s="109" t="s">
        <v>316</v>
      </c>
      <c r="C153" s="324">
        <v>0</v>
      </c>
      <c r="D153" s="324">
        <v>3</v>
      </c>
      <c r="E153" s="324">
        <v>3</v>
      </c>
    </row>
    <row r="154" spans="1:5" ht="20.100000000000001" customHeight="1" x14ac:dyDescent="0.35">
      <c r="A154" s="106" t="s">
        <v>315</v>
      </c>
      <c r="B154" s="107" t="s">
        <v>317</v>
      </c>
      <c r="C154" s="323">
        <v>5</v>
      </c>
      <c r="D154" s="323">
        <v>7</v>
      </c>
      <c r="E154" s="323">
        <v>12</v>
      </c>
    </row>
    <row r="155" spans="1:5" ht="20.100000000000001" customHeight="1" x14ac:dyDescent="0.35">
      <c r="A155" s="108" t="s">
        <v>315</v>
      </c>
      <c r="B155" s="109" t="s">
        <v>318</v>
      </c>
      <c r="C155" s="324">
        <v>1</v>
      </c>
      <c r="D155" s="324">
        <v>0</v>
      </c>
      <c r="E155" s="324">
        <v>1</v>
      </c>
    </row>
    <row r="156" spans="1:5" ht="20.100000000000001" customHeight="1" x14ac:dyDescent="0.35">
      <c r="A156" s="106" t="s">
        <v>315</v>
      </c>
      <c r="B156" s="107" t="s">
        <v>319</v>
      </c>
      <c r="C156" s="323">
        <v>6</v>
      </c>
      <c r="D156" s="323">
        <v>3</v>
      </c>
      <c r="E156" s="323">
        <v>9</v>
      </c>
    </row>
    <row r="157" spans="1:5" ht="20.100000000000001" customHeight="1" x14ac:dyDescent="0.35">
      <c r="A157" s="108" t="s">
        <v>320</v>
      </c>
      <c r="B157" s="109" t="s">
        <v>321</v>
      </c>
      <c r="C157" s="324">
        <v>2</v>
      </c>
      <c r="D157" s="324">
        <v>6</v>
      </c>
      <c r="E157" s="324">
        <v>8</v>
      </c>
    </row>
    <row r="158" spans="1:5" ht="20.100000000000001" customHeight="1" x14ac:dyDescent="0.35">
      <c r="A158" s="106" t="s">
        <v>320</v>
      </c>
      <c r="B158" s="107" t="s">
        <v>322</v>
      </c>
      <c r="C158" s="323">
        <v>2</v>
      </c>
      <c r="D158" s="323">
        <v>0</v>
      </c>
      <c r="E158" s="323">
        <v>2</v>
      </c>
    </row>
    <row r="159" spans="1:5" ht="20.100000000000001" customHeight="1" x14ac:dyDescent="0.35">
      <c r="A159" s="108" t="s">
        <v>320</v>
      </c>
      <c r="B159" s="109" t="s">
        <v>323</v>
      </c>
      <c r="C159" s="324">
        <v>2</v>
      </c>
      <c r="D159" s="324">
        <v>3</v>
      </c>
      <c r="E159" s="324">
        <v>5</v>
      </c>
    </row>
    <row r="160" spans="1:5" ht="20.100000000000001" customHeight="1" x14ac:dyDescent="0.35">
      <c r="A160" s="106" t="s">
        <v>320</v>
      </c>
      <c r="B160" s="107" t="s">
        <v>324</v>
      </c>
      <c r="C160" s="323">
        <v>2</v>
      </c>
      <c r="D160" s="323">
        <v>5</v>
      </c>
      <c r="E160" s="323">
        <v>7</v>
      </c>
    </row>
    <row r="161" spans="1:5" ht="20.100000000000001" customHeight="1" x14ac:dyDescent="0.35">
      <c r="A161" s="108" t="s">
        <v>320</v>
      </c>
      <c r="B161" s="109" t="s">
        <v>325</v>
      </c>
      <c r="C161" s="324">
        <v>2</v>
      </c>
      <c r="D161" s="324">
        <v>0</v>
      </c>
      <c r="E161" s="324">
        <v>2</v>
      </c>
    </row>
    <row r="162" spans="1:5" ht="20.100000000000001" customHeight="1" x14ac:dyDescent="0.35">
      <c r="A162" s="106" t="s">
        <v>326</v>
      </c>
      <c r="B162" s="107" t="s">
        <v>327</v>
      </c>
      <c r="C162" s="323">
        <v>1</v>
      </c>
      <c r="D162" s="323">
        <v>2</v>
      </c>
      <c r="E162" s="323">
        <v>3</v>
      </c>
    </row>
    <row r="163" spans="1:5" ht="20.100000000000001" customHeight="1" x14ac:dyDescent="0.35">
      <c r="A163" s="108" t="s">
        <v>328</v>
      </c>
      <c r="B163" s="109" t="s">
        <v>329</v>
      </c>
      <c r="C163" s="324">
        <v>4</v>
      </c>
      <c r="D163" s="324">
        <v>7</v>
      </c>
      <c r="E163" s="324">
        <v>11</v>
      </c>
    </row>
    <row r="164" spans="1:5" ht="20.100000000000001" customHeight="1" x14ac:dyDescent="0.35">
      <c r="A164" s="106" t="s">
        <v>328</v>
      </c>
      <c r="B164" s="107" t="s">
        <v>330</v>
      </c>
      <c r="C164" s="323">
        <v>3</v>
      </c>
      <c r="D164" s="323">
        <v>4</v>
      </c>
      <c r="E164" s="323">
        <v>7</v>
      </c>
    </row>
    <row r="165" spans="1:5" ht="20.100000000000001" customHeight="1" x14ac:dyDescent="0.35">
      <c r="A165" s="108" t="s">
        <v>328</v>
      </c>
      <c r="B165" s="109" t="s">
        <v>331</v>
      </c>
      <c r="C165" s="324">
        <v>2</v>
      </c>
      <c r="D165" s="324">
        <v>5</v>
      </c>
      <c r="E165" s="324">
        <v>7</v>
      </c>
    </row>
    <row r="166" spans="1:5" ht="20.100000000000001" customHeight="1" x14ac:dyDescent="0.35">
      <c r="A166" s="106" t="s">
        <v>328</v>
      </c>
      <c r="B166" s="107" t="s">
        <v>332</v>
      </c>
      <c r="C166" s="323">
        <v>2</v>
      </c>
      <c r="D166" s="323">
        <v>2</v>
      </c>
      <c r="E166" s="323">
        <v>4</v>
      </c>
    </row>
    <row r="167" spans="1:5" ht="20.100000000000001" customHeight="1" x14ac:dyDescent="0.35">
      <c r="A167" s="108" t="s">
        <v>328</v>
      </c>
      <c r="B167" s="109" t="s">
        <v>333</v>
      </c>
      <c r="C167" s="324">
        <v>3</v>
      </c>
      <c r="D167" s="324">
        <v>1</v>
      </c>
      <c r="E167" s="324">
        <v>4</v>
      </c>
    </row>
    <row r="168" spans="1:5" ht="20.100000000000001" customHeight="1" x14ac:dyDescent="0.35">
      <c r="A168" s="106" t="s">
        <v>328</v>
      </c>
      <c r="B168" s="107" t="s">
        <v>334</v>
      </c>
      <c r="C168" s="323">
        <v>2</v>
      </c>
      <c r="D168" s="323">
        <v>4</v>
      </c>
      <c r="E168" s="323">
        <v>6</v>
      </c>
    </row>
    <row r="169" spans="1:5" ht="20.100000000000001" customHeight="1" x14ac:dyDescent="0.35">
      <c r="A169" s="108" t="s">
        <v>328</v>
      </c>
      <c r="B169" s="109" t="s">
        <v>335</v>
      </c>
      <c r="C169" s="324">
        <v>2</v>
      </c>
      <c r="D169" s="324">
        <v>1</v>
      </c>
      <c r="E169" s="324">
        <v>3</v>
      </c>
    </row>
    <row r="170" spans="1:5" ht="20.100000000000001" customHeight="1" x14ac:dyDescent="0.35">
      <c r="A170" s="106" t="s">
        <v>328</v>
      </c>
      <c r="B170" s="107" t="s">
        <v>336</v>
      </c>
      <c r="C170" s="323">
        <v>2</v>
      </c>
      <c r="D170" s="323">
        <v>9</v>
      </c>
      <c r="E170" s="323">
        <v>11</v>
      </c>
    </row>
    <row r="171" spans="1:5" ht="20.100000000000001" customHeight="1" x14ac:dyDescent="0.35">
      <c r="A171" s="108" t="s">
        <v>328</v>
      </c>
      <c r="B171" s="109" t="s">
        <v>337</v>
      </c>
      <c r="C171" s="324">
        <v>2.5</v>
      </c>
      <c r="D171" s="324">
        <v>1</v>
      </c>
      <c r="E171" s="324">
        <v>3.5</v>
      </c>
    </row>
    <row r="172" spans="1:5" ht="20.100000000000001" customHeight="1" x14ac:dyDescent="0.35">
      <c r="A172" s="106" t="s">
        <v>328</v>
      </c>
      <c r="B172" s="107" t="s">
        <v>338</v>
      </c>
      <c r="C172" s="323">
        <v>2</v>
      </c>
      <c r="D172" s="323">
        <v>0</v>
      </c>
      <c r="E172" s="323">
        <v>2</v>
      </c>
    </row>
    <row r="173" spans="1:5" ht="20.100000000000001" customHeight="1" x14ac:dyDescent="0.35">
      <c r="A173" s="108" t="s">
        <v>328</v>
      </c>
      <c r="B173" s="109" t="s">
        <v>339</v>
      </c>
      <c r="C173" s="324">
        <v>2</v>
      </c>
      <c r="D173" s="324">
        <v>1</v>
      </c>
      <c r="E173" s="324">
        <v>3</v>
      </c>
    </row>
    <row r="174" spans="1:5" ht="20.100000000000001" customHeight="1" x14ac:dyDescent="0.35">
      <c r="A174" s="106" t="s">
        <v>328</v>
      </c>
      <c r="B174" s="107" t="s">
        <v>340</v>
      </c>
      <c r="C174" s="323">
        <v>2</v>
      </c>
      <c r="D174" s="323">
        <v>2</v>
      </c>
      <c r="E174" s="323">
        <v>4</v>
      </c>
    </row>
    <row r="175" spans="1:5" ht="20.100000000000001" customHeight="1" x14ac:dyDescent="0.35">
      <c r="A175" s="108" t="s">
        <v>328</v>
      </c>
      <c r="B175" s="109" t="s">
        <v>341</v>
      </c>
      <c r="C175" s="324">
        <v>1</v>
      </c>
      <c r="D175" s="324">
        <v>3</v>
      </c>
      <c r="E175" s="324">
        <v>4</v>
      </c>
    </row>
    <row r="176" spans="1:5" ht="20.100000000000001" customHeight="1" x14ac:dyDescent="0.35">
      <c r="A176" s="106" t="s">
        <v>328</v>
      </c>
      <c r="B176" s="107" t="s">
        <v>342</v>
      </c>
      <c r="C176" s="323">
        <v>2</v>
      </c>
      <c r="D176" s="323">
        <v>3</v>
      </c>
      <c r="E176" s="323">
        <v>5</v>
      </c>
    </row>
    <row r="177" spans="1:5" ht="20.100000000000001" customHeight="1" x14ac:dyDescent="0.35">
      <c r="A177" s="108" t="s">
        <v>328</v>
      </c>
      <c r="B177" s="109" t="s">
        <v>343</v>
      </c>
      <c r="C177" s="324">
        <v>2.5</v>
      </c>
      <c r="D177" s="324">
        <v>4</v>
      </c>
      <c r="E177" s="324">
        <v>6.5</v>
      </c>
    </row>
    <row r="178" spans="1:5" ht="20.100000000000001" customHeight="1" x14ac:dyDescent="0.35">
      <c r="A178" s="106" t="s">
        <v>328</v>
      </c>
      <c r="B178" s="107" t="s">
        <v>344</v>
      </c>
      <c r="C178" s="323">
        <v>2</v>
      </c>
      <c r="D178" s="323">
        <v>4</v>
      </c>
      <c r="E178" s="323">
        <v>6</v>
      </c>
    </row>
    <row r="179" spans="1:5" ht="20.100000000000001" customHeight="1" x14ac:dyDescent="0.35">
      <c r="A179" s="108" t="s">
        <v>328</v>
      </c>
      <c r="B179" s="109" t="s">
        <v>345</v>
      </c>
      <c r="C179" s="324">
        <v>1</v>
      </c>
      <c r="D179" s="324">
        <v>5</v>
      </c>
      <c r="E179" s="324">
        <v>6</v>
      </c>
    </row>
    <row r="180" spans="1:5" ht="20.100000000000001" customHeight="1" x14ac:dyDescent="0.35">
      <c r="A180" s="106" t="s">
        <v>328</v>
      </c>
      <c r="B180" s="107" t="s">
        <v>346</v>
      </c>
      <c r="C180" s="323">
        <v>1</v>
      </c>
      <c r="D180" s="323">
        <v>8</v>
      </c>
      <c r="E180" s="323">
        <v>9</v>
      </c>
    </row>
    <row r="181" spans="1:5" ht="20.100000000000001" customHeight="1" x14ac:dyDescent="0.35">
      <c r="A181" s="108" t="s">
        <v>347</v>
      </c>
      <c r="B181" s="109" t="s">
        <v>348</v>
      </c>
      <c r="C181" s="324">
        <v>1</v>
      </c>
      <c r="D181" s="324">
        <v>2</v>
      </c>
      <c r="E181" s="324">
        <v>3</v>
      </c>
    </row>
    <row r="182" spans="1:5" ht="20.100000000000001" customHeight="1" x14ac:dyDescent="0.35">
      <c r="A182" s="106" t="s">
        <v>349</v>
      </c>
      <c r="B182" s="107" t="s">
        <v>350</v>
      </c>
      <c r="C182" s="323">
        <v>1</v>
      </c>
      <c r="D182" s="323">
        <v>7</v>
      </c>
      <c r="E182" s="323">
        <v>8</v>
      </c>
    </row>
    <row r="183" spans="1:5" ht="20.100000000000001" customHeight="1" x14ac:dyDescent="0.35">
      <c r="A183" s="108" t="s">
        <v>349</v>
      </c>
      <c r="B183" s="109" t="s">
        <v>351</v>
      </c>
      <c r="C183" s="324">
        <v>2</v>
      </c>
      <c r="D183" s="324">
        <v>0</v>
      </c>
      <c r="E183" s="324">
        <v>2</v>
      </c>
    </row>
    <row r="184" spans="1:5" ht="20.100000000000001" customHeight="1" x14ac:dyDescent="0.35">
      <c r="A184" s="106" t="s">
        <v>352</v>
      </c>
      <c r="B184" s="107" t="s">
        <v>353</v>
      </c>
      <c r="C184" s="323">
        <v>1</v>
      </c>
      <c r="D184" s="323">
        <v>2</v>
      </c>
      <c r="E184" s="323">
        <v>3</v>
      </c>
    </row>
    <row r="185" spans="1:5" ht="20.100000000000001" customHeight="1" x14ac:dyDescent="0.35">
      <c r="A185" s="108" t="s">
        <v>352</v>
      </c>
      <c r="B185" s="109" t="s">
        <v>354</v>
      </c>
      <c r="C185" s="324">
        <v>1</v>
      </c>
      <c r="D185" s="324">
        <v>2</v>
      </c>
      <c r="E185" s="324">
        <v>3</v>
      </c>
    </row>
    <row r="186" spans="1:5" ht="20.100000000000001" customHeight="1" x14ac:dyDescent="0.35">
      <c r="A186" s="106" t="s">
        <v>352</v>
      </c>
      <c r="B186" s="107" t="s">
        <v>355</v>
      </c>
      <c r="C186" s="323">
        <v>7</v>
      </c>
      <c r="D186" s="323">
        <v>5</v>
      </c>
      <c r="E186" s="323">
        <v>12</v>
      </c>
    </row>
    <row r="187" spans="1:5" ht="20.100000000000001" customHeight="1" x14ac:dyDescent="0.35">
      <c r="A187" s="108" t="s">
        <v>352</v>
      </c>
      <c r="B187" s="109" t="s">
        <v>356</v>
      </c>
      <c r="C187" s="324">
        <v>2</v>
      </c>
      <c r="D187" s="324">
        <v>3</v>
      </c>
      <c r="E187" s="324">
        <v>5</v>
      </c>
    </row>
    <row r="188" spans="1:5" ht="20.100000000000001" customHeight="1" x14ac:dyDescent="0.35">
      <c r="A188" s="106" t="s">
        <v>352</v>
      </c>
      <c r="B188" s="107" t="s">
        <v>357</v>
      </c>
      <c r="C188" s="323">
        <v>1</v>
      </c>
      <c r="D188" s="323">
        <v>0</v>
      </c>
      <c r="E188" s="323">
        <v>1</v>
      </c>
    </row>
    <row r="189" spans="1:5" ht="20.100000000000001" customHeight="1" x14ac:dyDescent="0.35">
      <c r="A189" s="108" t="s">
        <v>358</v>
      </c>
      <c r="B189" s="109" t="s">
        <v>359</v>
      </c>
      <c r="C189" s="324">
        <v>2</v>
      </c>
      <c r="D189" s="324">
        <v>1</v>
      </c>
      <c r="E189" s="324">
        <v>3</v>
      </c>
    </row>
    <row r="190" spans="1:5" ht="20.100000000000001" customHeight="1" x14ac:dyDescent="0.35">
      <c r="A190" s="106" t="s">
        <v>358</v>
      </c>
      <c r="B190" s="107" t="s">
        <v>138</v>
      </c>
      <c r="C190" s="323">
        <v>3</v>
      </c>
      <c r="D190" s="323">
        <v>2</v>
      </c>
      <c r="E190" s="323">
        <v>5</v>
      </c>
    </row>
    <row r="191" spans="1:5" ht="20.100000000000001" customHeight="1" x14ac:dyDescent="0.35">
      <c r="A191" s="108" t="s">
        <v>358</v>
      </c>
      <c r="B191" s="109" t="s">
        <v>360</v>
      </c>
      <c r="C191" s="324">
        <v>2</v>
      </c>
      <c r="D191" s="324">
        <v>4</v>
      </c>
      <c r="E191" s="324">
        <v>6</v>
      </c>
    </row>
    <row r="192" spans="1:5" ht="20.100000000000001" customHeight="1" x14ac:dyDescent="0.35">
      <c r="A192" s="106" t="s">
        <v>358</v>
      </c>
      <c r="B192" s="107" t="s">
        <v>361</v>
      </c>
      <c r="C192" s="323">
        <v>2</v>
      </c>
      <c r="D192" s="323">
        <v>1</v>
      </c>
      <c r="E192" s="323">
        <v>3</v>
      </c>
    </row>
    <row r="193" spans="1:5" ht="20.100000000000001" customHeight="1" x14ac:dyDescent="0.35">
      <c r="A193" s="108" t="s">
        <v>358</v>
      </c>
      <c r="B193" s="109" t="s">
        <v>362</v>
      </c>
      <c r="C193" s="324">
        <v>3</v>
      </c>
      <c r="D193" s="324">
        <v>5</v>
      </c>
      <c r="E193" s="324">
        <v>8</v>
      </c>
    </row>
    <row r="194" spans="1:5" ht="20.100000000000001" customHeight="1" x14ac:dyDescent="0.35">
      <c r="A194" s="106" t="s">
        <v>358</v>
      </c>
      <c r="B194" s="107" t="s">
        <v>363</v>
      </c>
      <c r="C194" s="323">
        <v>1</v>
      </c>
      <c r="D194" s="323">
        <v>3</v>
      </c>
      <c r="E194" s="323">
        <v>4</v>
      </c>
    </row>
    <row r="195" spans="1:5" ht="20.100000000000001" customHeight="1" x14ac:dyDescent="0.35">
      <c r="A195" s="108" t="s">
        <v>364</v>
      </c>
      <c r="B195" s="109" t="s">
        <v>365</v>
      </c>
      <c r="C195" s="324">
        <v>3</v>
      </c>
      <c r="D195" s="324">
        <v>5</v>
      </c>
      <c r="E195" s="324">
        <v>8</v>
      </c>
    </row>
    <row r="196" spans="1:5" ht="20.100000000000001" customHeight="1" x14ac:dyDescent="0.35">
      <c r="A196" s="106" t="s">
        <v>364</v>
      </c>
      <c r="B196" s="107" t="s">
        <v>366</v>
      </c>
      <c r="C196" s="323">
        <v>2</v>
      </c>
      <c r="D196" s="323">
        <v>2</v>
      </c>
      <c r="E196" s="323">
        <v>4</v>
      </c>
    </row>
    <row r="197" spans="1:5" ht="20.100000000000001" customHeight="1" x14ac:dyDescent="0.35">
      <c r="A197" s="108" t="s">
        <v>364</v>
      </c>
      <c r="B197" s="109" t="s">
        <v>367</v>
      </c>
      <c r="C197" s="324">
        <v>2</v>
      </c>
      <c r="D197" s="324">
        <v>6</v>
      </c>
      <c r="E197" s="324">
        <v>8</v>
      </c>
    </row>
    <row r="198" spans="1:5" ht="20.100000000000001" customHeight="1" x14ac:dyDescent="0.35">
      <c r="A198" s="106" t="s">
        <v>364</v>
      </c>
      <c r="B198" s="107" t="s">
        <v>368</v>
      </c>
      <c r="C198" s="323">
        <v>1</v>
      </c>
      <c r="D198" s="323">
        <v>10</v>
      </c>
      <c r="E198" s="323">
        <v>11</v>
      </c>
    </row>
    <row r="199" spans="1:5" ht="20.100000000000001" customHeight="1" x14ac:dyDescent="0.35">
      <c r="A199" s="108" t="s">
        <v>369</v>
      </c>
      <c r="B199" s="109" t="s">
        <v>370</v>
      </c>
      <c r="C199" s="324">
        <v>4</v>
      </c>
      <c r="D199" s="324">
        <v>2</v>
      </c>
      <c r="E199" s="324">
        <v>6</v>
      </c>
    </row>
    <row r="200" spans="1:5" ht="20.100000000000001" customHeight="1" x14ac:dyDescent="0.35">
      <c r="A200" s="106" t="s">
        <v>371</v>
      </c>
      <c r="B200" s="107" t="s">
        <v>372</v>
      </c>
      <c r="C200" s="323">
        <v>3</v>
      </c>
      <c r="D200" s="323">
        <v>4</v>
      </c>
      <c r="E200" s="323">
        <v>7</v>
      </c>
    </row>
    <row r="201" spans="1:5" ht="20.100000000000001" customHeight="1" x14ac:dyDescent="0.35">
      <c r="A201" s="108" t="s">
        <v>373</v>
      </c>
      <c r="B201" s="109" t="s">
        <v>374</v>
      </c>
      <c r="C201" s="324">
        <v>1</v>
      </c>
      <c r="D201" s="324">
        <v>1</v>
      </c>
      <c r="E201" s="324">
        <v>2</v>
      </c>
    </row>
    <row r="202" spans="1:5" ht="20.100000000000001" customHeight="1" x14ac:dyDescent="0.35">
      <c r="A202" s="106" t="s">
        <v>373</v>
      </c>
      <c r="B202" s="107" t="s">
        <v>375</v>
      </c>
      <c r="C202" s="323">
        <v>3</v>
      </c>
      <c r="D202" s="323">
        <v>1</v>
      </c>
      <c r="E202" s="323">
        <v>4</v>
      </c>
    </row>
    <row r="203" spans="1:5" ht="20.100000000000001" customHeight="1" x14ac:dyDescent="0.35">
      <c r="A203" s="108" t="s">
        <v>373</v>
      </c>
      <c r="B203" s="109" t="s">
        <v>376</v>
      </c>
      <c r="C203" s="324">
        <v>2</v>
      </c>
      <c r="D203" s="324">
        <v>11</v>
      </c>
      <c r="E203" s="324">
        <v>13</v>
      </c>
    </row>
    <row r="204" spans="1:5" ht="20.100000000000001" customHeight="1" x14ac:dyDescent="0.35">
      <c r="A204" s="106" t="s">
        <v>373</v>
      </c>
      <c r="B204" s="107" t="s">
        <v>377</v>
      </c>
      <c r="C204" s="323">
        <v>0</v>
      </c>
      <c r="D204" s="323">
        <v>3</v>
      </c>
      <c r="E204" s="323">
        <v>3</v>
      </c>
    </row>
    <row r="205" spans="1:5" ht="20.100000000000001" customHeight="1" x14ac:dyDescent="0.35">
      <c r="A205" s="108" t="s">
        <v>373</v>
      </c>
      <c r="B205" s="109" t="s">
        <v>378</v>
      </c>
      <c r="C205" s="324">
        <v>1</v>
      </c>
      <c r="D205" s="324">
        <v>5</v>
      </c>
      <c r="E205" s="324">
        <v>6</v>
      </c>
    </row>
    <row r="206" spans="1:5" ht="20.100000000000001" customHeight="1" x14ac:dyDescent="0.35">
      <c r="A206" s="106" t="s">
        <v>373</v>
      </c>
      <c r="B206" s="107" t="s">
        <v>379</v>
      </c>
      <c r="C206" s="323">
        <v>1</v>
      </c>
      <c r="D206" s="323">
        <v>2</v>
      </c>
      <c r="E206" s="323">
        <v>3</v>
      </c>
    </row>
    <row r="207" spans="1:5" ht="20.100000000000001" customHeight="1" x14ac:dyDescent="0.35">
      <c r="A207" s="108" t="s">
        <v>373</v>
      </c>
      <c r="B207" s="109" t="s">
        <v>380</v>
      </c>
      <c r="C207" s="324">
        <v>2</v>
      </c>
      <c r="D207" s="324">
        <v>2</v>
      </c>
      <c r="E207" s="324">
        <v>4</v>
      </c>
    </row>
    <row r="208" spans="1:5" ht="20.100000000000001" customHeight="1" x14ac:dyDescent="0.35">
      <c r="A208" s="106" t="s">
        <v>373</v>
      </c>
      <c r="B208" s="107" t="s">
        <v>381</v>
      </c>
      <c r="C208" s="323">
        <v>2</v>
      </c>
      <c r="D208" s="323">
        <v>4</v>
      </c>
      <c r="E208" s="323">
        <v>6</v>
      </c>
    </row>
    <row r="209" spans="1:5" ht="20.100000000000001" customHeight="1" x14ac:dyDescent="0.35">
      <c r="A209" s="108" t="s">
        <v>373</v>
      </c>
      <c r="B209" s="109" t="s">
        <v>382</v>
      </c>
      <c r="C209" s="324">
        <v>0</v>
      </c>
      <c r="D209" s="324">
        <v>6</v>
      </c>
      <c r="E209" s="324">
        <v>6</v>
      </c>
    </row>
    <row r="210" spans="1:5" ht="20.100000000000001" customHeight="1" x14ac:dyDescent="0.35">
      <c r="A210" s="106" t="s">
        <v>383</v>
      </c>
      <c r="B210" s="107" t="s">
        <v>384</v>
      </c>
      <c r="C210" s="323">
        <v>3</v>
      </c>
      <c r="D210" s="323">
        <v>3</v>
      </c>
      <c r="E210" s="323">
        <v>6</v>
      </c>
    </row>
    <row r="211" spans="1:5" ht="20.100000000000001" customHeight="1" x14ac:dyDescent="0.35">
      <c r="A211" s="108" t="s">
        <v>385</v>
      </c>
      <c r="B211" s="109" t="s">
        <v>386</v>
      </c>
      <c r="C211" s="324">
        <v>3</v>
      </c>
      <c r="D211" s="324">
        <v>1</v>
      </c>
      <c r="E211" s="324">
        <v>4</v>
      </c>
    </row>
    <row r="212" spans="1:5" ht="20.100000000000001" customHeight="1" x14ac:dyDescent="0.35">
      <c r="A212" s="106" t="s">
        <v>385</v>
      </c>
      <c r="B212" s="107" t="s">
        <v>387</v>
      </c>
      <c r="C212" s="323">
        <v>1</v>
      </c>
      <c r="D212" s="323">
        <v>2</v>
      </c>
      <c r="E212" s="323">
        <v>3</v>
      </c>
    </row>
    <row r="213" spans="1:5" ht="20.100000000000001" customHeight="1" x14ac:dyDescent="0.35">
      <c r="A213" s="108" t="s">
        <v>385</v>
      </c>
      <c r="B213" s="109" t="s">
        <v>388</v>
      </c>
      <c r="C213" s="324">
        <v>3</v>
      </c>
      <c r="D213" s="324">
        <v>0</v>
      </c>
      <c r="E213" s="324">
        <v>3</v>
      </c>
    </row>
    <row r="214" spans="1:5" ht="20.100000000000001" customHeight="1" x14ac:dyDescent="0.35">
      <c r="A214" s="106" t="s">
        <v>385</v>
      </c>
      <c r="B214" s="107" t="s">
        <v>389</v>
      </c>
      <c r="C214" s="323">
        <v>1</v>
      </c>
      <c r="D214" s="323">
        <v>1</v>
      </c>
      <c r="E214" s="323">
        <v>2</v>
      </c>
    </row>
    <row r="215" spans="1:5" ht="20.100000000000001" customHeight="1" x14ac:dyDescent="0.35">
      <c r="A215" s="108" t="s">
        <v>385</v>
      </c>
      <c r="B215" s="109" t="s">
        <v>390</v>
      </c>
      <c r="C215" s="324">
        <v>2</v>
      </c>
      <c r="D215" s="324">
        <v>1</v>
      </c>
      <c r="E215" s="324">
        <v>3</v>
      </c>
    </row>
    <row r="216" spans="1:5" ht="20.100000000000001" customHeight="1" x14ac:dyDescent="0.35">
      <c r="A216" s="106" t="s">
        <v>385</v>
      </c>
      <c r="B216" s="107" t="s">
        <v>391</v>
      </c>
      <c r="C216" s="323">
        <v>2</v>
      </c>
      <c r="D216" s="323">
        <v>0</v>
      </c>
      <c r="E216" s="323">
        <v>2</v>
      </c>
    </row>
    <row r="217" spans="1:5" ht="20.100000000000001" customHeight="1" x14ac:dyDescent="0.35">
      <c r="A217" s="108" t="s">
        <v>392</v>
      </c>
      <c r="B217" s="109" t="s">
        <v>393</v>
      </c>
      <c r="C217" s="324">
        <v>1</v>
      </c>
      <c r="D217" s="324">
        <v>4</v>
      </c>
      <c r="E217" s="324">
        <v>5</v>
      </c>
    </row>
    <row r="218" spans="1:5" ht="20.100000000000001" customHeight="1" x14ac:dyDescent="0.35">
      <c r="A218" s="106" t="s">
        <v>392</v>
      </c>
      <c r="B218" s="107" t="s">
        <v>394</v>
      </c>
      <c r="C218" s="323">
        <v>2</v>
      </c>
      <c r="D218" s="323">
        <v>3</v>
      </c>
      <c r="E218" s="323">
        <v>5</v>
      </c>
    </row>
    <row r="219" spans="1:5" ht="20.100000000000001" customHeight="1" x14ac:dyDescent="0.35">
      <c r="A219" s="108" t="s">
        <v>392</v>
      </c>
      <c r="B219" s="109" t="s">
        <v>395</v>
      </c>
      <c r="C219" s="324">
        <v>4</v>
      </c>
      <c r="D219" s="324">
        <v>2</v>
      </c>
      <c r="E219" s="324">
        <v>6</v>
      </c>
    </row>
    <row r="220" spans="1:5" ht="20.100000000000001" customHeight="1" x14ac:dyDescent="0.35">
      <c r="A220" s="106" t="s">
        <v>392</v>
      </c>
      <c r="B220" s="107" t="s">
        <v>396</v>
      </c>
      <c r="C220" s="323">
        <v>2</v>
      </c>
      <c r="D220" s="323">
        <v>2</v>
      </c>
      <c r="E220" s="323">
        <v>4</v>
      </c>
    </row>
    <row r="221" spans="1:5" ht="20.100000000000001" customHeight="1" x14ac:dyDescent="0.35">
      <c r="A221" s="108" t="s">
        <v>392</v>
      </c>
      <c r="B221" s="109" t="s">
        <v>397</v>
      </c>
      <c r="C221" s="324">
        <v>2</v>
      </c>
      <c r="D221" s="324">
        <v>1</v>
      </c>
      <c r="E221" s="324">
        <v>3</v>
      </c>
    </row>
    <row r="222" spans="1:5" ht="20.100000000000001" customHeight="1" x14ac:dyDescent="0.35">
      <c r="A222" s="106" t="s">
        <v>392</v>
      </c>
      <c r="B222" s="107" t="s">
        <v>398</v>
      </c>
      <c r="C222" s="323">
        <v>11</v>
      </c>
      <c r="D222" s="323">
        <v>0</v>
      </c>
      <c r="E222" s="323">
        <v>11</v>
      </c>
    </row>
    <row r="223" spans="1:5" ht="20.100000000000001" customHeight="1" x14ac:dyDescent="0.35">
      <c r="A223" s="108" t="s">
        <v>392</v>
      </c>
      <c r="B223" s="109" t="s">
        <v>399</v>
      </c>
      <c r="C223" s="324">
        <v>1</v>
      </c>
      <c r="D223" s="324">
        <v>2</v>
      </c>
      <c r="E223" s="324">
        <v>3</v>
      </c>
    </row>
    <row r="224" spans="1:5" ht="20.100000000000001" customHeight="1" x14ac:dyDescent="0.35">
      <c r="A224" s="106" t="s">
        <v>392</v>
      </c>
      <c r="B224" s="107" t="s">
        <v>400</v>
      </c>
      <c r="C224" s="323">
        <v>2</v>
      </c>
      <c r="D224" s="323">
        <v>1</v>
      </c>
      <c r="E224" s="323">
        <v>3</v>
      </c>
    </row>
    <row r="225" spans="1:5" ht="20.100000000000001" customHeight="1" x14ac:dyDescent="0.35">
      <c r="A225" s="108" t="s">
        <v>401</v>
      </c>
      <c r="B225" s="109" t="s">
        <v>402</v>
      </c>
      <c r="C225" s="324">
        <v>2</v>
      </c>
      <c r="D225" s="324">
        <v>1</v>
      </c>
      <c r="E225" s="324">
        <v>3</v>
      </c>
    </row>
    <row r="226" spans="1:5" ht="20.100000000000001" customHeight="1" x14ac:dyDescent="0.35">
      <c r="A226" s="106" t="s">
        <v>403</v>
      </c>
      <c r="B226" s="107" t="s">
        <v>404</v>
      </c>
      <c r="C226" s="323">
        <v>4</v>
      </c>
      <c r="D226" s="323">
        <v>2</v>
      </c>
      <c r="E226" s="323">
        <v>6</v>
      </c>
    </row>
    <row r="227" spans="1:5" ht="20.100000000000001" customHeight="1" x14ac:dyDescent="0.35">
      <c r="A227" s="108" t="s">
        <v>403</v>
      </c>
      <c r="B227" s="109" t="s">
        <v>405</v>
      </c>
      <c r="C227" s="324">
        <v>1</v>
      </c>
      <c r="D227" s="324">
        <v>2</v>
      </c>
      <c r="E227" s="324">
        <v>3</v>
      </c>
    </row>
    <row r="228" spans="1:5" ht="20.100000000000001" customHeight="1" x14ac:dyDescent="0.35">
      <c r="A228" s="106" t="s">
        <v>403</v>
      </c>
      <c r="B228" s="107" t="s">
        <v>406</v>
      </c>
      <c r="C228" s="323">
        <v>2</v>
      </c>
      <c r="D228" s="323">
        <v>2</v>
      </c>
      <c r="E228" s="323">
        <v>4</v>
      </c>
    </row>
    <row r="229" spans="1:5" ht="20.100000000000001" customHeight="1" x14ac:dyDescent="0.35">
      <c r="A229" s="108" t="s">
        <v>403</v>
      </c>
      <c r="B229" s="109" t="s">
        <v>407</v>
      </c>
      <c r="C229" s="324">
        <v>1</v>
      </c>
      <c r="D229" s="324">
        <v>3</v>
      </c>
      <c r="E229" s="324">
        <v>4</v>
      </c>
    </row>
    <row r="230" spans="1:5" ht="20.100000000000001" customHeight="1" x14ac:dyDescent="0.35">
      <c r="A230" s="106" t="s">
        <v>403</v>
      </c>
      <c r="B230" s="107" t="s">
        <v>408</v>
      </c>
      <c r="C230" s="323">
        <v>1</v>
      </c>
      <c r="D230" s="323">
        <v>4</v>
      </c>
      <c r="E230" s="323">
        <v>5</v>
      </c>
    </row>
    <row r="231" spans="1:5" ht="20.100000000000001" customHeight="1" x14ac:dyDescent="0.35">
      <c r="A231" s="108" t="s">
        <v>409</v>
      </c>
      <c r="B231" s="109" t="s">
        <v>410</v>
      </c>
      <c r="C231" s="324">
        <v>3</v>
      </c>
      <c r="D231" s="324">
        <v>0</v>
      </c>
      <c r="E231" s="324">
        <v>3</v>
      </c>
    </row>
    <row r="232" spans="1:5" ht="20.100000000000001" customHeight="1" x14ac:dyDescent="0.35">
      <c r="A232" s="106" t="s">
        <v>409</v>
      </c>
      <c r="B232" s="107" t="s">
        <v>411</v>
      </c>
      <c r="C232" s="323">
        <v>2</v>
      </c>
      <c r="D232" s="323">
        <v>0</v>
      </c>
      <c r="E232" s="323">
        <v>2</v>
      </c>
    </row>
    <row r="233" spans="1:5" ht="20.100000000000001" customHeight="1" x14ac:dyDescent="0.35">
      <c r="A233" s="108" t="s">
        <v>409</v>
      </c>
      <c r="B233" s="109" t="s">
        <v>412</v>
      </c>
      <c r="C233" s="324">
        <v>2</v>
      </c>
      <c r="D233" s="324">
        <v>1</v>
      </c>
      <c r="E233" s="324">
        <v>3</v>
      </c>
    </row>
    <row r="234" spans="1:5" ht="20.100000000000001" customHeight="1" x14ac:dyDescent="0.35">
      <c r="A234" s="106" t="s">
        <v>409</v>
      </c>
      <c r="B234" s="107" t="s">
        <v>413</v>
      </c>
      <c r="C234" s="323">
        <v>3</v>
      </c>
      <c r="D234" s="323">
        <v>6</v>
      </c>
      <c r="E234" s="323">
        <v>9</v>
      </c>
    </row>
    <row r="235" spans="1:5" ht="20.100000000000001" customHeight="1" x14ac:dyDescent="0.35">
      <c r="A235" s="108" t="s">
        <v>409</v>
      </c>
      <c r="B235" s="109" t="s">
        <v>414</v>
      </c>
      <c r="C235" s="324">
        <v>2</v>
      </c>
      <c r="D235" s="324">
        <v>0</v>
      </c>
      <c r="E235" s="324">
        <v>2</v>
      </c>
    </row>
    <row r="236" spans="1:5" ht="20.100000000000001" customHeight="1" x14ac:dyDescent="0.35">
      <c r="A236" s="106" t="s">
        <v>409</v>
      </c>
      <c r="B236" s="107" t="s">
        <v>415</v>
      </c>
      <c r="C236" s="323">
        <v>1</v>
      </c>
      <c r="D236" s="323">
        <v>0</v>
      </c>
      <c r="E236" s="323">
        <v>1</v>
      </c>
    </row>
    <row r="237" spans="1:5" ht="20.100000000000001" customHeight="1" x14ac:dyDescent="0.35">
      <c r="A237" s="108" t="s">
        <v>409</v>
      </c>
      <c r="B237" s="109" t="s">
        <v>416</v>
      </c>
      <c r="C237" s="324">
        <v>3</v>
      </c>
      <c r="D237" s="324">
        <v>2</v>
      </c>
      <c r="E237" s="324">
        <v>5</v>
      </c>
    </row>
    <row r="238" spans="1:5" ht="20.100000000000001" customHeight="1" x14ac:dyDescent="0.35">
      <c r="A238" s="106" t="s">
        <v>409</v>
      </c>
      <c r="B238" s="107" t="s">
        <v>417</v>
      </c>
      <c r="C238" s="323">
        <v>1</v>
      </c>
      <c r="D238" s="323">
        <v>3</v>
      </c>
      <c r="E238" s="323">
        <v>4</v>
      </c>
    </row>
    <row r="239" spans="1:5" ht="20.100000000000001" customHeight="1" x14ac:dyDescent="0.35">
      <c r="A239" s="108" t="s">
        <v>418</v>
      </c>
      <c r="B239" s="109" t="s">
        <v>419</v>
      </c>
      <c r="C239" s="324">
        <v>1</v>
      </c>
      <c r="D239" s="324">
        <v>0</v>
      </c>
      <c r="E239" s="324">
        <v>1</v>
      </c>
    </row>
    <row r="240" spans="1:5" ht="20.100000000000001" customHeight="1" x14ac:dyDescent="0.35">
      <c r="A240" s="106" t="s">
        <v>420</v>
      </c>
      <c r="B240" s="107" t="s">
        <v>421</v>
      </c>
      <c r="C240" s="323">
        <v>2</v>
      </c>
      <c r="D240" s="323">
        <v>0</v>
      </c>
      <c r="E240" s="323">
        <v>2</v>
      </c>
    </row>
    <row r="241" spans="1:5" ht="20.100000000000001" customHeight="1" x14ac:dyDescent="0.35">
      <c r="A241" s="108" t="s">
        <v>420</v>
      </c>
      <c r="B241" s="109" t="s">
        <v>422</v>
      </c>
      <c r="C241" s="324">
        <v>2</v>
      </c>
      <c r="D241" s="324">
        <v>6</v>
      </c>
      <c r="E241" s="324">
        <v>8</v>
      </c>
    </row>
    <row r="242" spans="1:5" ht="20.100000000000001" customHeight="1" x14ac:dyDescent="0.35">
      <c r="A242" s="106" t="s">
        <v>420</v>
      </c>
      <c r="B242" s="107" t="s">
        <v>423</v>
      </c>
      <c r="C242" s="323">
        <v>2</v>
      </c>
      <c r="D242" s="323">
        <v>0</v>
      </c>
      <c r="E242" s="323">
        <v>2</v>
      </c>
    </row>
    <row r="243" spans="1:5" ht="20.100000000000001" customHeight="1" x14ac:dyDescent="0.35">
      <c r="A243" s="108" t="s">
        <v>420</v>
      </c>
      <c r="B243" s="109" t="s">
        <v>424</v>
      </c>
      <c r="C243" s="324">
        <v>2</v>
      </c>
      <c r="D243" s="324">
        <v>7</v>
      </c>
      <c r="E243" s="324">
        <v>9</v>
      </c>
    </row>
    <row r="244" spans="1:5" ht="20.100000000000001" customHeight="1" x14ac:dyDescent="0.35">
      <c r="A244" s="106" t="s">
        <v>420</v>
      </c>
      <c r="B244" s="107" t="s">
        <v>425</v>
      </c>
      <c r="C244" s="323">
        <v>2</v>
      </c>
      <c r="D244" s="323">
        <v>1</v>
      </c>
      <c r="E244" s="323">
        <v>3</v>
      </c>
    </row>
    <row r="245" spans="1:5" ht="20.100000000000001" customHeight="1" x14ac:dyDescent="0.35">
      <c r="A245" s="108" t="s">
        <v>420</v>
      </c>
      <c r="B245" s="109" t="s">
        <v>426</v>
      </c>
      <c r="C245" s="324">
        <v>2</v>
      </c>
      <c r="D245" s="324">
        <v>0</v>
      </c>
      <c r="E245" s="324">
        <v>2</v>
      </c>
    </row>
    <row r="246" spans="1:5" ht="25.5" customHeight="1" thickBot="1" x14ac:dyDescent="0.4">
      <c r="A246" s="318"/>
      <c r="B246" s="320" t="s">
        <v>80</v>
      </c>
      <c r="C246" s="326">
        <f>SUM(C4:C245)</f>
        <v>464</v>
      </c>
      <c r="D246" s="326">
        <f>SUM(D4:D245)</f>
        <v>702</v>
      </c>
      <c r="E246" s="326">
        <f>SUM(E4:E245)</f>
        <v>1166</v>
      </c>
    </row>
    <row r="247" spans="1:5" ht="25.5" customHeight="1" thickTop="1" x14ac:dyDescent="0.35">
      <c r="A247" s="319"/>
      <c r="B247" s="321" t="s">
        <v>637</v>
      </c>
      <c r="C247" s="327">
        <v>0.39794168096054888</v>
      </c>
      <c r="D247" s="327">
        <v>0.60205831903945106</v>
      </c>
      <c r="E247" s="325"/>
    </row>
    <row r="249" spans="1:5" x14ac:dyDescent="0.35">
      <c r="A249" s="299" t="s">
        <v>534</v>
      </c>
    </row>
    <row r="250" spans="1:5" x14ac:dyDescent="0.35">
      <c r="A250" s="303" t="s">
        <v>763</v>
      </c>
    </row>
  </sheetData>
  <autoFilter ref="A3:E3"/>
  <mergeCells count="1">
    <mergeCell ref="A2:B2"/>
  </mergeCells>
  <hyperlinks>
    <hyperlink ref="A2:B2" location="TOC!A1" display="Return to Table of Contents"/>
  </hyperlinks>
  <pageMargins left="0.25" right="0.25" top="0.75" bottom="0.75" header="0.3" footer="0.3"/>
  <pageSetup scale="65" fitToHeight="0" orientation="portrait" horizontalDpi="1200" verticalDpi="1200" r:id="rId1"/>
  <headerFooter>
    <oddHeader>&amp;L&amp;"Arial,Bold"2019-20 &amp;"Arial,Bold Italic"Survey of Allied Dental Education&amp;"Arial,Bold"
Report 2 - Dental Assisting Education Programs</oddHeader>
  </headerFooter>
  <rowBreaks count="2" manualBreakCount="2">
    <brk id="156" max="16383" man="1"/>
    <brk id="20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249"/>
  <sheetViews>
    <sheetView zoomScaleNormal="100" workbookViewId="0">
      <pane ySplit="3" topLeftCell="A4" activePane="bottomLeft" state="frozen"/>
      <selection activeCell="A11" sqref="A11"/>
      <selection pane="bottomLeft"/>
    </sheetView>
  </sheetViews>
  <sheetFormatPr defaultColWidth="9.1328125" defaultRowHeight="12.75" x14ac:dyDescent="0.35"/>
  <cols>
    <col min="1" max="1" width="9.46484375" style="328" customWidth="1"/>
    <col min="2" max="2" width="73.33203125" style="328" customWidth="1"/>
    <col min="3" max="3" width="10.86328125" style="328" customWidth="1"/>
    <col min="4" max="4" width="11.86328125" style="328" customWidth="1"/>
    <col min="5" max="5" width="10.86328125" style="328" customWidth="1"/>
    <col min="6" max="6" width="12.86328125" style="328" customWidth="1"/>
    <col min="7" max="9" width="12.46484375" style="328" customWidth="1"/>
    <col min="10" max="10" width="10.86328125" style="328" customWidth="1"/>
    <col min="11" max="11" width="12.1328125" style="328" customWidth="1"/>
    <col min="12" max="16384" width="9.1328125" style="328"/>
  </cols>
  <sheetData>
    <row r="1" spans="1:11" ht="13.9" x14ac:dyDescent="0.4">
      <c r="A1" s="317" t="s">
        <v>573</v>
      </c>
    </row>
    <row r="2" spans="1:11" ht="23.25" customHeight="1" x14ac:dyDescent="0.35">
      <c r="A2" s="406" t="s">
        <v>1</v>
      </c>
      <c r="B2" s="406"/>
    </row>
    <row r="3" spans="1:11" ht="34.9" x14ac:dyDescent="0.4">
      <c r="A3" s="329" t="s">
        <v>136</v>
      </c>
      <c r="B3" s="330" t="s">
        <v>137</v>
      </c>
      <c r="C3" s="331" t="s">
        <v>640</v>
      </c>
      <c r="D3" s="331" t="s">
        <v>641</v>
      </c>
      <c r="E3" s="331" t="s">
        <v>642</v>
      </c>
      <c r="F3" s="331" t="s">
        <v>643</v>
      </c>
      <c r="G3" s="331" t="s">
        <v>644</v>
      </c>
      <c r="H3" s="331" t="s">
        <v>645</v>
      </c>
      <c r="I3" s="331" t="s">
        <v>646</v>
      </c>
      <c r="J3" s="331" t="s">
        <v>647</v>
      </c>
      <c r="K3" s="331" t="s">
        <v>648</v>
      </c>
    </row>
    <row r="4" spans="1:11" ht="20.100000000000001" customHeight="1" x14ac:dyDescent="0.35">
      <c r="A4" s="113" t="s">
        <v>139</v>
      </c>
      <c r="B4" s="143" t="s">
        <v>140</v>
      </c>
      <c r="C4" s="113" t="s">
        <v>130</v>
      </c>
      <c r="D4" s="113" t="s">
        <v>130</v>
      </c>
      <c r="E4" s="113" t="s">
        <v>130</v>
      </c>
      <c r="F4" s="113" t="s">
        <v>130</v>
      </c>
      <c r="G4" s="113" t="s">
        <v>130</v>
      </c>
      <c r="H4" s="113" t="s">
        <v>130</v>
      </c>
      <c r="I4" s="113" t="s">
        <v>130</v>
      </c>
      <c r="J4" s="113" t="s">
        <v>129</v>
      </c>
      <c r="K4" s="113" t="s">
        <v>130</v>
      </c>
    </row>
    <row r="5" spans="1:11" ht="20.100000000000001" customHeight="1" x14ac:dyDescent="0.35">
      <c r="A5" s="116" t="s">
        <v>139</v>
      </c>
      <c r="B5" s="146" t="s">
        <v>141</v>
      </c>
      <c r="C5" s="116" t="s">
        <v>130</v>
      </c>
      <c r="D5" s="116" t="s">
        <v>130</v>
      </c>
      <c r="E5" s="116" t="s">
        <v>130</v>
      </c>
      <c r="F5" s="116" t="s">
        <v>130</v>
      </c>
      <c r="G5" s="116" t="s">
        <v>130</v>
      </c>
      <c r="H5" s="116" t="s">
        <v>130</v>
      </c>
      <c r="I5" s="116" t="s">
        <v>130</v>
      </c>
      <c r="J5" s="116" t="s">
        <v>130</v>
      </c>
      <c r="K5" s="116" t="s">
        <v>130</v>
      </c>
    </row>
    <row r="6" spans="1:11" ht="20.100000000000001" customHeight="1" x14ac:dyDescent="0.35">
      <c r="A6" s="113" t="s">
        <v>139</v>
      </c>
      <c r="B6" s="143" t="s">
        <v>142</v>
      </c>
      <c r="C6" s="113" t="s">
        <v>130</v>
      </c>
      <c r="D6" s="113" t="s">
        <v>130</v>
      </c>
      <c r="E6" s="113" t="s">
        <v>130</v>
      </c>
      <c r="F6" s="113" t="s">
        <v>130</v>
      </c>
      <c r="G6" s="113" t="s">
        <v>130</v>
      </c>
      <c r="H6" s="113" t="s">
        <v>130</v>
      </c>
      <c r="I6" s="113" t="s">
        <v>130</v>
      </c>
      <c r="J6" s="113" t="s">
        <v>130</v>
      </c>
      <c r="K6" s="113" t="s">
        <v>130</v>
      </c>
    </row>
    <row r="7" spans="1:11" ht="20.100000000000001" customHeight="1" x14ac:dyDescent="0.35">
      <c r="A7" s="116" t="s">
        <v>139</v>
      </c>
      <c r="B7" s="146" t="s">
        <v>143</v>
      </c>
      <c r="C7" s="116" t="s">
        <v>130</v>
      </c>
      <c r="D7" s="116" t="s">
        <v>130</v>
      </c>
      <c r="E7" s="116" t="s">
        <v>130</v>
      </c>
      <c r="F7" s="116" t="s">
        <v>130</v>
      </c>
      <c r="G7" s="116" t="s">
        <v>130</v>
      </c>
      <c r="H7" s="116" t="s">
        <v>130</v>
      </c>
      <c r="I7" s="116" t="s">
        <v>130</v>
      </c>
      <c r="J7" s="116" t="s">
        <v>130</v>
      </c>
      <c r="K7" s="116" t="s">
        <v>130</v>
      </c>
    </row>
    <row r="8" spans="1:11" ht="20.100000000000001" customHeight="1" x14ac:dyDescent="0.35">
      <c r="A8" s="113" t="s">
        <v>139</v>
      </c>
      <c r="B8" s="143" t="s">
        <v>144</v>
      </c>
      <c r="C8" s="113" t="s">
        <v>130</v>
      </c>
      <c r="D8" s="113" t="s">
        <v>130</v>
      </c>
      <c r="E8" s="113" t="s">
        <v>130</v>
      </c>
      <c r="F8" s="113" t="s">
        <v>130</v>
      </c>
      <c r="G8" s="113" t="s">
        <v>130</v>
      </c>
      <c r="H8" s="113" t="s">
        <v>130</v>
      </c>
      <c r="I8" s="113" t="s">
        <v>130</v>
      </c>
      <c r="J8" s="113" t="s">
        <v>129</v>
      </c>
      <c r="K8" s="113" t="s">
        <v>130</v>
      </c>
    </row>
    <row r="9" spans="1:11" ht="20.100000000000001" customHeight="1" x14ac:dyDescent="0.35">
      <c r="A9" s="116" t="s">
        <v>145</v>
      </c>
      <c r="B9" s="146" t="s">
        <v>146</v>
      </c>
      <c r="C9" s="116" t="s">
        <v>130</v>
      </c>
      <c r="D9" s="116" t="s">
        <v>130</v>
      </c>
      <c r="E9" s="116" t="s">
        <v>130</v>
      </c>
      <c r="F9" s="116" t="s">
        <v>130</v>
      </c>
      <c r="G9" s="116" t="s">
        <v>130</v>
      </c>
      <c r="H9" s="116" t="s">
        <v>130</v>
      </c>
      <c r="I9" s="116" t="s">
        <v>129</v>
      </c>
      <c r="J9" s="116" t="s">
        <v>129</v>
      </c>
      <c r="K9" s="116" t="s">
        <v>130</v>
      </c>
    </row>
    <row r="10" spans="1:11" ht="20.100000000000001" customHeight="1" x14ac:dyDescent="0.35">
      <c r="A10" s="113" t="s">
        <v>147</v>
      </c>
      <c r="B10" s="143" t="s">
        <v>148</v>
      </c>
      <c r="C10" s="113" t="s">
        <v>130</v>
      </c>
      <c r="D10" s="113" t="s">
        <v>130</v>
      </c>
      <c r="E10" s="113" t="s">
        <v>130</v>
      </c>
      <c r="F10" s="113" t="s">
        <v>130</v>
      </c>
      <c r="G10" s="113" t="s">
        <v>130</v>
      </c>
      <c r="H10" s="113" t="s">
        <v>129</v>
      </c>
      <c r="I10" s="113" t="s">
        <v>130</v>
      </c>
      <c r="J10" s="113" t="s">
        <v>129</v>
      </c>
      <c r="K10" s="113" t="s">
        <v>130</v>
      </c>
    </row>
    <row r="11" spans="1:11" ht="20.100000000000001" customHeight="1" x14ac:dyDescent="0.35">
      <c r="A11" s="116" t="s">
        <v>147</v>
      </c>
      <c r="B11" s="146" t="s">
        <v>149</v>
      </c>
      <c r="C11" s="116" t="s">
        <v>130</v>
      </c>
      <c r="D11" s="116" t="s">
        <v>130</v>
      </c>
      <c r="E11" s="116" t="s">
        <v>130</v>
      </c>
      <c r="F11" s="116" t="s">
        <v>130</v>
      </c>
      <c r="G11" s="116" t="s">
        <v>130</v>
      </c>
      <c r="H11" s="116" t="s">
        <v>130</v>
      </c>
      <c r="I11" s="116" t="s">
        <v>130</v>
      </c>
      <c r="J11" s="116" t="s">
        <v>130</v>
      </c>
      <c r="K11" s="116" t="s">
        <v>130</v>
      </c>
    </row>
    <row r="12" spans="1:11" ht="20.100000000000001" customHeight="1" x14ac:dyDescent="0.35">
      <c r="A12" s="113" t="s">
        <v>150</v>
      </c>
      <c r="B12" s="143" t="s">
        <v>151</v>
      </c>
      <c r="C12" s="113" t="s">
        <v>130</v>
      </c>
      <c r="D12" s="113" t="s">
        <v>130</v>
      </c>
      <c r="E12" s="113" t="s">
        <v>130</v>
      </c>
      <c r="F12" s="113" t="s">
        <v>130</v>
      </c>
      <c r="G12" s="113" t="s">
        <v>130</v>
      </c>
      <c r="H12" s="113" t="s">
        <v>130</v>
      </c>
      <c r="I12" s="113" t="s">
        <v>130</v>
      </c>
      <c r="J12" s="113" t="s">
        <v>130</v>
      </c>
      <c r="K12" s="113" t="s">
        <v>130</v>
      </c>
    </row>
    <row r="13" spans="1:11" ht="20.100000000000001" customHeight="1" x14ac:dyDescent="0.35">
      <c r="A13" s="116" t="s">
        <v>150</v>
      </c>
      <c r="B13" s="146" t="s">
        <v>152</v>
      </c>
      <c r="C13" s="116" t="s">
        <v>130</v>
      </c>
      <c r="D13" s="116" t="s">
        <v>130</v>
      </c>
      <c r="E13" s="116" t="s">
        <v>130</v>
      </c>
      <c r="F13" s="116" t="s">
        <v>130</v>
      </c>
      <c r="G13" s="116" t="s">
        <v>130</v>
      </c>
      <c r="H13" s="116" t="s">
        <v>130</v>
      </c>
      <c r="I13" s="116" t="s">
        <v>130</v>
      </c>
      <c r="J13" s="116" t="s">
        <v>130</v>
      </c>
      <c r="K13" s="116" t="s">
        <v>130</v>
      </c>
    </row>
    <row r="14" spans="1:11" ht="20.100000000000001" customHeight="1" x14ac:dyDescent="0.35">
      <c r="A14" s="113" t="s">
        <v>153</v>
      </c>
      <c r="B14" s="143" t="s">
        <v>154</v>
      </c>
      <c r="C14" s="113" t="s">
        <v>130</v>
      </c>
      <c r="D14" s="113" t="s">
        <v>130</v>
      </c>
      <c r="E14" s="113" t="s">
        <v>130</v>
      </c>
      <c r="F14" s="113" t="s">
        <v>130</v>
      </c>
      <c r="G14" s="113" t="s">
        <v>129</v>
      </c>
      <c r="H14" s="113" t="s">
        <v>130</v>
      </c>
      <c r="I14" s="113" t="s">
        <v>130</v>
      </c>
      <c r="J14" s="113" t="s">
        <v>130</v>
      </c>
      <c r="K14" s="113" t="s">
        <v>130</v>
      </c>
    </row>
    <row r="15" spans="1:11" ht="20.100000000000001" customHeight="1" x14ac:dyDescent="0.35">
      <c r="A15" s="116" t="s">
        <v>153</v>
      </c>
      <c r="B15" s="146" t="s">
        <v>155</v>
      </c>
      <c r="C15" s="116" t="s">
        <v>130</v>
      </c>
      <c r="D15" s="116" t="s">
        <v>130</v>
      </c>
      <c r="E15" s="116" t="s">
        <v>130</v>
      </c>
      <c r="F15" s="116" t="s">
        <v>130</v>
      </c>
      <c r="G15" s="116" t="s">
        <v>130</v>
      </c>
      <c r="H15" s="116" t="s">
        <v>130</v>
      </c>
      <c r="I15" s="116" t="s">
        <v>130</v>
      </c>
      <c r="J15" s="116" t="s">
        <v>130</v>
      </c>
      <c r="K15" s="116" t="s">
        <v>130</v>
      </c>
    </row>
    <row r="16" spans="1:11" ht="20.100000000000001" customHeight="1" x14ac:dyDescent="0.35">
      <c r="A16" s="113" t="s">
        <v>153</v>
      </c>
      <c r="B16" s="143" t="s">
        <v>156</v>
      </c>
      <c r="C16" s="113" t="s">
        <v>130</v>
      </c>
      <c r="D16" s="113" t="s">
        <v>130</v>
      </c>
      <c r="E16" s="113" t="s">
        <v>130</v>
      </c>
      <c r="F16" s="113" t="s">
        <v>130</v>
      </c>
      <c r="G16" s="113" t="s">
        <v>129</v>
      </c>
      <c r="H16" s="113" t="s">
        <v>129</v>
      </c>
      <c r="I16" s="113" t="s">
        <v>130</v>
      </c>
      <c r="J16" s="113" t="s">
        <v>130</v>
      </c>
      <c r="K16" s="113" t="s">
        <v>130</v>
      </c>
    </row>
    <row r="17" spans="1:11" ht="20.100000000000001" customHeight="1" x14ac:dyDescent="0.35">
      <c r="A17" s="116" t="s">
        <v>153</v>
      </c>
      <c r="B17" s="146" t="s">
        <v>157</v>
      </c>
      <c r="C17" s="116" t="s">
        <v>130</v>
      </c>
      <c r="D17" s="116" t="s">
        <v>130</v>
      </c>
      <c r="E17" s="116" t="s">
        <v>130</v>
      </c>
      <c r="F17" s="116" t="s">
        <v>130</v>
      </c>
      <c r="G17" s="116" t="s">
        <v>129</v>
      </c>
      <c r="H17" s="116" t="s">
        <v>130</v>
      </c>
      <c r="I17" s="116" t="s">
        <v>130</v>
      </c>
      <c r="J17" s="116" t="s">
        <v>130</v>
      </c>
      <c r="K17" s="116" t="s">
        <v>130</v>
      </c>
    </row>
    <row r="18" spans="1:11" ht="20.100000000000001" customHeight="1" x14ac:dyDescent="0.35">
      <c r="A18" s="113" t="s">
        <v>153</v>
      </c>
      <c r="B18" s="143" t="s">
        <v>158</v>
      </c>
      <c r="C18" s="113" t="s">
        <v>130</v>
      </c>
      <c r="D18" s="113" t="s">
        <v>130</v>
      </c>
      <c r="E18" s="113" t="s">
        <v>130</v>
      </c>
      <c r="F18" s="113" t="s">
        <v>130</v>
      </c>
      <c r="G18" s="113" t="s">
        <v>130</v>
      </c>
      <c r="H18" s="113" t="s">
        <v>130</v>
      </c>
      <c r="I18" s="113" t="s">
        <v>130</v>
      </c>
      <c r="J18" s="113" t="s">
        <v>130</v>
      </c>
      <c r="K18" s="113" t="s">
        <v>130</v>
      </c>
    </row>
    <row r="19" spans="1:11" ht="20.100000000000001" customHeight="1" x14ac:dyDescent="0.35">
      <c r="A19" s="116" t="s">
        <v>153</v>
      </c>
      <c r="B19" s="146" t="s">
        <v>159</v>
      </c>
      <c r="C19" s="116" t="s">
        <v>130</v>
      </c>
      <c r="D19" s="116" t="s">
        <v>130</v>
      </c>
      <c r="E19" s="116" t="s">
        <v>130</v>
      </c>
      <c r="F19" s="116" t="s">
        <v>130</v>
      </c>
      <c r="G19" s="116" t="s">
        <v>129</v>
      </c>
      <c r="H19" s="116" t="s">
        <v>130</v>
      </c>
      <c r="I19" s="116" t="s">
        <v>130</v>
      </c>
      <c r="J19" s="116" t="s">
        <v>130</v>
      </c>
      <c r="K19" s="116" t="s">
        <v>129</v>
      </c>
    </row>
    <row r="20" spans="1:11" ht="20.100000000000001" customHeight="1" x14ac:dyDescent="0.35">
      <c r="A20" s="113" t="s">
        <v>153</v>
      </c>
      <c r="B20" s="143" t="s">
        <v>160</v>
      </c>
      <c r="C20" s="113" t="s">
        <v>130</v>
      </c>
      <c r="D20" s="113" t="s">
        <v>130</v>
      </c>
      <c r="E20" s="113" t="s">
        <v>130</v>
      </c>
      <c r="F20" s="113" t="s">
        <v>130</v>
      </c>
      <c r="G20" s="113" t="s">
        <v>130</v>
      </c>
      <c r="H20" s="113" t="s">
        <v>130</v>
      </c>
      <c r="I20" s="113" t="s">
        <v>130</v>
      </c>
      <c r="J20" s="113" t="s">
        <v>130</v>
      </c>
      <c r="K20" s="113" t="s">
        <v>130</v>
      </c>
    </row>
    <row r="21" spans="1:11" ht="20.100000000000001" customHeight="1" x14ac:dyDescent="0.35">
      <c r="A21" s="116" t="s">
        <v>153</v>
      </c>
      <c r="B21" s="146" t="s">
        <v>161</v>
      </c>
      <c r="C21" s="116" t="s">
        <v>130</v>
      </c>
      <c r="D21" s="116" t="s">
        <v>130</v>
      </c>
      <c r="E21" s="116" t="s">
        <v>130</v>
      </c>
      <c r="F21" s="116" t="s">
        <v>130</v>
      </c>
      <c r="G21" s="116" t="s">
        <v>130</v>
      </c>
      <c r="H21" s="116" t="s">
        <v>130</v>
      </c>
      <c r="I21" s="116" t="s">
        <v>130</v>
      </c>
      <c r="J21" s="116" t="s">
        <v>130</v>
      </c>
      <c r="K21" s="116" t="s">
        <v>130</v>
      </c>
    </row>
    <row r="22" spans="1:11" ht="20.100000000000001" customHeight="1" x14ac:dyDescent="0.35">
      <c r="A22" s="113" t="s">
        <v>153</v>
      </c>
      <c r="B22" s="143" t="s">
        <v>162</v>
      </c>
      <c r="C22" s="113" t="s">
        <v>130</v>
      </c>
      <c r="D22" s="113" t="s">
        <v>130</v>
      </c>
      <c r="E22" s="113" t="s">
        <v>130</v>
      </c>
      <c r="F22" s="113" t="s">
        <v>130</v>
      </c>
      <c r="G22" s="113" t="s">
        <v>130</v>
      </c>
      <c r="H22" s="113" t="s">
        <v>130</v>
      </c>
      <c r="I22" s="113" t="s">
        <v>130</v>
      </c>
      <c r="J22" s="113" t="s">
        <v>130</v>
      </c>
      <c r="K22" s="113" t="s">
        <v>130</v>
      </c>
    </row>
    <row r="23" spans="1:11" ht="20.100000000000001" customHeight="1" x14ac:dyDescent="0.35">
      <c r="A23" s="116" t="s">
        <v>153</v>
      </c>
      <c r="B23" s="146" t="s">
        <v>163</v>
      </c>
      <c r="C23" s="116" t="s">
        <v>130</v>
      </c>
      <c r="D23" s="116" t="s">
        <v>130</v>
      </c>
      <c r="E23" s="116" t="s">
        <v>130</v>
      </c>
      <c r="F23" s="116" t="s">
        <v>130</v>
      </c>
      <c r="G23" s="116" t="s">
        <v>130</v>
      </c>
      <c r="H23" s="116" t="s">
        <v>130</v>
      </c>
      <c r="I23" s="116" t="s">
        <v>129</v>
      </c>
      <c r="J23" s="116" t="s">
        <v>129</v>
      </c>
      <c r="K23" s="116" t="s">
        <v>130</v>
      </c>
    </row>
    <row r="24" spans="1:11" ht="20.100000000000001" customHeight="1" x14ac:dyDescent="0.35">
      <c r="A24" s="113" t="s">
        <v>153</v>
      </c>
      <c r="B24" s="143" t="s">
        <v>164</v>
      </c>
      <c r="C24" s="113" t="s">
        <v>130</v>
      </c>
      <c r="D24" s="113" t="s">
        <v>130</v>
      </c>
      <c r="E24" s="113" t="s">
        <v>130</v>
      </c>
      <c r="F24" s="113" t="s">
        <v>130</v>
      </c>
      <c r="G24" s="113" t="s">
        <v>130</v>
      </c>
      <c r="H24" s="113" t="s">
        <v>130</v>
      </c>
      <c r="I24" s="113" t="s">
        <v>129</v>
      </c>
      <c r="J24" s="113" t="s">
        <v>129</v>
      </c>
      <c r="K24" s="113" t="s">
        <v>130</v>
      </c>
    </row>
    <row r="25" spans="1:11" ht="20.100000000000001" customHeight="1" x14ac:dyDescent="0.35">
      <c r="A25" s="116" t="s">
        <v>153</v>
      </c>
      <c r="B25" s="146" t="s">
        <v>165</v>
      </c>
      <c r="C25" s="116" t="s">
        <v>130</v>
      </c>
      <c r="D25" s="116" t="s">
        <v>130</v>
      </c>
      <c r="E25" s="116" t="s">
        <v>130</v>
      </c>
      <c r="F25" s="116" t="s">
        <v>130</v>
      </c>
      <c r="G25" s="116" t="s">
        <v>130</v>
      </c>
      <c r="H25" s="116" t="s">
        <v>129</v>
      </c>
      <c r="I25" s="116" t="s">
        <v>130</v>
      </c>
      <c r="J25" s="116" t="s">
        <v>130</v>
      </c>
      <c r="K25" s="116" t="s">
        <v>130</v>
      </c>
    </row>
    <row r="26" spans="1:11" ht="20.100000000000001" customHeight="1" x14ac:dyDescent="0.35">
      <c r="A26" s="113" t="s">
        <v>153</v>
      </c>
      <c r="B26" s="143" t="s">
        <v>166</v>
      </c>
      <c r="C26" s="113" t="s">
        <v>130</v>
      </c>
      <c r="D26" s="113" t="s">
        <v>130</v>
      </c>
      <c r="E26" s="113" t="s">
        <v>130</v>
      </c>
      <c r="F26" s="113" t="s">
        <v>130</v>
      </c>
      <c r="G26" s="113" t="s">
        <v>130</v>
      </c>
      <c r="H26" s="113" t="s">
        <v>130</v>
      </c>
      <c r="I26" s="113" t="s">
        <v>130</v>
      </c>
      <c r="J26" s="113" t="s">
        <v>129</v>
      </c>
      <c r="K26" s="113" t="s">
        <v>130</v>
      </c>
    </row>
    <row r="27" spans="1:11" ht="20.100000000000001" customHeight="1" x14ac:dyDescent="0.35">
      <c r="A27" s="116" t="s">
        <v>153</v>
      </c>
      <c r="B27" s="146" t="s">
        <v>167</v>
      </c>
      <c r="C27" s="116" t="s">
        <v>130</v>
      </c>
      <c r="D27" s="116" t="s">
        <v>130</v>
      </c>
      <c r="E27" s="116" t="s">
        <v>130</v>
      </c>
      <c r="F27" s="116" t="s">
        <v>130</v>
      </c>
      <c r="G27" s="116" t="s">
        <v>130</v>
      </c>
      <c r="H27" s="116" t="s">
        <v>130</v>
      </c>
      <c r="I27" s="116" t="s">
        <v>130</v>
      </c>
      <c r="J27" s="116" t="s">
        <v>130</v>
      </c>
      <c r="K27" s="116" t="s">
        <v>130</v>
      </c>
    </row>
    <row r="28" spans="1:11" ht="20.100000000000001" customHeight="1" x14ac:dyDescent="0.35">
      <c r="A28" s="113" t="s">
        <v>153</v>
      </c>
      <c r="B28" s="143" t="s">
        <v>168</v>
      </c>
      <c r="C28" s="113" t="s">
        <v>130</v>
      </c>
      <c r="D28" s="113" t="s">
        <v>130</v>
      </c>
      <c r="E28" s="113" t="s">
        <v>129</v>
      </c>
      <c r="F28" s="113" t="s">
        <v>130</v>
      </c>
      <c r="G28" s="113" t="s">
        <v>130</v>
      </c>
      <c r="H28" s="113" t="s">
        <v>130</v>
      </c>
      <c r="I28" s="113" t="s">
        <v>130</v>
      </c>
      <c r="J28" s="113" t="s">
        <v>130</v>
      </c>
      <c r="K28" s="113" t="s">
        <v>130</v>
      </c>
    </row>
    <row r="29" spans="1:11" ht="20.100000000000001" customHeight="1" x14ac:dyDescent="0.35">
      <c r="A29" s="116" t="s">
        <v>153</v>
      </c>
      <c r="B29" s="146" t="s">
        <v>169</v>
      </c>
      <c r="C29" s="116" t="s">
        <v>130</v>
      </c>
      <c r="D29" s="116" t="s">
        <v>130</v>
      </c>
      <c r="E29" s="116" t="s">
        <v>130</v>
      </c>
      <c r="F29" s="116" t="s">
        <v>130</v>
      </c>
      <c r="G29" s="116" t="s">
        <v>130</v>
      </c>
      <c r="H29" s="116" t="s">
        <v>130</v>
      </c>
      <c r="I29" s="116" t="s">
        <v>130</v>
      </c>
      <c r="J29" s="116" t="s">
        <v>129</v>
      </c>
      <c r="K29" s="116" t="s">
        <v>130</v>
      </c>
    </row>
    <row r="30" spans="1:11" ht="20.100000000000001" customHeight="1" x14ac:dyDescent="0.35">
      <c r="A30" s="113" t="s">
        <v>153</v>
      </c>
      <c r="B30" s="143" t="s">
        <v>170</v>
      </c>
      <c r="C30" s="113" t="s">
        <v>130</v>
      </c>
      <c r="D30" s="113" t="s">
        <v>130</v>
      </c>
      <c r="E30" s="113" t="s">
        <v>130</v>
      </c>
      <c r="F30" s="113" t="s">
        <v>130</v>
      </c>
      <c r="G30" s="113" t="s">
        <v>130</v>
      </c>
      <c r="H30" s="113" t="s">
        <v>130</v>
      </c>
      <c r="I30" s="113" t="s">
        <v>130</v>
      </c>
      <c r="J30" s="113" t="s">
        <v>130</v>
      </c>
      <c r="K30" s="113" t="s">
        <v>129</v>
      </c>
    </row>
    <row r="31" spans="1:11" ht="20.100000000000001" customHeight="1" x14ac:dyDescent="0.35">
      <c r="A31" s="116" t="s">
        <v>153</v>
      </c>
      <c r="B31" s="146" t="s">
        <v>171</v>
      </c>
      <c r="C31" s="116" t="s">
        <v>130</v>
      </c>
      <c r="D31" s="116" t="s">
        <v>130</v>
      </c>
      <c r="E31" s="116" t="s">
        <v>130</v>
      </c>
      <c r="F31" s="116" t="s">
        <v>130</v>
      </c>
      <c r="G31" s="116" t="s">
        <v>130</v>
      </c>
      <c r="H31" s="116" t="s">
        <v>130</v>
      </c>
      <c r="I31" s="116" t="s">
        <v>129</v>
      </c>
      <c r="J31" s="116" t="s">
        <v>129</v>
      </c>
      <c r="K31" s="116" t="s">
        <v>130</v>
      </c>
    </row>
    <row r="32" spans="1:11" ht="20.100000000000001" customHeight="1" x14ac:dyDescent="0.35">
      <c r="A32" s="113" t="s">
        <v>153</v>
      </c>
      <c r="B32" s="143" t="s">
        <v>172</v>
      </c>
      <c r="C32" s="113" t="s">
        <v>130</v>
      </c>
      <c r="D32" s="113" t="s">
        <v>130</v>
      </c>
      <c r="E32" s="113" t="s">
        <v>130</v>
      </c>
      <c r="F32" s="113" t="s">
        <v>130</v>
      </c>
      <c r="G32" s="113" t="s">
        <v>130</v>
      </c>
      <c r="H32" s="113" t="s">
        <v>130</v>
      </c>
      <c r="I32" s="113" t="s">
        <v>130</v>
      </c>
      <c r="J32" s="113" t="s">
        <v>130</v>
      </c>
      <c r="K32" s="113" t="s">
        <v>130</v>
      </c>
    </row>
    <row r="33" spans="1:11" ht="20.100000000000001" customHeight="1" x14ac:dyDescent="0.35">
      <c r="A33" s="116" t="s">
        <v>173</v>
      </c>
      <c r="B33" s="146" t="s">
        <v>174</v>
      </c>
      <c r="C33" s="116" t="s">
        <v>130</v>
      </c>
      <c r="D33" s="116" t="s">
        <v>130</v>
      </c>
      <c r="E33" s="116" t="s">
        <v>129</v>
      </c>
      <c r="F33" s="116" t="s">
        <v>129</v>
      </c>
      <c r="G33" s="116" t="s">
        <v>129</v>
      </c>
      <c r="H33" s="116" t="s">
        <v>130</v>
      </c>
      <c r="I33" s="116" t="s">
        <v>130</v>
      </c>
      <c r="J33" s="116" t="s">
        <v>129</v>
      </c>
      <c r="K33" s="116" t="s">
        <v>129</v>
      </c>
    </row>
    <row r="34" spans="1:11" ht="20.100000000000001" customHeight="1" x14ac:dyDescent="0.35">
      <c r="A34" s="113" t="s">
        <v>173</v>
      </c>
      <c r="B34" s="143" t="s">
        <v>175</v>
      </c>
      <c r="C34" s="113" t="s">
        <v>130</v>
      </c>
      <c r="D34" s="113" t="s">
        <v>130</v>
      </c>
      <c r="E34" s="113" t="s">
        <v>130</v>
      </c>
      <c r="F34" s="113" t="s">
        <v>129</v>
      </c>
      <c r="G34" s="113" t="s">
        <v>129</v>
      </c>
      <c r="H34" s="113" t="s">
        <v>130</v>
      </c>
      <c r="I34" s="113" t="s">
        <v>130</v>
      </c>
      <c r="J34" s="113" t="s">
        <v>130</v>
      </c>
      <c r="K34" s="113" t="s">
        <v>130</v>
      </c>
    </row>
    <row r="35" spans="1:11" ht="20.100000000000001" customHeight="1" x14ac:dyDescent="0.35">
      <c r="A35" s="116" t="s">
        <v>173</v>
      </c>
      <c r="B35" s="146" t="s">
        <v>176</v>
      </c>
      <c r="C35" s="116" t="s">
        <v>130</v>
      </c>
      <c r="D35" s="116" t="s">
        <v>130</v>
      </c>
      <c r="E35" s="116" t="s">
        <v>130</v>
      </c>
      <c r="F35" s="116" t="s">
        <v>130</v>
      </c>
      <c r="G35" s="116" t="s">
        <v>129</v>
      </c>
      <c r="H35" s="116" t="s">
        <v>130</v>
      </c>
      <c r="I35" s="116" t="s">
        <v>129</v>
      </c>
      <c r="J35" s="116" t="s">
        <v>129</v>
      </c>
      <c r="K35" s="116" t="s">
        <v>129</v>
      </c>
    </row>
    <row r="36" spans="1:11" ht="20.100000000000001" customHeight="1" x14ac:dyDescent="0.35">
      <c r="A36" s="113" t="s">
        <v>177</v>
      </c>
      <c r="B36" s="143" t="s">
        <v>178</v>
      </c>
      <c r="C36" s="113" t="s">
        <v>130</v>
      </c>
      <c r="D36" s="113" t="s">
        <v>130</v>
      </c>
      <c r="E36" s="113" t="s">
        <v>130</v>
      </c>
      <c r="F36" s="113" t="s">
        <v>130</v>
      </c>
      <c r="G36" s="113" t="s">
        <v>130</v>
      </c>
      <c r="H36" s="113" t="s">
        <v>130</v>
      </c>
      <c r="I36" s="113" t="s">
        <v>129</v>
      </c>
      <c r="J36" s="113" t="s">
        <v>129</v>
      </c>
      <c r="K36" s="113" t="s">
        <v>130</v>
      </c>
    </row>
    <row r="37" spans="1:11" ht="20.100000000000001" customHeight="1" x14ac:dyDescent="0.35">
      <c r="A37" s="116" t="s">
        <v>177</v>
      </c>
      <c r="B37" s="146" t="s">
        <v>179</v>
      </c>
      <c r="C37" s="116" t="s">
        <v>130</v>
      </c>
      <c r="D37" s="116" t="s">
        <v>130</v>
      </c>
      <c r="E37" s="116" t="s">
        <v>130</v>
      </c>
      <c r="F37" s="116" t="s">
        <v>130</v>
      </c>
      <c r="G37" s="116" t="s">
        <v>130</v>
      </c>
      <c r="H37" s="116" t="s">
        <v>130</v>
      </c>
      <c r="I37" s="116" t="s">
        <v>130</v>
      </c>
      <c r="J37" s="116" t="s">
        <v>130</v>
      </c>
      <c r="K37" s="116" t="s">
        <v>130</v>
      </c>
    </row>
    <row r="38" spans="1:11" ht="20.100000000000001" customHeight="1" x14ac:dyDescent="0.35">
      <c r="A38" s="113" t="s">
        <v>180</v>
      </c>
      <c r="B38" s="143" t="s">
        <v>181</v>
      </c>
      <c r="C38" s="113" t="s">
        <v>130</v>
      </c>
      <c r="D38" s="113" t="s">
        <v>130</v>
      </c>
      <c r="E38" s="113" t="s">
        <v>130</v>
      </c>
      <c r="F38" s="113" t="s">
        <v>130</v>
      </c>
      <c r="G38" s="113" t="s">
        <v>130</v>
      </c>
      <c r="H38" s="113" t="s">
        <v>130</v>
      </c>
      <c r="I38" s="113" t="s">
        <v>130</v>
      </c>
      <c r="J38" s="113" t="s">
        <v>130</v>
      </c>
      <c r="K38" s="113" t="s">
        <v>130</v>
      </c>
    </row>
    <row r="39" spans="1:11" ht="20.100000000000001" customHeight="1" x14ac:dyDescent="0.35">
      <c r="A39" s="116" t="s">
        <v>180</v>
      </c>
      <c r="B39" s="146" t="s">
        <v>182</v>
      </c>
      <c r="C39" s="116" t="s">
        <v>130</v>
      </c>
      <c r="D39" s="116" t="s">
        <v>130</v>
      </c>
      <c r="E39" s="116" t="s">
        <v>130</v>
      </c>
      <c r="F39" s="116" t="s">
        <v>130</v>
      </c>
      <c r="G39" s="116" t="s">
        <v>130</v>
      </c>
      <c r="H39" s="116" t="s">
        <v>130</v>
      </c>
      <c r="I39" s="116" t="s">
        <v>130</v>
      </c>
      <c r="J39" s="116" t="s">
        <v>130</v>
      </c>
      <c r="K39" s="116" t="s">
        <v>130</v>
      </c>
    </row>
    <row r="40" spans="1:11" ht="20.100000000000001" customHeight="1" x14ac:dyDescent="0.35">
      <c r="A40" s="113" t="s">
        <v>180</v>
      </c>
      <c r="B40" s="143" t="s">
        <v>183</v>
      </c>
      <c r="C40" s="113" t="s">
        <v>130</v>
      </c>
      <c r="D40" s="113" t="s">
        <v>130</v>
      </c>
      <c r="E40" s="113" t="s">
        <v>130</v>
      </c>
      <c r="F40" s="113" t="s">
        <v>130</v>
      </c>
      <c r="G40" s="113" t="s">
        <v>130</v>
      </c>
      <c r="H40" s="113" t="s">
        <v>130</v>
      </c>
      <c r="I40" s="113" t="s">
        <v>130</v>
      </c>
      <c r="J40" s="113" t="s">
        <v>130</v>
      </c>
      <c r="K40" s="113" t="s">
        <v>130</v>
      </c>
    </row>
    <row r="41" spans="1:11" ht="20.100000000000001" customHeight="1" x14ac:dyDescent="0.35">
      <c r="A41" s="116" t="s">
        <v>180</v>
      </c>
      <c r="B41" s="146" t="s">
        <v>184</v>
      </c>
      <c r="C41" s="116" t="s">
        <v>130</v>
      </c>
      <c r="D41" s="116" t="s">
        <v>130</v>
      </c>
      <c r="E41" s="116" t="s">
        <v>130</v>
      </c>
      <c r="F41" s="116" t="s">
        <v>130</v>
      </c>
      <c r="G41" s="116" t="s">
        <v>130</v>
      </c>
      <c r="H41" s="116" t="s">
        <v>130</v>
      </c>
      <c r="I41" s="116" t="s">
        <v>130</v>
      </c>
      <c r="J41" s="116" t="s">
        <v>130</v>
      </c>
      <c r="K41" s="116" t="s">
        <v>130</v>
      </c>
    </row>
    <row r="42" spans="1:11" ht="20.100000000000001" customHeight="1" x14ac:dyDescent="0.35">
      <c r="A42" s="113" t="s">
        <v>180</v>
      </c>
      <c r="B42" s="143" t="s">
        <v>185</v>
      </c>
      <c r="C42" s="113" t="s">
        <v>130</v>
      </c>
      <c r="D42" s="113" t="s">
        <v>130</v>
      </c>
      <c r="E42" s="113" t="s">
        <v>130</v>
      </c>
      <c r="F42" s="113" t="s">
        <v>130</v>
      </c>
      <c r="G42" s="113" t="s">
        <v>130</v>
      </c>
      <c r="H42" s="113" t="s">
        <v>130</v>
      </c>
      <c r="I42" s="113" t="s">
        <v>130</v>
      </c>
      <c r="J42" s="113" t="s">
        <v>130</v>
      </c>
      <c r="K42" s="113" t="s">
        <v>130</v>
      </c>
    </row>
    <row r="43" spans="1:11" ht="20.100000000000001" customHeight="1" x14ac:dyDescent="0.35">
      <c r="A43" s="116" t="s">
        <v>180</v>
      </c>
      <c r="B43" s="146" t="s">
        <v>186</v>
      </c>
      <c r="C43" s="116" t="s">
        <v>130</v>
      </c>
      <c r="D43" s="116" t="s">
        <v>130</v>
      </c>
      <c r="E43" s="116" t="s">
        <v>130</v>
      </c>
      <c r="F43" s="116" t="s">
        <v>130</v>
      </c>
      <c r="G43" s="116" t="s">
        <v>130</v>
      </c>
      <c r="H43" s="116" t="s">
        <v>130</v>
      </c>
      <c r="I43" s="116" t="s">
        <v>130</v>
      </c>
      <c r="J43" s="116" t="s">
        <v>130</v>
      </c>
      <c r="K43" s="116" t="s">
        <v>130</v>
      </c>
    </row>
    <row r="44" spans="1:11" ht="20.100000000000001" customHeight="1" x14ac:dyDescent="0.35">
      <c r="A44" s="113" t="s">
        <v>180</v>
      </c>
      <c r="B44" s="143" t="s">
        <v>187</v>
      </c>
      <c r="C44" s="113" t="s">
        <v>130</v>
      </c>
      <c r="D44" s="113" t="s">
        <v>130</v>
      </c>
      <c r="E44" s="113" t="s">
        <v>129</v>
      </c>
      <c r="F44" s="113" t="s">
        <v>130</v>
      </c>
      <c r="G44" s="113" t="s">
        <v>129</v>
      </c>
      <c r="H44" s="113" t="s">
        <v>130</v>
      </c>
      <c r="I44" s="113" t="s">
        <v>129</v>
      </c>
      <c r="J44" s="113" t="s">
        <v>129</v>
      </c>
      <c r="K44" s="113" t="s">
        <v>130</v>
      </c>
    </row>
    <row r="45" spans="1:11" ht="20.100000000000001" customHeight="1" x14ac:dyDescent="0.35">
      <c r="A45" s="116" t="s">
        <v>180</v>
      </c>
      <c r="B45" s="146" t="s">
        <v>188</v>
      </c>
      <c r="C45" s="116" t="s">
        <v>130</v>
      </c>
      <c r="D45" s="116" t="s">
        <v>130</v>
      </c>
      <c r="E45" s="116" t="s">
        <v>130</v>
      </c>
      <c r="F45" s="116" t="s">
        <v>130</v>
      </c>
      <c r="G45" s="116" t="s">
        <v>130</v>
      </c>
      <c r="H45" s="116" t="s">
        <v>130</v>
      </c>
      <c r="I45" s="116" t="s">
        <v>130</v>
      </c>
      <c r="J45" s="116" t="s">
        <v>130</v>
      </c>
      <c r="K45" s="116" t="s">
        <v>130</v>
      </c>
    </row>
    <row r="46" spans="1:11" ht="20.100000000000001" customHeight="1" x14ac:dyDescent="0.35">
      <c r="A46" s="113" t="s">
        <v>180</v>
      </c>
      <c r="B46" s="143" t="s">
        <v>189</v>
      </c>
      <c r="C46" s="113" t="s">
        <v>130</v>
      </c>
      <c r="D46" s="113" t="s">
        <v>130</v>
      </c>
      <c r="E46" s="113" t="s">
        <v>130</v>
      </c>
      <c r="F46" s="113" t="s">
        <v>130</v>
      </c>
      <c r="G46" s="113" t="s">
        <v>130</v>
      </c>
      <c r="H46" s="113" t="s">
        <v>130</v>
      </c>
      <c r="I46" s="113" t="s">
        <v>130</v>
      </c>
      <c r="J46" s="113" t="s">
        <v>130</v>
      </c>
      <c r="K46" s="113" t="s">
        <v>130</v>
      </c>
    </row>
    <row r="47" spans="1:11" ht="20.100000000000001" customHeight="1" x14ac:dyDescent="0.35">
      <c r="A47" s="116" t="s">
        <v>180</v>
      </c>
      <c r="B47" s="146" t="s">
        <v>190</v>
      </c>
      <c r="C47" s="116" t="s">
        <v>130</v>
      </c>
      <c r="D47" s="116" t="s">
        <v>130</v>
      </c>
      <c r="E47" s="116" t="s">
        <v>130</v>
      </c>
      <c r="F47" s="116" t="s">
        <v>130</v>
      </c>
      <c r="G47" s="116" t="s">
        <v>130</v>
      </c>
      <c r="H47" s="116" t="s">
        <v>130</v>
      </c>
      <c r="I47" s="116" t="s">
        <v>130</v>
      </c>
      <c r="J47" s="116" t="s">
        <v>129</v>
      </c>
      <c r="K47" s="116" t="s">
        <v>130</v>
      </c>
    </row>
    <row r="48" spans="1:11" ht="20.100000000000001" customHeight="1" x14ac:dyDescent="0.35">
      <c r="A48" s="113" t="s">
        <v>180</v>
      </c>
      <c r="B48" s="143" t="s">
        <v>191</v>
      </c>
      <c r="C48" s="113" t="s">
        <v>130</v>
      </c>
      <c r="D48" s="113" t="s">
        <v>130</v>
      </c>
      <c r="E48" s="113" t="s">
        <v>130</v>
      </c>
      <c r="F48" s="113" t="s">
        <v>130</v>
      </c>
      <c r="G48" s="113" t="s">
        <v>130</v>
      </c>
      <c r="H48" s="113" t="s">
        <v>130</v>
      </c>
      <c r="I48" s="113" t="s">
        <v>130</v>
      </c>
      <c r="J48" s="113" t="s">
        <v>130</v>
      </c>
      <c r="K48" s="113" t="s">
        <v>130</v>
      </c>
    </row>
    <row r="49" spans="1:11" ht="20.100000000000001" customHeight="1" x14ac:dyDescent="0.35">
      <c r="A49" s="116" t="s">
        <v>180</v>
      </c>
      <c r="B49" s="146" t="s">
        <v>192</v>
      </c>
      <c r="C49" s="116" t="s">
        <v>130</v>
      </c>
      <c r="D49" s="116" t="s">
        <v>130</v>
      </c>
      <c r="E49" s="116" t="s">
        <v>130</v>
      </c>
      <c r="F49" s="116" t="s">
        <v>130</v>
      </c>
      <c r="G49" s="116" t="s">
        <v>130</v>
      </c>
      <c r="H49" s="116" t="s">
        <v>130</v>
      </c>
      <c r="I49" s="116" t="s">
        <v>129</v>
      </c>
      <c r="J49" s="116" t="s">
        <v>129</v>
      </c>
      <c r="K49" s="116" t="s">
        <v>130</v>
      </c>
    </row>
    <row r="50" spans="1:11" ht="20.100000000000001" customHeight="1" x14ac:dyDescent="0.35">
      <c r="A50" s="113" t="s">
        <v>180</v>
      </c>
      <c r="B50" s="143" t="s">
        <v>193</v>
      </c>
      <c r="C50" s="113" t="s">
        <v>130</v>
      </c>
      <c r="D50" s="113" t="s">
        <v>130</v>
      </c>
      <c r="E50" s="113" t="s">
        <v>130</v>
      </c>
      <c r="F50" s="113" t="s">
        <v>130</v>
      </c>
      <c r="G50" s="113" t="s">
        <v>130</v>
      </c>
      <c r="H50" s="113" t="s">
        <v>130</v>
      </c>
      <c r="I50" s="113" t="s">
        <v>130</v>
      </c>
      <c r="J50" s="113" t="s">
        <v>130</v>
      </c>
      <c r="K50" s="113" t="s">
        <v>130</v>
      </c>
    </row>
    <row r="51" spans="1:11" ht="20.100000000000001" customHeight="1" x14ac:dyDescent="0.35">
      <c r="A51" s="116" t="s">
        <v>180</v>
      </c>
      <c r="B51" s="146" t="s">
        <v>194</v>
      </c>
      <c r="C51" s="116" t="s">
        <v>130</v>
      </c>
      <c r="D51" s="116" t="s">
        <v>130</v>
      </c>
      <c r="E51" s="116" t="s">
        <v>130</v>
      </c>
      <c r="F51" s="116" t="s">
        <v>130</v>
      </c>
      <c r="G51" s="116" t="s">
        <v>130</v>
      </c>
      <c r="H51" s="116" t="s">
        <v>130</v>
      </c>
      <c r="I51" s="116" t="s">
        <v>130</v>
      </c>
      <c r="J51" s="116" t="s">
        <v>130</v>
      </c>
      <c r="K51" s="116" t="s">
        <v>130</v>
      </c>
    </row>
    <row r="52" spans="1:11" ht="20.100000000000001" customHeight="1" x14ac:dyDescent="0.35">
      <c r="A52" s="113" t="s">
        <v>180</v>
      </c>
      <c r="B52" s="143" t="s">
        <v>195</v>
      </c>
      <c r="C52" s="113" t="s">
        <v>130</v>
      </c>
      <c r="D52" s="113" t="s">
        <v>130</v>
      </c>
      <c r="E52" s="113" t="s">
        <v>130</v>
      </c>
      <c r="F52" s="113" t="s">
        <v>130</v>
      </c>
      <c r="G52" s="113" t="s">
        <v>130</v>
      </c>
      <c r="H52" s="113" t="s">
        <v>130</v>
      </c>
      <c r="I52" s="113" t="s">
        <v>130</v>
      </c>
      <c r="J52" s="113" t="s">
        <v>130</v>
      </c>
      <c r="K52" s="113" t="s">
        <v>130</v>
      </c>
    </row>
    <row r="53" spans="1:11" ht="20.100000000000001" customHeight="1" x14ac:dyDescent="0.35">
      <c r="A53" s="116" t="s">
        <v>180</v>
      </c>
      <c r="B53" s="146" t="s">
        <v>196</v>
      </c>
      <c r="C53" s="116" t="s">
        <v>130</v>
      </c>
      <c r="D53" s="116" t="s">
        <v>130</v>
      </c>
      <c r="E53" s="116" t="s">
        <v>130</v>
      </c>
      <c r="F53" s="116" t="s">
        <v>130</v>
      </c>
      <c r="G53" s="116" t="s">
        <v>130</v>
      </c>
      <c r="H53" s="116" t="s">
        <v>130</v>
      </c>
      <c r="I53" s="116" t="s">
        <v>130</v>
      </c>
      <c r="J53" s="116" t="s">
        <v>130</v>
      </c>
      <c r="K53" s="116" t="s">
        <v>130</v>
      </c>
    </row>
    <row r="54" spans="1:11" ht="20.100000000000001" customHeight="1" x14ac:dyDescent="0.35">
      <c r="A54" s="113" t="s">
        <v>180</v>
      </c>
      <c r="B54" s="143" t="s">
        <v>197</v>
      </c>
      <c r="C54" s="113" t="s">
        <v>130</v>
      </c>
      <c r="D54" s="113" t="s">
        <v>130</v>
      </c>
      <c r="E54" s="113" t="s">
        <v>130</v>
      </c>
      <c r="F54" s="113" t="s">
        <v>130</v>
      </c>
      <c r="G54" s="113" t="s">
        <v>130</v>
      </c>
      <c r="H54" s="113" t="s">
        <v>130</v>
      </c>
      <c r="I54" s="113" t="s">
        <v>130</v>
      </c>
      <c r="J54" s="113" t="s">
        <v>130</v>
      </c>
      <c r="K54" s="113" t="s">
        <v>130</v>
      </c>
    </row>
    <row r="55" spans="1:11" ht="20.100000000000001" customHeight="1" x14ac:dyDescent="0.35">
      <c r="A55" s="116" t="s">
        <v>180</v>
      </c>
      <c r="B55" s="146" t="s">
        <v>198</v>
      </c>
      <c r="C55" s="116" t="s">
        <v>130</v>
      </c>
      <c r="D55" s="116" t="s">
        <v>130</v>
      </c>
      <c r="E55" s="116" t="s">
        <v>130</v>
      </c>
      <c r="F55" s="116" t="s">
        <v>130</v>
      </c>
      <c r="G55" s="116" t="s">
        <v>130</v>
      </c>
      <c r="H55" s="116" t="s">
        <v>130</v>
      </c>
      <c r="I55" s="116" t="s">
        <v>130</v>
      </c>
      <c r="J55" s="116" t="s">
        <v>130</v>
      </c>
      <c r="K55" s="116" t="s">
        <v>130</v>
      </c>
    </row>
    <row r="56" spans="1:11" ht="20.100000000000001" customHeight="1" x14ac:dyDescent="0.35">
      <c r="A56" s="113" t="s">
        <v>180</v>
      </c>
      <c r="B56" s="143" t="s">
        <v>199</v>
      </c>
      <c r="C56" s="113" t="s">
        <v>130</v>
      </c>
      <c r="D56" s="113" t="s">
        <v>129</v>
      </c>
      <c r="E56" s="113" t="s">
        <v>130</v>
      </c>
      <c r="F56" s="113" t="s">
        <v>130</v>
      </c>
      <c r="G56" s="113" t="s">
        <v>129</v>
      </c>
      <c r="H56" s="113" t="s">
        <v>129</v>
      </c>
      <c r="I56" s="113" t="s">
        <v>130</v>
      </c>
      <c r="J56" s="113" t="s">
        <v>129</v>
      </c>
      <c r="K56" s="113" t="s">
        <v>130</v>
      </c>
    </row>
    <row r="57" spans="1:11" ht="20.100000000000001" customHeight="1" x14ac:dyDescent="0.35">
      <c r="A57" s="116" t="s">
        <v>180</v>
      </c>
      <c r="B57" s="146" t="s">
        <v>200</v>
      </c>
      <c r="C57" s="116" t="s">
        <v>130</v>
      </c>
      <c r="D57" s="116" t="s">
        <v>130</v>
      </c>
      <c r="E57" s="116" t="s">
        <v>130</v>
      </c>
      <c r="F57" s="116" t="s">
        <v>130</v>
      </c>
      <c r="G57" s="116" t="s">
        <v>130</v>
      </c>
      <c r="H57" s="116" t="s">
        <v>129</v>
      </c>
      <c r="I57" s="116" t="s">
        <v>130</v>
      </c>
      <c r="J57" s="116" t="s">
        <v>130</v>
      </c>
      <c r="K57" s="116" t="s">
        <v>130</v>
      </c>
    </row>
    <row r="58" spans="1:11" ht="20.100000000000001" customHeight="1" x14ac:dyDescent="0.35">
      <c r="A58" s="113" t="s">
        <v>180</v>
      </c>
      <c r="B58" s="143" t="s">
        <v>201</v>
      </c>
      <c r="C58" s="113" t="s">
        <v>130</v>
      </c>
      <c r="D58" s="113" t="s">
        <v>130</v>
      </c>
      <c r="E58" s="113" t="s">
        <v>130</v>
      </c>
      <c r="F58" s="113" t="s">
        <v>130</v>
      </c>
      <c r="G58" s="113" t="s">
        <v>130</v>
      </c>
      <c r="H58" s="113" t="s">
        <v>130</v>
      </c>
      <c r="I58" s="113" t="s">
        <v>130</v>
      </c>
      <c r="J58" s="113" t="s">
        <v>130</v>
      </c>
      <c r="K58" s="113" t="s">
        <v>130</v>
      </c>
    </row>
    <row r="59" spans="1:11" ht="20.100000000000001" customHeight="1" x14ac:dyDescent="0.35">
      <c r="A59" s="116" t="s">
        <v>180</v>
      </c>
      <c r="B59" s="146" t="s">
        <v>202</v>
      </c>
      <c r="C59" s="116" t="s">
        <v>130</v>
      </c>
      <c r="D59" s="116" t="s">
        <v>130</v>
      </c>
      <c r="E59" s="116" t="s">
        <v>130</v>
      </c>
      <c r="F59" s="116" t="s">
        <v>130</v>
      </c>
      <c r="G59" s="116" t="s">
        <v>130</v>
      </c>
      <c r="H59" s="116" t="s">
        <v>130</v>
      </c>
      <c r="I59" s="116" t="s">
        <v>130</v>
      </c>
      <c r="J59" s="116" t="s">
        <v>129</v>
      </c>
      <c r="K59" s="116" t="s">
        <v>130</v>
      </c>
    </row>
    <row r="60" spans="1:11" ht="20.100000000000001" customHeight="1" x14ac:dyDescent="0.35">
      <c r="A60" s="113" t="s">
        <v>180</v>
      </c>
      <c r="B60" s="143" t="s">
        <v>203</v>
      </c>
      <c r="C60" s="113" t="s">
        <v>130</v>
      </c>
      <c r="D60" s="113" t="s">
        <v>130</v>
      </c>
      <c r="E60" s="113" t="s">
        <v>130</v>
      </c>
      <c r="F60" s="113" t="s">
        <v>130</v>
      </c>
      <c r="G60" s="113" t="s">
        <v>130</v>
      </c>
      <c r="H60" s="113" t="s">
        <v>130</v>
      </c>
      <c r="I60" s="113" t="s">
        <v>130</v>
      </c>
      <c r="J60" s="113" t="s">
        <v>129</v>
      </c>
      <c r="K60" s="113" t="s">
        <v>130</v>
      </c>
    </row>
    <row r="61" spans="1:11" ht="20.100000000000001" customHeight="1" x14ac:dyDescent="0.35">
      <c r="A61" s="116" t="s">
        <v>180</v>
      </c>
      <c r="B61" s="146" t="s">
        <v>204</v>
      </c>
      <c r="C61" s="116" t="s">
        <v>130</v>
      </c>
      <c r="D61" s="116" t="s">
        <v>130</v>
      </c>
      <c r="E61" s="116" t="s">
        <v>130</v>
      </c>
      <c r="F61" s="116" t="s">
        <v>130</v>
      </c>
      <c r="G61" s="116" t="s">
        <v>130</v>
      </c>
      <c r="H61" s="116" t="s">
        <v>129</v>
      </c>
      <c r="I61" s="116" t="s">
        <v>130</v>
      </c>
      <c r="J61" s="116" t="s">
        <v>130</v>
      </c>
      <c r="K61" s="116" t="s">
        <v>130</v>
      </c>
    </row>
    <row r="62" spans="1:11" ht="20.100000000000001" customHeight="1" x14ac:dyDescent="0.35">
      <c r="A62" s="113" t="s">
        <v>205</v>
      </c>
      <c r="B62" s="143" t="s">
        <v>206</v>
      </c>
      <c r="C62" s="113" t="s">
        <v>130</v>
      </c>
      <c r="D62" s="113" t="s">
        <v>130</v>
      </c>
      <c r="E62" s="113" t="s">
        <v>130</v>
      </c>
      <c r="F62" s="113" t="s">
        <v>130</v>
      </c>
      <c r="G62" s="113" t="s">
        <v>129</v>
      </c>
      <c r="H62" s="113" t="s">
        <v>130</v>
      </c>
      <c r="I62" s="113" t="s">
        <v>130</v>
      </c>
      <c r="J62" s="113" t="s">
        <v>129</v>
      </c>
      <c r="K62" s="113" t="s">
        <v>129</v>
      </c>
    </row>
    <row r="63" spans="1:11" ht="20.100000000000001" customHeight="1" x14ac:dyDescent="0.35">
      <c r="A63" s="116" t="s">
        <v>205</v>
      </c>
      <c r="B63" s="146" t="s">
        <v>207</v>
      </c>
      <c r="C63" s="116" t="s">
        <v>130</v>
      </c>
      <c r="D63" s="116" t="s">
        <v>130</v>
      </c>
      <c r="E63" s="116" t="s">
        <v>130</v>
      </c>
      <c r="F63" s="116" t="s">
        <v>130</v>
      </c>
      <c r="G63" s="116" t="s">
        <v>130</v>
      </c>
      <c r="H63" s="116" t="s">
        <v>130</v>
      </c>
      <c r="I63" s="116" t="s">
        <v>130</v>
      </c>
      <c r="J63" s="116" t="s">
        <v>129</v>
      </c>
      <c r="K63" s="116" t="s">
        <v>130</v>
      </c>
    </row>
    <row r="64" spans="1:11" ht="20.100000000000001" customHeight="1" x14ac:dyDescent="0.35">
      <c r="A64" s="113" t="s">
        <v>205</v>
      </c>
      <c r="B64" s="143" t="s">
        <v>208</v>
      </c>
      <c r="C64" s="113" t="s">
        <v>130</v>
      </c>
      <c r="D64" s="113" t="s">
        <v>130</v>
      </c>
      <c r="E64" s="113" t="s">
        <v>130</v>
      </c>
      <c r="F64" s="113" t="s">
        <v>130</v>
      </c>
      <c r="G64" s="113" t="s">
        <v>129</v>
      </c>
      <c r="H64" s="113" t="s">
        <v>130</v>
      </c>
      <c r="I64" s="113" t="s">
        <v>130</v>
      </c>
      <c r="J64" s="113" t="s">
        <v>130</v>
      </c>
      <c r="K64" s="113" t="s">
        <v>130</v>
      </c>
    </row>
    <row r="65" spans="1:11" ht="20.100000000000001" customHeight="1" x14ac:dyDescent="0.35">
      <c r="A65" s="116" t="s">
        <v>205</v>
      </c>
      <c r="B65" s="146" t="s">
        <v>209</v>
      </c>
      <c r="C65" s="116" t="s">
        <v>130</v>
      </c>
      <c r="D65" s="116" t="s">
        <v>130</v>
      </c>
      <c r="E65" s="116" t="s">
        <v>130</v>
      </c>
      <c r="F65" s="116" t="s">
        <v>130</v>
      </c>
      <c r="G65" s="116" t="s">
        <v>130</v>
      </c>
      <c r="H65" s="116" t="s">
        <v>130</v>
      </c>
      <c r="I65" s="116" t="s">
        <v>129</v>
      </c>
      <c r="J65" s="116" t="s">
        <v>130</v>
      </c>
      <c r="K65" s="116" t="s">
        <v>129</v>
      </c>
    </row>
    <row r="66" spans="1:11" ht="20.100000000000001" customHeight="1" x14ac:dyDescent="0.35">
      <c r="A66" s="113" t="s">
        <v>205</v>
      </c>
      <c r="B66" s="143" t="s">
        <v>210</v>
      </c>
      <c r="C66" s="113" t="s">
        <v>130</v>
      </c>
      <c r="D66" s="113" t="s">
        <v>130</v>
      </c>
      <c r="E66" s="113" t="s">
        <v>130</v>
      </c>
      <c r="F66" s="113" t="s">
        <v>130</v>
      </c>
      <c r="G66" s="113" t="s">
        <v>130</v>
      </c>
      <c r="H66" s="113" t="s">
        <v>130</v>
      </c>
      <c r="I66" s="113" t="s">
        <v>130</v>
      </c>
      <c r="J66" s="113" t="s">
        <v>129</v>
      </c>
      <c r="K66" s="113" t="s">
        <v>130</v>
      </c>
    </row>
    <row r="67" spans="1:11" ht="20.100000000000001" customHeight="1" x14ac:dyDescent="0.35">
      <c r="A67" s="116" t="s">
        <v>205</v>
      </c>
      <c r="B67" s="146" t="s">
        <v>211</v>
      </c>
      <c r="C67" s="116" t="s">
        <v>130</v>
      </c>
      <c r="D67" s="116" t="s">
        <v>130</v>
      </c>
      <c r="E67" s="116" t="s">
        <v>130</v>
      </c>
      <c r="F67" s="116" t="s">
        <v>130</v>
      </c>
      <c r="G67" s="116" t="s">
        <v>130</v>
      </c>
      <c r="H67" s="116" t="s">
        <v>130</v>
      </c>
      <c r="I67" s="116" t="s">
        <v>130</v>
      </c>
      <c r="J67" s="116" t="s">
        <v>129</v>
      </c>
      <c r="K67" s="116" t="s">
        <v>130</v>
      </c>
    </row>
    <row r="68" spans="1:11" ht="20.100000000000001" customHeight="1" x14ac:dyDescent="0.35">
      <c r="A68" s="113" t="s">
        <v>205</v>
      </c>
      <c r="B68" s="143" t="s">
        <v>212</v>
      </c>
      <c r="C68" s="113" t="s">
        <v>130</v>
      </c>
      <c r="D68" s="113" t="s">
        <v>130</v>
      </c>
      <c r="E68" s="113" t="s">
        <v>130</v>
      </c>
      <c r="F68" s="113" t="s">
        <v>130</v>
      </c>
      <c r="G68" s="113" t="s">
        <v>130</v>
      </c>
      <c r="H68" s="113" t="s">
        <v>130</v>
      </c>
      <c r="I68" s="113" t="s">
        <v>130</v>
      </c>
      <c r="J68" s="113" t="s">
        <v>130</v>
      </c>
      <c r="K68" s="113" t="s">
        <v>130</v>
      </c>
    </row>
    <row r="69" spans="1:11" ht="20.100000000000001" customHeight="1" x14ac:dyDescent="0.35">
      <c r="A69" s="116" t="s">
        <v>205</v>
      </c>
      <c r="B69" s="146" t="s">
        <v>213</v>
      </c>
      <c r="C69" s="116" t="s">
        <v>130</v>
      </c>
      <c r="D69" s="116" t="s">
        <v>130</v>
      </c>
      <c r="E69" s="116" t="s">
        <v>130</v>
      </c>
      <c r="F69" s="116" t="s">
        <v>130</v>
      </c>
      <c r="G69" s="116" t="s">
        <v>130</v>
      </c>
      <c r="H69" s="116" t="s">
        <v>130</v>
      </c>
      <c r="I69" s="116" t="s">
        <v>130</v>
      </c>
      <c r="J69" s="116" t="s">
        <v>130</v>
      </c>
      <c r="K69" s="116" t="s">
        <v>130</v>
      </c>
    </row>
    <row r="70" spans="1:11" ht="20.100000000000001" customHeight="1" x14ac:dyDescent="0.35">
      <c r="A70" s="113" t="s">
        <v>205</v>
      </c>
      <c r="B70" s="143" t="s">
        <v>214</v>
      </c>
      <c r="C70" s="113" t="s">
        <v>130</v>
      </c>
      <c r="D70" s="113" t="s">
        <v>130</v>
      </c>
      <c r="E70" s="113" t="s">
        <v>130</v>
      </c>
      <c r="F70" s="113" t="s">
        <v>130</v>
      </c>
      <c r="G70" s="113" t="s">
        <v>130</v>
      </c>
      <c r="H70" s="113" t="s">
        <v>130</v>
      </c>
      <c r="I70" s="113" t="s">
        <v>129</v>
      </c>
      <c r="J70" s="113" t="s">
        <v>129</v>
      </c>
      <c r="K70" s="113" t="s">
        <v>130</v>
      </c>
    </row>
    <row r="71" spans="1:11" ht="20.100000000000001" customHeight="1" x14ac:dyDescent="0.35">
      <c r="A71" s="116" t="s">
        <v>205</v>
      </c>
      <c r="B71" s="146" t="s">
        <v>215</v>
      </c>
      <c r="C71" s="116" t="s">
        <v>130</v>
      </c>
      <c r="D71" s="116" t="s">
        <v>130</v>
      </c>
      <c r="E71" s="116" t="s">
        <v>130</v>
      </c>
      <c r="F71" s="116" t="s">
        <v>130</v>
      </c>
      <c r="G71" s="116" t="s">
        <v>130</v>
      </c>
      <c r="H71" s="116" t="s">
        <v>130</v>
      </c>
      <c r="I71" s="116" t="s">
        <v>130</v>
      </c>
      <c r="J71" s="116" t="s">
        <v>129</v>
      </c>
      <c r="K71" s="116" t="s">
        <v>130</v>
      </c>
    </row>
    <row r="72" spans="1:11" ht="20.100000000000001" customHeight="1" x14ac:dyDescent="0.35">
      <c r="A72" s="113" t="s">
        <v>205</v>
      </c>
      <c r="B72" s="143" t="s">
        <v>216</v>
      </c>
      <c r="C72" s="113" t="s">
        <v>130</v>
      </c>
      <c r="D72" s="113" t="s">
        <v>130</v>
      </c>
      <c r="E72" s="113" t="s">
        <v>130</v>
      </c>
      <c r="F72" s="113" t="s">
        <v>130</v>
      </c>
      <c r="G72" s="113" t="s">
        <v>130</v>
      </c>
      <c r="H72" s="113" t="s">
        <v>130</v>
      </c>
      <c r="I72" s="113" t="s">
        <v>129</v>
      </c>
      <c r="J72" s="113" t="s">
        <v>129</v>
      </c>
      <c r="K72" s="113" t="s">
        <v>130</v>
      </c>
    </row>
    <row r="73" spans="1:11" ht="20.100000000000001" customHeight="1" x14ac:dyDescent="0.35">
      <c r="A73" s="116" t="s">
        <v>205</v>
      </c>
      <c r="B73" s="146" t="s">
        <v>217</v>
      </c>
      <c r="C73" s="116" t="s">
        <v>130</v>
      </c>
      <c r="D73" s="116" t="s">
        <v>130</v>
      </c>
      <c r="E73" s="116" t="s">
        <v>130</v>
      </c>
      <c r="F73" s="116" t="s">
        <v>130</v>
      </c>
      <c r="G73" s="116" t="s">
        <v>130</v>
      </c>
      <c r="H73" s="116" t="s">
        <v>130</v>
      </c>
      <c r="I73" s="116" t="s">
        <v>130</v>
      </c>
      <c r="J73" s="116" t="s">
        <v>130</v>
      </c>
      <c r="K73" s="116" t="s">
        <v>130</v>
      </c>
    </row>
    <row r="74" spans="1:11" ht="20.100000000000001" customHeight="1" x14ac:dyDescent="0.35">
      <c r="A74" s="113" t="s">
        <v>218</v>
      </c>
      <c r="B74" s="143" t="s">
        <v>219</v>
      </c>
      <c r="C74" s="113" t="s">
        <v>130</v>
      </c>
      <c r="D74" s="113" t="s">
        <v>130</v>
      </c>
      <c r="E74" s="113" t="s">
        <v>130</v>
      </c>
      <c r="F74" s="113" t="s">
        <v>130</v>
      </c>
      <c r="G74" s="113" t="s">
        <v>130</v>
      </c>
      <c r="H74" s="113" t="s">
        <v>130</v>
      </c>
      <c r="I74" s="113" t="s">
        <v>130</v>
      </c>
      <c r="J74" s="113" t="s">
        <v>129</v>
      </c>
      <c r="K74" s="113" t="s">
        <v>130</v>
      </c>
    </row>
    <row r="75" spans="1:11" ht="20.100000000000001" customHeight="1" x14ac:dyDescent="0.35">
      <c r="A75" s="116" t="s">
        <v>220</v>
      </c>
      <c r="B75" s="146" t="s">
        <v>221</v>
      </c>
      <c r="C75" s="116" t="s">
        <v>130</v>
      </c>
      <c r="D75" s="116" t="s">
        <v>130</v>
      </c>
      <c r="E75" s="116" t="s">
        <v>130</v>
      </c>
      <c r="F75" s="116" t="s">
        <v>130</v>
      </c>
      <c r="G75" s="116" t="s">
        <v>130</v>
      </c>
      <c r="H75" s="116" t="s">
        <v>129</v>
      </c>
      <c r="I75" s="116" t="s">
        <v>130</v>
      </c>
      <c r="J75" s="116" t="s">
        <v>130</v>
      </c>
      <c r="K75" s="116" t="s">
        <v>130</v>
      </c>
    </row>
    <row r="76" spans="1:11" ht="20.100000000000001" customHeight="1" x14ac:dyDescent="0.35">
      <c r="A76" s="113" t="s">
        <v>220</v>
      </c>
      <c r="B76" s="143" t="s">
        <v>222</v>
      </c>
      <c r="C76" s="113" t="s">
        <v>130</v>
      </c>
      <c r="D76" s="113" t="s">
        <v>130</v>
      </c>
      <c r="E76" s="113" t="s">
        <v>130</v>
      </c>
      <c r="F76" s="113" t="s">
        <v>130</v>
      </c>
      <c r="G76" s="113" t="s">
        <v>130</v>
      </c>
      <c r="H76" s="113" t="s">
        <v>130</v>
      </c>
      <c r="I76" s="113" t="s">
        <v>130</v>
      </c>
      <c r="J76" s="113" t="s">
        <v>130</v>
      </c>
      <c r="K76" s="113" t="s">
        <v>130</v>
      </c>
    </row>
    <row r="77" spans="1:11" ht="20.100000000000001" customHeight="1" x14ac:dyDescent="0.35">
      <c r="A77" s="116" t="s">
        <v>223</v>
      </c>
      <c r="B77" s="146" t="s">
        <v>224</v>
      </c>
      <c r="C77" s="116" t="s">
        <v>130</v>
      </c>
      <c r="D77" s="116" t="s">
        <v>130</v>
      </c>
      <c r="E77" s="116" t="s">
        <v>130</v>
      </c>
      <c r="F77" s="116" t="s">
        <v>130</v>
      </c>
      <c r="G77" s="116" t="s">
        <v>129</v>
      </c>
      <c r="H77" s="116" t="s">
        <v>130</v>
      </c>
      <c r="I77" s="116" t="s">
        <v>130</v>
      </c>
      <c r="J77" s="116" t="s">
        <v>130</v>
      </c>
      <c r="K77" s="116" t="s">
        <v>130</v>
      </c>
    </row>
    <row r="78" spans="1:11" ht="20.100000000000001" customHeight="1" x14ac:dyDescent="0.35">
      <c r="A78" s="113" t="s">
        <v>223</v>
      </c>
      <c r="B78" s="143" t="s">
        <v>225</v>
      </c>
      <c r="C78" s="113" t="s">
        <v>130</v>
      </c>
      <c r="D78" s="113" t="s">
        <v>130</v>
      </c>
      <c r="E78" s="113" t="s">
        <v>130</v>
      </c>
      <c r="F78" s="113" t="s">
        <v>130</v>
      </c>
      <c r="G78" s="113" t="s">
        <v>130</v>
      </c>
      <c r="H78" s="113" t="s">
        <v>129</v>
      </c>
      <c r="I78" s="113" t="s">
        <v>129</v>
      </c>
      <c r="J78" s="113" t="s">
        <v>129</v>
      </c>
      <c r="K78" s="113" t="s">
        <v>130</v>
      </c>
    </row>
    <row r="79" spans="1:11" ht="20.100000000000001" customHeight="1" x14ac:dyDescent="0.35">
      <c r="A79" s="116" t="s">
        <v>223</v>
      </c>
      <c r="B79" s="146" t="s">
        <v>226</v>
      </c>
      <c r="C79" s="116" t="s">
        <v>130</v>
      </c>
      <c r="D79" s="116" t="s">
        <v>130</v>
      </c>
      <c r="E79" s="116" t="s">
        <v>130</v>
      </c>
      <c r="F79" s="116" t="s">
        <v>130</v>
      </c>
      <c r="G79" s="116" t="s">
        <v>130</v>
      </c>
      <c r="H79" s="116" t="s">
        <v>130</v>
      </c>
      <c r="I79" s="116" t="s">
        <v>130</v>
      </c>
      <c r="J79" s="116" t="s">
        <v>129</v>
      </c>
      <c r="K79" s="116" t="s">
        <v>130</v>
      </c>
    </row>
    <row r="80" spans="1:11" ht="20.100000000000001" customHeight="1" x14ac:dyDescent="0.35">
      <c r="A80" s="113" t="s">
        <v>223</v>
      </c>
      <c r="B80" s="143" t="s">
        <v>227</v>
      </c>
      <c r="C80" s="113" t="s">
        <v>130</v>
      </c>
      <c r="D80" s="113" t="s">
        <v>130</v>
      </c>
      <c r="E80" s="113" t="s">
        <v>130</v>
      </c>
      <c r="F80" s="113" t="s">
        <v>130</v>
      </c>
      <c r="G80" s="113" t="s">
        <v>130</v>
      </c>
      <c r="H80" s="113" t="s">
        <v>130</v>
      </c>
      <c r="I80" s="113" t="s">
        <v>130</v>
      </c>
      <c r="J80" s="113" t="s">
        <v>130</v>
      </c>
      <c r="K80" s="113" t="s">
        <v>130</v>
      </c>
    </row>
    <row r="81" spans="1:11" ht="20.100000000000001" customHeight="1" x14ac:dyDescent="0.35">
      <c r="A81" s="116" t="s">
        <v>223</v>
      </c>
      <c r="B81" s="146" t="s">
        <v>228</v>
      </c>
      <c r="C81" s="116" t="s">
        <v>130</v>
      </c>
      <c r="D81" s="116" t="s">
        <v>130</v>
      </c>
      <c r="E81" s="116" t="s">
        <v>130</v>
      </c>
      <c r="F81" s="116" t="s">
        <v>130</v>
      </c>
      <c r="G81" s="116" t="s">
        <v>130</v>
      </c>
      <c r="H81" s="116" t="s">
        <v>130</v>
      </c>
      <c r="I81" s="116" t="s">
        <v>129</v>
      </c>
      <c r="J81" s="116" t="s">
        <v>129</v>
      </c>
      <c r="K81" s="116" t="s">
        <v>130</v>
      </c>
    </row>
    <row r="82" spans="1:11" ht="20.100000000000001" customHeight="1" x14ac:dyDescent="0.35">
      <c r="A82" s="113" t="s">
        <v>229</v>
      </c>
      <c r="B82" s="143" t="s">
        <v>230</v>
      </c>
      <c r="C82" s="113" t="s">
        <v>130</v>
      </c>
      <c r="D82" s="113" t="s">
        <v>130</v>
      </c>
      <c r="E82" s="113" t="s">
        <v>130</v>
      </c>
      <c r="F82" s="113" t="s">
        <v>130</v>
      </c>
      <c r="G82" s="113" t="s">
        <v>130</v>
      </c>
      <c r="H82" s="113" t="s">
        <v>130</v>
      </c>
      <c r="I82" s="113" t="s">
        <v>129</v>
      </c>
      <c r="J82" s="113" t="s">
        <v>130</v>
      </c>
      <c r="K82" s="113" t="s">
        <v>130</v>
      </c>
    </row>
    <row r="83" spans="1:11" ht="20.100000000000001" customHeight="1" x14ac:dyDescent="0.35">
      <c r="A83" s="116" t="s">
        <v>229</v>
      </c>
      <c r="B83" s="146" t="s">
        <v>231</v>
      </c>
      <c r="C83" s="116" t="s">
        <v>129</v>
      </c>
      <c r="D83" s="116" t="s">
        <v>130</v>
      </c>
      <c r="E83" s="116" t="s">
        <v>130</v>
      </c>
      <c r="F83" s="116" t="s">
        <v>130</v>
      </c>
      <c r="G83" s="116" t="s">
        <v>130</v>
      </c>
      <c r="H83" s="116" t="s">
        <v>130</v>
      </c>
      <c r="I83" s="116" t="s">
        <v>130</v>
      </c>
      <c r="J83" s="116" t="s">
        <v>130</v>
      </c>
      <c r="K83" s="116" t="s">
        <v>130</v>
      </c>
    </row>
    <row r="84" spans="1:11" ht="20.100000000000001" customHeight="1" x14ac:dyDescent="0.35">
      <c r="A84" s="113" t="s">
        <v>229</v>
      </c>
      <c r="B84" s="143" t="s">
        <v>232</v>
      </c>
      <c r="C84" s="113" t="s">
        <v>130</v>
      </c>
      <c r="D84" s="113" t="s">
        <v>130</v>
      </c>
      <c r="E84" s="113" t="s">
        <v>130</v>
      </c>
      <c r="F84" s="113" t="s">
        <v>130</v>
      </c>
      <c r="G84" s="113" t="s">
        <v>130</v>
      </c>
      <c r="H84" s="113" t="s">
        <v>129</v>
      </c>
      <c r="I84" s="113" t="s">
        <v>129</v>
      </c>
      <c r="J84" s="113" t="s">
        <v>129</v>
      </c>
      <c r="K84" s="113" t="s">
        <v>130</v>
      </c>
    </row>
    <row r="85" spans="1:11" ht="20.100000000000001" customHeight="1" x14ac:dyDescent="0.35">
      <c r="A85" s="116" t="s">
        <v>229</v>
      </c>
      <c r="B85" s="146" t="s">
        <v>233</v>
      </c>
      <c r="C85" s="116" t="s">
        <v>130</v>
      </c>
      <c r="D85" s="116" t="s">
        <v>130</v>
      </c>
      <c r="E85" s="116" t="s">
        <v>130</v>
      </c>
      <c r="F85" s="116" t="s">
        <v>130</v>
      </c>
      <c r="G85" s="116" t="s">
        <v>130</v>
      </c>
      <c r="H85" s="116" t="s">
        <v>130</v>
      </c>
      <c r="I85" s="116" t="s">
        <v>130</v>
      </c>
      <c r="J85" s="116" t="s">
        <v>130</v>
      </c>
      <c r="K85" s="116" t="s">
        <v>130</v>
      </c>
    </row>
    <row r="86" spans="1:11" ht="20.100000000000001" customHeight="1" x14ac:dyDescent="0.35">
      <c r="A86" s="113" t="s">
        <v>229</v>
      </c>
      <c r="B86" s="143" t="s">
        <v>234</v>
      </c>
      <c r="C86" s="113" t="s">
        <v>130</v>
      </c>
      <c r="D86" s="113" t="s">
        <v>130</v>
      </c>
      <c r="E86" s="113" t="s">
        <v>130</v>
      </c>
      <c r="F86" s="113" t="s">
        <v>130</v>
      </c>
      <c r="G86" s="113" t="s">
        <v>130</v>
      </c>
      <c r="H86" s="113" t="s">
        <v>130</v>
      </c>
      <c r="I86" s="113" t="s">
        <v>130</v>
      </c>
      <c r="J86" s="113" t="s">
        <v>130</v>
      </c>
      <c r="K86" s="113" t="s">
        <v>130</v>
      </c>
    </row>
    <row r="87" spans="1:11" ht="20.100000000000001" customHeight="1" x14ac:dyDescent="0.35">
      <c r="A87" s="116" t="s">
        <v>229</v>
      </c>
      <c r="B87" s="146" t="s">
        <v>235</v>
      </c>
      <c r="C87" s="116" t="s">
        <v>130</v>
      </c>
      <c r="D87" s="116" t="s">
        <v>130</v>
      </c>
      <c r="E87" s="116" t="s">
        <v>130</v>
      </c>
      <c r="F87" s="116" t="s">
        <v>130</v>
      </c>
      <c r="G87" s="116" t="s">
        <v>130</v>
      </c>
      <c r="H87" s="116" t="s">
        <v>130</v>
      </c>
      <c r="I87" s="116" t="s">
        <v>130</v>
      </c>
      <c r="J87" s="116" t="s">
        <v>130</v>
      </c>
      <c r="K87" s="116" t="s">
        <v>130</v>
      </c>
    </row>
    <row r="88" spans="1:11" ht="20.100000000000001" customHeight="1" x14ac:dyDescent="0.35">
      <c r="A88" s="113" t="s">
        <v>229</v>
      </c>
      <c r="B88" s="143" t="s">
        <v>236</v>
      </c>
      <c r="C88" s="113" t="s">
        <v>130</v>
      </c>
      <c r="D88" s="113" t="s">
        <v>130</v>
      </c>
      <c r="E88" s="113" t="s">
        <v>130</v>
      </c>
      <c r="F88" s="113" t="s">
        <v>130</v>
      </c>
      <c r="G88" s="113" t="s">
        <v>130</v>
      </c>
      <c r="H88" s="113" t="s">
        <v>130</v>
      </c>
      <c r="I88" s="113" t="s">
        <v>130</v>
      </c>
      <c r="J88" s="113" t="s">
        <v>129</v>
      </c>
      <c r="K88" s="113" t="s">
        <v>130</v>
      </c>
    </row>
    <row r="89" spans="1:11" ht="20.100000000000001" customHeight="1" x14ac:dyDescent="0.35">
      <c r="A89" s="116" t="s">
        <v>229</v>
      </c>
      <c r="B89" s="146" t="s">
        <v>237</v>
      </c>
      <c r="C89" s="116" t="s">
        <v>130</v>
      </c>
      <c r="D89" s="116" t="s">
        <v>130</v>
      </c>
      <c r="E89" s="116" t="s">
        <v>130</v>
      </c>
      <c r="F89" s="116" t="s">
        <v>130</v>
      </c>
      <c r="G89" s="116" t="s">
        <v>130</v>
      </c>
      <c r="H89" s="116" t="s">
        <v>130</v>
      </c>
      <c r="I89" s="116" t="s">
        <v>130</v>
      </c>
      <c r="J89" s="116" t="s">
        <v>129</v>
      </c>
      <c r="K89" s="116" t="s">
        <v>130</v>
      </c>
    </row>
    <row r="90" spans="1:11" ht="20.100000000000001" customHeight="1" x14ac:dyDescent="0.35">
      <c r="A90" s="113" t="s">
        <v>229</v>
      </c>
      <c r="B90" s="143" t="s">
        <v>238</v>
      </c>
      <c r="C90" s="113" t="s">
        <v>130</v>
      </c>
      <c r="D90" s="113" t="s">
        <v>130</v>
      </c>
      <c r="E90" s="113" t="s">
        <v>130</v>
      </c>
      <c r="F90" s="113" t="s">
        <v>130</v>
      </c>
      <c r="G90" s="113" t="s">
        <v>130</v>
      </c>
      <c r="H90" s="113" t="s">
        <v>130</v>
      </c>
      <c r="I90" s="113" t="s">
        <v>130</v>
      </c>
      <c r="J90" s="113" t="s">
        <v>129</v>
      </c>
      <c r="K90" s="113" t="s">
        <v>130</v>
      </c>
    </row>
    <row r="91" spans="1:11" ht="20.100000000000001" customHeight="1" x14ac:dyDescent="0.35">
      <c r="A91" s="116" t="s">
        <v>229</v>
      </c>
      <c r="B91" s="146" t="s">
        <v>239</v>
      </c>
      <c r="C91" s="116" t="s">
        <v>130</v>
      </c>
      <c r="D91" s="116" t="s">
        <v>130</v>
      </c>
      <c r="E91" s="116" t="s">
        <v>130</v>
      </c>
      <c r="F91" s="116" t="s">
        <v>130</v>
      </c>
      <c r="G91" s="116" t="s">
        <v>130</v>
      </c>
      <c r="H91" s="116" t="s">
        <v>130</v>
      </c>
      <c r="I91" s="116" t="s">
        <v>130</v>
      </c>
      <c r="J91" s="116" t="s">
        <v>129</v>
      </c>
      <c r="K91" s="116" t="s">
        <v>130</v>
      </c>
    </row>
    <row r="92" spans="1:11" ht="20.100000000000001" customHeight="1" x14ac:dyDescent="0.35">
      <c r="A92" s="113" t="s">
        <v>240</v>
      </c>
      <c r="B92" s="143" t="s">
        <v>241</v>
      </c>
      <c r="C92" s="113" t="s">
        <v>130</v>
      </c>
      <c r="D92" s="113" t="s">
        <v>130</v>
      </c>
      <c r="E92" s="113" t="s">
        <v>130</v>
      </c>
      <c r="F92" s="113" t="s">
        <v>130</v>
      </c>
      <c r="G92" s="113" t="s">
        <v>129</v>
      </c>
      <c r="H92" s="113" t="s">
        <v>130</v>
      </c>
      <c r="I92" s="113" t="s">
        <v>129</v>
      </c>
      <c r="J92" s="113" t="s">
        <v>129</v>
      </c>
      <c r="K92" s="113" t="s">
        <v>130</v>
      </c>
    </row>
    <row r="93" spans="1:11" ht="20.100000000000001" customHeight="1" x14ac:dyDescent="0.35">
      <c r="A93" s="116" t="s">
        <v>240</v>
      </c>
      <c r="B93" s="146" t="s">
        <v>242</v>
      </c>
      <c r="C93" s="116" t="s">
        <v>130</v>
      </c>
      <c r="D93" s="116" t="s">
        <v>130</v>
      </c>
      <c r="E93" s="116" t="s">
        <v>130</v>
      </c>
      <c r="F93" s="116" t="s">
        <v>130</v>
      </c>
      <c r="G93" s="116" t="s">
        <v>130</v>
      </c>
      <c r="H93" s="116" t="s">
        <v>130</v>
      </c>
      <c r="I93" s="116" t="s">
        <v>130</v>
      </c>
      <c r="J93" s="116" t="s">
        <v>130</v>
      </c>
      <c r="K93" s="116" t="s">
        <v>130</v>
      </c>
    </row>
    <row r="94" spans="1:11" ht="20.100000000000001" customHeight="1" x14ac:dyDescent="0.35">
      <c r="A94" s="113" t="s">
        <v>240</v>
      </c>
      <c r="B94" s="143" t="s">
        <v>243</v>
      </c>
      <c r="C94" s="113" t="s">
        <v>130</v>
      </c>
      <c r="D94" s="113" t="s">
        <v>130</v>
      </c>
      <c r="E94" s="113" t="s">
        <v>130</v>
      </c>
      <c r="F94" s="113" t="s">
        <v>130</v>
      </c>
      <c r="G94" s="113" t="s">
        <v>130</v>
      </c>
      <c r="H94" s="113" t="s">
        <v>130</v>
      </c>
      <c r="I94" s="113" t="s">
        <v>130</v>
      </c>
      <c r="J94" s="113" t="s">
        <v>129</v>
      </c>
      <c r="K94" s="113" t="s">
        <v>130</v>
      </c>
    </row>
    <row r="95" spans="1:11" ht="20.100000000000001" customHeight="1" x14ac:dyDescent="0.35">
      <c r="A95" s="116" t="s">
        <v>240</v>
      </c>
      <c r="B95" s="146" t="s">
        <v>244</v>
      </c>
      <c r="C95" s="116" t="s">
        <v>130</v>
      </c>
      <c r="D95" s="116" t="s">
        <v>130</v>
      </c>
      <c r="E95" s="116" t="s">
        <v>130</v>
      </c>
      <c r="F95" s="116" t="s">
        <v>130</v>
      </c>
      <c r="G95" s="116" t="s">
        <v>130</v>
      </c>
      <c r="H95" s="116" t="s">
        <v>130</v>
      </c>
      <c r="I95" s="116" t="s">
        <v>130</v>
      </c>
      <c r="J95" s="116" t="s">
        <v>130</v>
      </c>
      <c r="K95" s="116" t="s">
        <v>130</v>
      </c>
    </row>
    <row r="96" spans="1:11" ht="20.100000000000001" customHeight="1" x14ac:dyDescent="0.35">
      <c r="A96" s="113" t="s">
        <v>240</v>
      </c>
      <c r="B96" s="143" t="s">
        <v>245</v>
      </c>
      <c r="C96" s="113" t="s">
        <v>130</v>
      </c>
      <c r="D96" s="113" t="s">
        <v>130</v>
      </c>
      <c r="E96" s="113" t="s">
        <v>130</v>
      </c>
      <c r="F96" s="113" t="s">
        <v>130</v>
      </c>
      <c r="G96" s="113" t="s">
        <v>130</v>
      </c>
      <c r="H96" s="113" t="s">
        <v>130</v>
      </c>
      <c r="I96" s="113" t="s">
        <v>130</v>
      </c>
      <c r="J96" s="113" t="s">
        <v>130</v>
      </c>
      <c r="K96" s="113" t="s">
        <v>130</v>
      </c>
    </row>
    <row r="97" spans="1:11" ht="20.100000000000001" customHeight="1" x14ac:dyDescent="0.35">
      <c r="A97" s="116" t="s">
        <v>240</v>
      </c>
      <c r="B97" s="146" t="s">
        <v>246</v>
      </c>
      <c r="C97" s="116" t="s">
        <v>130</v>
      </c>
      <c r="D97" s="116" t="s">
        <v>130</v>
      </c>
      <c r="E97" s="116" t="s">
        <v>130</v>
      </c>
      <c r="F97" s="116" t="s">
        <v>130</v>
      </c>
      <c r="G97" s="116" t="s">
        <v>129</v>
      </c>
      <c r="H97" s="116" t="s">
        <v>130</v>
      </c>
      <c r="I97" s="116" t="s">
        <v>129</v>
      </c>
      <c r="J97" s="116" t="s">
        <v>130</v>
      </c>
      <c r="K97" s="116" t="s">
        <v>130</v>
      </c>
    </row>
    <row r="98" spans="1:11" ht="20.100000000000001" customHeight="1" x14ac:dyDescent="0.35">
      <c r="A98" s="113" t="s">
        <v>240</v>
      </c>
      <c r="B98" s="143" t="s">
        <v>247</v>
      </c>
      <c r="C98" s="113" t="s">
        <v>130</v>
      </c>
      <c r="D98" s="113" t="s">
        <v>130</v>
      </c>
      <c r="E98" s="113" t="s">
        <v>130</v>
      </c>
      <c r="F98" s="113" t="s">
        <v>130</v>
      </c>
      <c r="G98" s="113" t="s">
        <v>129</v>
      </c>
      <c r="H98" s="113" t="s">
        <v>130</v>
      </c>
      <c r="I98" s="113" t="s">
        <v>130</v>
      </c>
      <c r="J98" s="113" t="s">
        <v>130</v>
      </c>
      <c r="K98" s="113" t="s">
        <v>130</v>
      </c>
    </row>
    <row r="99" spans="1:11" ht="20.100000000000001" customHeight="1" x14ac:dyDescent="0.35">
      <c r="A99" s="116" t="s">
        <v>240</v>
      </c>
      <c r="B99" s="146" t="s">
        <v>248</v>
      </c>
      <c r="C99" s="116" t="s">
        <v>130</v>
      </c>
      <c r="D99" s="116" t="s">
        <v>130</v>
      </c>
      <c r="E99" s="116" t="s">
        <v>130</v>
      </c>
      <c r="F99" s="116" t="s">
        <v>130</v>
      </c>
      <c r="G99" s="116" t="s">
        <v>129</v>
      </c>
      <c r="H99" s="116" t="s">
        <v>130</v>
      </c>
      <c r="I99" s="116" t="s">
        <v>130</v>
      </c>
      <c r="J99" s="116" t="s">
        <v>130</v>
      </c>
      <c r="K99" s="116" t="s">
        <v>130</v>
      </c>
    </row>
    <row r="100" spans="1:11" ht="20.100000000000001" customHeight="1" x14ac:dyDescent="0.35">
      <c r="A100" s="113" t="s">
        <v>240</v>
      </c>
      <c r="B100" s="143" t="s">
        <v>249</v>
      </c>
      <c r="C100" s="113" t="s">
        <v>130</v>
      </c>
      <c r="D100" s="113" t="s">
        <v>130</v>
      </c>
      <c r="E100" s="113" t="s">
        <v>130</v>
      </c>
      <c r="F100" s="113" t="s">
        <v>130</v>
      </c>
      <c r="G100" s="113" t="s">
        <v>129</v>
      </c>
      <c r="H100" s="113" t="s">
        <v>130</v>
      </c>
      <c r="I100" s="113" t="s">
        <v>130</v>
      </c>
      <c r="J100" s="113" t="s">
        <v>129</v>
      </c>
      <c r="K100" s="113" t="s">
        <v>130</v>
      </c>
    </row>
    <row r="101" spans="1:11" ht="20.100000000000001" customHeight="1" x14ac:dyDescent="0.35">
      <c r="A101" s="116" t="s">
        <v>250</v>
      </c>
      <c r="B101" s="146" t="s">
        <v>251</v>
      </c>
      <c r="C101" s="116" t="s">
        <v>130</v>
      </c>
      <c r="D101" s="116" t="s">
        <v>130</v>
      </c>
      <c r="E101" s="116" t="s">
        <v>130</v>
      </c>
      <c r="F101" s="116" t="s">
        <v>130</v>
      </c>
      <c r="G101" s="116" t="s">
        <v>130</v>
      </c>
      <c r="H101" s="116" t="s">
        <v>130</v>
      </c>
      <c r="I101" s="116" t="s">
        <v>130</v>
      </c>
      <c r="J101" s="116" t="s">
        <v>129</v>
      </c>
      <c r="K101" s="116" t="s">
        <v>130</v>
      </c>
    </row>
    <row r="102" spans="1:11" ht="20.100000000000001" customHeight="1" x14ac:dyDescent="0.35">
      <c r="A102" s="113" t="s">
        <v>250</v>
      </c>
      <c r="B102" s="143" t="s">
        <v>252</v>
      </c>
      <c r="C102" s="113" t="s">
        <v>129</v>
      </c>
      <c r="D102" s="113" t="s">
        <v>130</v>
      </c>
      <c r="E102" s="113" t="s">
        <v>130</v>
      </c>
      <c r="F102" s="113" t="s">
        <v>130</v>
      </c>
      <c r="G102" s="113" t="s">
        <v>130</v>
      </c>
      <c r="H102" s="113" t="s">
        <v>130</v>
      </c>
      <c r="I102" s="113" t="s">
        <v>130</v>
      </c>
      <c r="J102" s="113" t="s">
        <v>129</v>
      </c>
      <c r="K102" s="113" t="s">
        <v>130</v>
      </c>
    </row>
    <row r="103" spans="1:11" ht="20.100000000000001" customHeight="1" x14ac:dyDescent="0.35">
      <c r="A103" s="116" t="s">
        <v>250</v>
      </c>
      <c r="B103" s="146" t="s">
        <v>253</v>
      </c>
      <c r="C103" s="116" t="s">
        <v>130</v>
      </c>
      <c r="D103" s="116" t="s">
        <v>130</v>
      </c>
      <c r="E103" s="116" t="s">
        <v>130</v>
      </c>
      <c r="F103" s="116" t="s">
        <v>130</v>
      </c>
      <c r="G103" s="116" t="s">
        <v>129</v>
      </c>
      <c r="H103" s="116" t="s">
        <v>130</v>
      </c>
      <c r="I103" s="116" t="s">
        <v>130</v>
      </c>
      <c r="J103" s="116" t="s">
        <v>129</v>
      </c>
      <c r="K103" s="116" t="s">
        <v>130</v>
      </c>
    </row>
    <row r="104" spans="1:11" ht="20.100000000000001" customHeight="1" x14ac:dyDescent="0.35">
      <c r="A104" s="113" t="s">
        <v>250</v>
      </c>
      <c r="B104" s="143" t="s">
        <v>254</v>
      </c>
      <c r="C104" s="113" t="s">
        <v>130</v>
      </c>
      <c r="D104" s="113" t="s">
        <v>130</v>
      </c>
      <c r="E104" s="113" t="s">
        <v>130</v>
      </c>
      <c r="F104" s="113" t="s">
        <v>130</v>
      </c>
      <c r="G104" s="113" t="s">
        <v>130</v>
      </c>
      <c r="H104" s="113" t="s">
        <v>130</v>
      </c>
      <c r="I104" s="113" t="s">
        <v>129</v>
      </c>
      <c r="J104" s="113" t="s">
        <v>129</v>
      </c>
      <c r="K104" s="113" t="s">
        <v>130</v>
      </c>
    </row>
    <row r="105" spans="1:11" ht="20.100000000000001" customHeight="1" x14ac:dyDescent="0.35">
      <c r="A105" s="116" t="s">
        <v>255</v>
      </c>
      <c r="B105" s="146" t="s">
        <v>256</v>
      </c>
      <c r="C105" s="116" t="s">
        <v>130</v>
      </c>
      <c r="D105" s="116" t="s">
        <v>130</v>
      </c>
      <c r="E105" s="116" t="s">
        <v>130</v>
      </c>
      <c r="F105" s="116" t="s">
        <v>130</v>
      </c>
      <c r="G105" s="116" t="s">
        <v>130</v>
      </c>
      <c r="H105" s="116" t="s">
        <v>130</v>
      </c>
      <c r="I105" s="116" t="s">
        <v>130</v>
      </c>
      <c r="J105" s="116" t="s">
        <v>130</v>
      </c>
      <c r="K105" s="116" t="s">
        <v>129</v>
      </c>
    </row>
    <row r="106" spans="1:11" ht="20.100000000000001" customHeight="1" x14ac:dyDescent="0.35">
      <c r="A106" s="113" t="s">
        <v>257</v>
      </c>
      <c r="B106" s="143" t="s">
        <v>258</v>
      </c>
      <c r="C106" s="113" t="s">
        <v>129</v>
      </c>
      <c r="D106" s="113" t="s">
        <v>130</v>
      </c>
      <c r="E106" s="113" t="s">
        <v>130</v>
      </c>
      <c r="F106" s="113" t="s">
        <v>130</v>
      </c>
      <c r="G106" s="113" t="s">
        <v>129</v>
      </c>
      <c r="H106" s="113" t="s">
        <v>130</v>
      </c>
      <c r="I106" s="113" t="s">
        <v>129</v>
      </c>
      <c r="J106" s="113" t="s">
        <v>129</v>
      </c>
      <c r="K106" s="113" t="s">
        <v>130</v>
      </c>
    </row>
    <row r="107" spans="1:11" ht="20.100000000000001" customHeight="1" x14ac:dyDescent="0.35">
      <c r="A107" s="116" t="s">
        <v>259</v>
      </c>
      <c r="B107" s="146" t="s">
        <v>260</v>
      </c>
      <c r="C107" s="116" t="s">
        <v>130</v>
      </c>
      <c r="D107" s="116" t="s">
        <v>130</v>
      </c>
      <c r="E107" s="116" t="s">
        <v>129</v>
      </c>
      <c r="F107" s="116" t="s">
        <v>130</v>
      </c>
      <c r="G107" s="116" t="s">
        <v>130</v>
      </c>
      <c r="H107" s="116" t="s">
        <v>130</v>
      </c>
      <c r="I107" s="116" t="s">
        <v>130</v>
      </c>
      <c r="J107" s="116" t="s">
        <v>129</v>
      </c>
      <c r="K107" s="116" t="s">
        <v>130</v>
      </c>
    </row>
    <row r="108" spans="1:11" ht="20.100000000000001" customHeight="1" x14ac:dyDescent="0.35">
      <c r="A108" s="113" t="s">
        <v>261</v>
      </c>
      <c r="B108" s="143" t="s">
        <v>262</v>
      </c>
      <c r="C108" s="113" t="s">
        <v>130</v>
      </c>
      <c r="D108" s="113" t="s">
        <v>130</v>
      </c>
      <c r="E108" s="113" t="s">
        <v>130</v>
      </c>
      <c r="F108" s="113" t="s">
        <v>130</v>
      </c>
      <c r="G108" s="113" t="s">
        <v>130</v>
      </c>
      <c r="H108" s="113" t="s">
        <v>130</v>
      </c>
      <c r="I108" s="113" t="s">
        <v>130</v>
      </c>
      <c r="J108" s="113" t="s">
        <v>130</v>
      </c>
      <c r="K108" s="113" t="s">
        <v>130</v>
      </c>
    </row>
    <row r="109" spans="1:11" ht="20.100000000000001" customHeight="1" x14ac:dyDescent="0.35">
      <c r="A109" s="116" t="s">
        <v>261</v>
      </c>
      <c r="B109" s="146" t="s">
        <v>263</v>
      </c>
      <c r="C109" s="116" t="s">
        <v>130</v>
      </c>
      <c r="D109" s="116" t="s">
        <v>130</v>
      </c>
      <c r="E109" s="116" t="s">
        <v>130</v>
      </c>
      <c r="F109" s="116" t="s">
        <v>130</v>
      </c>
      <c r="G109" s="116" t="s">
        <v>130</v>
      </c>
      <c r="H109" s="116" t="s">
        <v>130</v>
      </c>
      <c r="I109" s="116" t="s">
        <v>130</v>
      </c>
      <c r="J109" s="116" t="s">
        <v>130</v>
      </c>
      <c r="K109" s="116" t="s">
        <v>130</v>
      </c>
    </row>
    <row r="110" spans="1:11" ht="20.100000000000001" customHeight="1" x14ac:dyDescent="0.35">
      <c r="A110" s="113" t="s">
        <v>261</v>
      </c>
      <c r="B110" s="143" t="s">
        <v>264</v>
      </c>
      <c r="C110" s="113" t="s">
        <v>130</v>
      </c>
      <c r="D110" s="113" t="s">
        <v>130</v>
      </c>
      <c r="E110" s="113" t="s">
        <v>130</v>
      </c>
      <c r="F110" s="113" t="s">
        <v>130</v>
      </c>
      <c r="G110" s="113" t="s">
        <v>130</v>
      </c>
      <c r="H110" s="113" t="s">
        <v>130</v>
      </c>
      <c r="I110" s="113" t="s">
        <v>130</v>
      </c>
      <c r="J110" s="113" t="s">
        <v>129</v>
      </c>
      <c r="K110" s="113" t="s">
        <v>130</v>
      </c>
    </row>
    <row r="111" spans="1:11" ht="20.100000000000001" customHeight="1" x14ac:dyDescent="0.35">
      <c r="A111" s="116" t="s">
        <v>261</v>
      </c>
      <c r="B111" s="146" t="s">
        <v>265</v>
      </c>
      <c r="C111" s="116" t="s">
        <v>130</v>
      </c>
      <c r="D111" s="116" t="s">
        <v>130</v>
      </c>
      <c r="E111" s="116" t="s">
        <v>129</v>
      </c>
      <c r="F111" s="116" t="s">
        <v>130</v>
      </c>
      <c r="G111" s="116" t="s">
        <v>129</v>
      </c>
      <c r="H111" s="116" t="s">
        <v>130</v>
      </c>
      <c r="I111" s="116" t="s">
        <v>129</v>
      </c>
      <c r="J111" s="116" t="s">
        <v>129</v>
      </c>
      <c r="K111" s="116" t="s">
        <v>130</v>
      </c>
    </row>
    <row r="112" spans="1:11" ht="20.100000000000001" customHeight="1" x14ac:dyDescent="0.35">
      <c r="A112" s="113" t="s">
        <v>261</v>
      </c>
      <c r="B112" s="143" t="s">
        <v>266</v>
      </c>
      <c r="C112" s="113" t="s">
        <v>130</v>
      </c>
      <c r="D112" s="113" t="s">
        <v>130</v>
      </c>
      <c r="E112" s="113" t="s">
        <v>130</v>
      </c>
      <c r="F112" s="113" t="s">
        <v>130</v>
      </c>
      <c r="G112" s="113" t="s">
        <v>130</v>
      </c>
      <c r="H112" s="113" t="s">
        <v>130</v>
      </c>
      <c r="I112" s="113" t="s">
        <v>130</v>
      </c>
      <c r="J112" s="113" t="s">
        <v>130</v>
      </c>
      <c r="K112" s="113" t="s">
        <v>130</v>
      </c>
    </row>
    <row r="113" spans="1:11" ht="20.100000000000001" customHeight="1" x14ac:dyDescent="0.35">
      <c r="A113" s="116" t="s">
        <v>261</v>
      </c>
      <c r="B113" s="146" t="s">
        <v>267</v>
      </c>
      <c r="C113" s="116" t="s">
        <v>130</v>
      </c>
      <c r="D113" s="116" t="s">
        <v>130</v>
      </c>
      <c r="E113" s="116" t="s">
        <v>130</v>
      </c>
      <c r="F113" s="116" t="s">
        <v>130</v>
      </c>
      <c r="G113" s="116" t="s">
        <v>130</v>
      </c>
      <c r="H113" s="116" t="s">
        <v>130</v>
      </c>
      <c r="I113" s="116" t="s">
        <v>130</v>
      </c>
      <c r="J113" s="116" t="s">
        <v>130</v>
      </c>
      <c r="K113" s="116" t="s">
        <v>129</v>
      </c>
    </row>
    <row r="114" spans="1:11" ht="20.100000000000001" customHeight="1" x14ac:dyDescent="0.35">
      <c r="A114" s="113" t="s">
        <v>261</v>
      </c>
      <c r="B114" s="143" t="s">
        <v>268</v>
      </c>
      <c r="C114" s="113" t="s">
        <v>130</v>
      </c>
      <c r="D114" s="113" t="s">
        <v>130</v>
      </c>
      <c r="E114" s="113" t="s">
        <v>130</v>
      </c>
      <c r="F114" s="113" t="s">
        <v>130</v>
      </c>
      <c r="G114" s="113" t="s">
        <v>130</v>
      </c>
      <c r="H114" s="113" t="s">
        <v>130</v>
      </c>
      <c r="I114" s="113" t="s">
        <v>130</v>
      </c>
      <c r="J114" s="113" t="s">
        <v>130</v>
      </c>
      <c r="K114" s="113" t="s">
        <v>130</v>
      </c>
    </row>
    <row r="115" spans="1:11" ht="20.100000000000001" customHeight="1" x14ac:dyDescent="0.35">
      <c r="A115" s="116" t="s">
        <v>261</v>
      </c>
      <c r="B115" s="146" t="s">
        <v>269</v>
      </c>
      <c r="C115" s="116" t="s">
        <v>130</v>
      </c>
      <c r="D115" s="116" t="s">
        <v>130</v>
      </c>
      <c r="E115" s="116" t="s">
        <v>130</v>
      </c>
      <c r="F115" s="116" t="s">
        <v>130</v>
      </c>
      <c r="G115" s="116" t="s">
        <v>130</v>
      </c>
      <c r="H115" s="116" t="s">
        <v>130</v>
      </c>
      <c r="I115" s="116" t="s">
        <v>130</v>
      </c>
      <c r="J115" s="116" t="s">
        <v>130</v>
      </c>
      <c r="K115" s="116" t="s">
        <v>130</v>
      </c>
    </row>
    <row r="116" spans="1:11" ht="20.100000000000001" customHeight="1" x14ac:dyDescent="0.35">
      <c r="A116" s="113" t="s">
        <v>270</v>
      </c>
      <c r="B116" s="143" t="s">
        <v>271</v>
      </c>
      <c r="C116" s="113" t="s">
        <v>130</v>
      </c>
      <c r="D116" s="113" t="s">
        <v>130</v>
      </c>
      <c r="E116" s="113" t="s">
        <v>129</v>
      </c>
      <c r="F116" s="113" t="s">
        <v>130</v>
      </c>
      <c r="G116" s="113" t="s">
        <v>130</v>
      </c>
      <c r="H116" s="113" t="s">
        <v>130</v>
      </c>
      <c r="I116" s="113" t="s">
        <v>130</v>
      </c>
      <c r="J116" s="113" t="s">
        <v>130</v>
      </c>
      <c r="K116" s="113" t="s">
        <v>130</v>
      </c>
    </row>
    <row r="117" spans="1:11" ht="20.100000000000001" customHeight="1" x14ac:dyDescent="0.35">
      <c r="A117" s="116" t="s">
        <v>270</v>
      </c>
      <c r="B117" s="146" t="s">
        <v>272</v>
      </c>
      <c r="C117" s="116" t="s">
        <v>130</v>
      </c>
      <c r="D117" s="116" t="s">
        <v>130</v>
      </c>
      <c r="E117" s="116" t="s">
        <v>130</v>
      </c>
      <c r="F117" s="116" t="s">
        <v>130</v>
      </c>
      <c r="G117" s="116" t="s">
        <v>129</v>
      </c>
      <c r="H117" s="116" t="s">
        <v>130</v>
      </c>
      <c r="I117" s="116" t="s">
        <v>130</v>
      </c>
      <c r="J117" s="116" t="s">
        <v>130</v>
      </c>
      <c r="K117" s="116" t="s">
        <v>130</v>
      </c>
    </row>
    <row r="118" spans="1:11" ht="20.100000000000001" customHeight="1" x14ac:dyDescent="0.35">
      <c r="A118" s="113" t="s">
        <v>270</v>
      </c>
      <c r="B118" s="143" t="s">
        <v>273</v>
      </c>
      <c r="C118" s="113" t="s">
        <v>130</v>
      </c>
      <c r="D118" s="113" t="s">
        <v>130</v>
      </c>
      <c r="E118" s="113" t="s">
        <v>130</v>
      </c>
      <c r="F118" s="113" t="s">
        <v>130</v>
      </c>
      <c r="G118" s="113" t="s">
        <v>129</v>
      </c>
      <c r="H118" s="113" t="s">
        <v>130</v>
      </c>
      <c r="I118" s="113" t="s">
        <v>130</v>
      </c>
      <c r="J118" s="113" t="s">
        <v>129</v>
      </c>
      <c r="K118" s="113" t="s">
        <v>130</v>
      </c>
    </row>
    <row r="119" spans="1:11" ht="20.100000000000001" customHeight="1" x14ac:dyDescent="0.35">
      <c r="A119" s="116" t="s">
        <v>270</v>
      </c>
      <c r="B119" s="146" t="s">
        <v>274</v>
      </c>
      <c r="C119" s="116" t="s">
        <v>129</v>
      </c>
      <c r="D119" s="116" t="s">
        <v>129</v>
      </c>
      <c r="E119" s="116" t="s">
        <v>129</v>
      </c>
      <c r="F119" s="116" t="s">
        <v>129</v>
      </c>
      <c r="G119" s="116" t="s">
        <v>129</v>
      </c>
      <c r="H119" s="116" t="s">
        <v>129</v>
      </c>
      <c r="I119" s="116" t="s">
        <v>130</v>
      </c>
      <c r="J119" s="116" t="s">
        <v>130</v>
      </c>
      <c r="K119" s="116" t="s">
        <v>129</v>
      </c>
    </row>
    <row r="120" spans="1:11" ht="20.100000000000001" customHeight="1" x14ac:dyDescent="0.35">
      <c r="A120" s="113" t="s">
        <v>270</v>
      </c>
      <c r="B120" s="143" t="s">
        <v>275</v>
      </c>
      <c r="C120" s="113" t="s">
        <v>130</v>
      </c>
      <c r="D120" s="113" t="s">
        <v>130</v>
      </c>
      <c r="E120" s="113" t="s">
        <v>130</v>
      </c>
      <c r="F120" s="113" t="s">
        <v>130</v>
      </c>
      <c r="G120" s="113" t="s">
        <v>130</v>
      </c>
      <c r="H120" s="113" t="s">
        <v>129</v>
      </c>
      <c r="I120" s="113" t="s">
        <v>130</v>
      </c>
      <c r="J120" s="113" t="s">
        <v>130</v>
      </c>
      <c r="K120" s="113" t="s">
        <v>130</v>
      </c>
    </row>
    <row r="121" spans="1:11" ht="20.100000000000001" customHeight="1" x14ac:dyDescent="0.35">
      <c r="A121" s="116" t="s">
        <v>270</v>
      </c>
      <c r="B121" s="146" t="s">
        <v>276</v>
      </c>
      <c r="C121" s="116" t="s">
        <v>130</v>
      </c>
      <c r="D121" s="116" t="s">
        <v>130</v>
      </c>
      <c r="E121" s="116" t="s">
        <v>129</v>
      </c>
      <c r="F121" s="116" t="s">
        <v>130</v>
      </c>
      <c r="G121" s="116" t="s">
        <v>130</v>
      </c>
      <c r="H121" s="116" t="s">
        <v>130</v>
      </c>
      <c r="I121" s="116" t="s">
        <v>129</v>
      </c>
      <c r="J121" s="116" t="s">
        <v>129</v>
      </c>
      <c r="K121" s="116" t="s">
        <v>130</v>
      </c>
    </row>
    <row r="122" spans="1:11" ht="20.100000000000001" customHeight="1" x14ac:dyDescent="0.35">
      <c r="A122" s="113" t="s">
        <v>270</v>
      </c>
      <c r="B122" s="143" t="s">
        <v>277</v>
      </c>
      <c r="C122" s="113" t="s">
        <v>130</v>
      </c>
      <c r="D122" s="113" t="s">
        <v>130</v>
      </c>
      <c r="E122" s="113" t="s">
        <v>130</v>
      </c>
      <c r="F122" s="113" t="s">
        <v>130</v>
      </c>
      <c r="G122" s="113" t="s">
        <v>130</v>
      </c>
      <c r="H122" s="113" t="s">
        <v>129</v>
      </c>
      <c r="I122" s="113" t="s">
        <v>129</v>
      </c>
      <c r="J122" s="113" t="s">
        <v>129</v>
      </c>
      <c r="K122" s="113" t="s">
        <v>130</v>
      </c>
    </row>
    <row r="123" spans="1:11" ht="20.100000000000001" customHeight="1" x14ac:dyDescent="0.35">
      <c r="A123" s="116" t="s">
        <v>270</v>
      </c>
      <c r="B123" s="146" t="s">
        <v>278</v>
      </c>
      <c r="C123" s="116" t="s">
        <v>130</v>
      </c>
      <c r="D123" s="116" t="s">
        <v>130</v>
      </c>
      <c r="E123" s="116" t="s">
        <v>130</v>
      </c>
      <c r="F123" s="116" t="s">
        <v>130</v>
      </c>
      <c r="G123" s="116" t="s">
        <v>129</v>
      </c>
      <c r="H123" s="116" t="s">
        <v>130</v>
      </c>
      <c r="I123" s="116" t="s">
        <v>130</v>
      </c>
      <c r="J123" s="116" t="s">
        <v>130</v>
      </c>
      <c r="K123" s="116" t="s">
        <v>130</v>
      </c>
    </row>
    <row r="124" spans="1:11" ht="20.100000000000001" customHeight="1" x14ac:dyDescent="0.35">
      <c r="A124" s="113" t="s">
        <v>279</v>
      </c>
      <c r="B124" s="143" t="s">
        <v>280</v>
      </c>
      <c r="C124" s="113" t="s">
        <v>130</v>
      </c>
      <c r="D124" s="113" t="s">
        <v>130</v>
      </c>
      <c r="E124" s="113" t="s">
        <v>130</v>
      </c>
      <c r="F124" s="113" t="s">
        <v>130</v>
      </c>
      <c r="G124" s="113" t="s">
        <v>130</v>
      </c>
      <c r="H124" s="113" t="s">
        <v>130</v>
      </c>
      <c r="I124" s="113" t="s">
        <v>130</v>
      </c>
      <c r="J124" s="113" t="s">
        <v>129</v>
      </c>
      <c r="K124" s="113" t="s">
        <v>129</v>
      </c>
    </row>
    <row r="125" spans="1:11" ht="20.100000000000001" customHeight="1" x14ac:dyDescent="0.35">
      <c r="A125" s="116" t="s">
        <v>279</v>
      </c>
      <c r="B125" s="146" t="s">
        <v>281</v>
      </c>
      <c r="C125" s="116" t="s">
        <v>130</v>
      </c>
      <c r="D125" s="116" t="s">
        <v>130</v>
      </c>
      <c r="E125" s="116" t="s">
        <v>130</v>
      </c>
      <c r="F125" s="116" t="s">
        <v>130</v>
      </c>
      <c r="G125" s="116" t="s">
        <v>130</v>
      </c>
      <c r="H125" s="116" t="s">
        <v>130</v>
      </c>
      <c r="I125" s="116" t="s">
        <v>130</v>
      </c>
      <c r="J125" s="116" t="s">
        <v>129</v>
      </c>
      <c r="K125" s="116" t="s">
        <v>130</v>
      </c>
    </row>
    <row r="126" spans="1:11" ht="20.100000000000001" customHeight="1" x14ac:dyDescent="0.35">
      <c r="A126" s="113" t="s">
        <v>279</v>
      </c>
      <c r="B126" s="143" t="s">
        <v>282</v>
      </c>
      <c r="C126" s="113" t="s">
        <v>130</v>
      </c>
      <c r="D126" s="113" t="s">
        <v>130</v>
      </c>
      <c r="E126" s="113" t="s">
        <v>130</v>
      </c>
      <c r="F126" s="113" t="s">
        <v>130</v>
      </c>
      <c r="G126" s="113" t="s">
        <v>130</v>
      </c>
      <c r="H126" s="113" t="s">
        <v>130</v>
      </c>
      <c r="I126" s="113" t="s">
        <v>130</v>
      </c>
      <c r="J126" s="113" t="s">
        <v>130</v>
      </c>
      <c r="K126" s="113" t="s">
        <v>130</v>
      </c>
    </row>
    <row r="127" spans="1:11" ht="20.100000000000001" customHeight="1" x14ac:dyDescent="0.35">
      <c r="A127" s="116" t="s">
        <v>279</v>
      </c>
      <c r="B127" s="146" t="s">
        <v>283</v>
      </c>
      <c r="C127" s="116" t="s">
        <v>130</v>
      </c>
      <c r="D127" s="116" t="s">
        <v>130</v>
      </c>
      <c r="E127" s="116" t="s">
        <v>130</v>
      </c>
      <c r="F127" s="116" t="s">
        <v>130</v>
      </c>
      <c r="G127" s="116" t="s">
        <v>129</v>
      </c>
      <c r="H127" s="116" t="s">
        <v>130</v>
      </c>
      <c r="I127" s="116" t="s">
        <v>130</v>
      </c>
      <c r="J127" s="116" t="s">
        <v>130</v>
      </c>
      <c r="K127" s="116" t="s">
        <v>130</v>
      </c>
    </row>
    <row r="128" spans="1:11" ht="20.100000000000001" customHeight="1" x14ac:dyDescent="0.35">
      <c r="A128" s="113" t="s">
        <v>279</v>
      </c>
      <c r="B128" s="143" t="s">
        <v>284</v>
      </c>
      <c r="C128" s="113" t="s">
        <v>130</v>
      </c>
      <c r="D128" s="113" t="s">
        <v>130</v>
      </c>
      <c r="E128" s="113" t="s">
        <v>130</v>
      </c>
      <c r="F128" s="113" t="s">
        <v>130</v>
      </c>
      <c r="G128" s="113" t="s">
        <v>130</v>
      </c>
      <c r="H128" s="113" t="s">
        <v>130</v>
      </c>
      <c r="I128" s="113" t="s">
        <v>129</v>
      </c>
      <c r="J128" s="113" t="s">
        <v>130</v>
      </c>
      <c r="K128" s="113" t="s">
        <v>130</v>
      </c>
    </row>
    <row r="129" spans="1:11" ht="20.100000000000001" customHeight="1" x14ac:dyDescent="0.35">
      <c r="A129" s="116" t="s">
        <v>279</v>
      </c>
      <c r="B129" s="146" t="s">
        <v>285</v>
      </c>
      <c r="C129" s="116" t="s">
        <v>130</v>
      </c>
      <c r="D129" s="116" t="s">
        <v>130</v>
      </c>
      <c r="E129" s="116" t="s">
        <v>130</v>
      </c>
      <c r="F129" s="116" t="s">
        <v>130</v>
      </c>
      <c r="G129" s="116" t="s">
        <v>130</v>
      </c>
      <c r="H129" s="116" t="s">
        <v>130</v>
      </c>
      <c r="I129" s="116" t="s">
        <v>130</v>
      </c>
      <c r="J129" s="116" t="s">
        <v>130</v>
      </c>
      <c r="K129" s="116" t="s">
        <v>129</v>
      </c>
    </row>
    <row r="130" spans="1:11" ht="20.100000000000001" customHeight="1" x14ac:dyDescent="0.35">
      <c r="A130" s="113" t="s">
        <v>279</v>
      </c>
      <c r="B130" s="143" t="s">
        <v>286</v>
      </c>
      <c r="C130" s="113" t="s">
        <v>130</v>
      </c>
      <c r="D130" s="113" t="s">
        <v>130</v>
      </c>
      <c r="E130" s="113" t="s">
        <v>130</v>
      </c>
      <c r="F130" s="113" t="s">
        <v>130</v>
      </c>
      <c r="G130" s="113" t="s">
        <v>130</v>
      </c>
      <c r="H130" s="113" t="s">
        <v>130</v>
      </c>
      <c r="I130" s="113" t="s">
        <v>129</v>
      </c>
      <c r="J130" s="113" t="s">
        <v>129</v>
      </c>
      <c r="K130" s="113" t="s">
        <v>130</v>
      </c>
    </row>
    <row r="131" spans="1:11" ht="20.100000000000001" customHeight="1" x14ac:dyDescent="0.35">
      <c r="A131" s="116" t="s">
        <v>279</v>
      </c>
      <c r="B131" s="146" t="s">
        <v>287</v>
      </c>
      <c r="C131" s="116" t="s">
        <v>130</v>
      </c>
      <c r="D131" s="116" t="s">
        <v>130</v>
      </c>
      <c r="E131" s="116" t="s">
        <v>130</v>
      </c>
      <c r="F131" s="116" t="s">
        <v>130</v>
      </c>
      <c r="G131" s="116" t="s">
        <v>130</v>
      </c>
      <c r="H131" s="116" t="s">
        <v>130</v>
      </c>
      <c r="I131" s="116" t="s">
        <v>130</v>
      </c>
      <c r="J131" s="116" t="s">
        <v>129</v>
      </c>
      <c r="K131" s="116" t="s">
        <v>130</v>
      </c>
    </row>
    <row r="132" spans="1:11" ht="20.100000000000001" customHeight="1" x14ac:dyDescent="0.35">
      <c r="A132" s="113" t="s">
        <v>279</v>
      </c>
      <c r="B132" s="143" t="s">
        <v>288</v>
      </c>
      <c r="C132" s="113" t="s">
        <v>129</v>
      </c>
      <c r="D132" s="113" t="s">
        <v>130</v>
      </c>
      <c r="E132" s="113" t="s">
        <v>130</v>
      </c>
      <c r="F132" s="113" t="s">
        <v>130</v>
      </c>
      <c r="G132" s="113" t="s">
        <v>130</v>
      </c>
      <c r="H132" s="113" t="s">
        <v>130</v>
      </c>
      <c r="I132" s="113" t="s">
        <v>129</v>
      </c>
      <c r="J132" s="113" t="s">
        <v>129</v>
      </c>
      <c r="K132" s="113" t="s">
        <v>130</v>
      </c>
    </row>
    <row r="133" spans="1:11" ht="20.100000000000001" customHeight="1" x14ac:dyDescent="0.35">
      <c r="A133" s="116" t="s">
        <v>279</v>
      </c>
      <c r="B133" s="146" t="s">
        <v>289</v>
      </c>
      <c r="C133" s="116" t="s">
        <v>130</v>
      </c>
      <c r="D133" s="116" t="s">
        <v>130</v>
      </c>
      <c r="E133" s="116" t="s">
        <v>130</v>
      </c>
      <c r="F133" s="116" t="s">
        <v>130</v>
      </c>
      <c r="G133" s="116" t="s">
        <v>129</v>
      </c>
      <c r="H133" s="116" t="s">
        <v>130</v>
      </c>
      <c r="I133" s="116" t="s">
        <v>130</v>
      </c>
      <c r="J133" s="116" t="s">
        <v>130</v>
      </c>
      <c r="K133" s="116" t="s">
        <v>130</v>
      </c>
    </row>
    <row r="134" spans="1:11" ht="20.100000000000001" customHeight="1" x14ac:dyDescent="0.35">
      <c r="A134" s="113" t="s">
        <v>279</v>
      </c>
      <c r="B134" s="143" t="s">
        <v>290</v>
      </c>
      <c r="C134" s="113" t="s">
        <v>130</v>
      </c>
      <c r="D134" s="113" t="s">
        <v>130</v>
      </c>
      <c r="E134" s="113" t="s">
        <v>130</v>
      </c>
      <c r="F134" s="113" t="s">
        <v>130</v>
      </c>
      <c r="G134" s="113" t="s">
        <v>129</v>
      </c>
      <c r="H134" s="113" t="s">
        <v>130</v>
      </c>
      <c r="I134" s="113" t="s">
        <v>129</v>
      </c>
      <c r="J134" s="113" t="s">
        <v>130</v>
      </c>
      <c r="K134" s="113" t="s">
        <v>130</v>
      </c>
    </row>
    <row r="135" spans="1:11" ht="20.100000000000001" customHeight="1" x14ac:dyDescent="0.35">
      <c r="A135" s="116" t="s">
        <v>279</v>
      </c>
      <c r="B135" s="146" t="s">
        <v>291</v>
      </c>
      <c r="C135" s="116" t="s">
        <v>130</v>
      </c>
      <c r="D135" s="116" t="s">
        <v>130</v>
      </c>
      <c r="E135" s="116" t="s">
        <v>130</v>
      </c>
      <c r="F135" s="116" t="s">
        <v>130</v>
      </c>
      <c r="G135" s="116" t="s">
        <v>130</v>
      </c>
      <c r="H135" s="116" t="s">
        <v>129</v>
      </c>
      <c r="I135" s="116" t="s">
        <v>129</v>
      </c>
      <c r="J135" s="116" t="s">
        <v>129</v>
      </c>
      <c r="K135" s="116" t="s">
        <v>130</v>
      </c>
    </row>
    <row r="136" spans="1:11" ht="20.100000000000001" customHeight="1" x14ac:dyDescent="0.35">
      <c r="A136" s="113" t="s">
        <v>279</v>
      </c>
      <c r="B136" s="143" t="s">
        <v>292</v>
      </c>
      <c r="C136" s="113" t="s">
        <v>130</v>
      </c>
      <c r="D136" s="113" t="s">
        <v>130</v>
      </c>
      <c r="E136" s="113" t="s">
        <v>130</v>
      </c>
      <c r="F136" s="113" t="s">
        <v>130</v>
      </c>
      <c r="G136" s="113" t="s">
        <v>129</v>
      </c>
      <c r="H136" s="113" t="s">
        <v>130</v>
      </c>
      <c r="I136" s="113" t="s">
        <v>130</v>
      </c>
      <c r="J136" s="113" t="s">
        <v>129</v>
      </c>
      <c r="K136" s="113" t="s">
        <v>130</v>
      </c>
    </row>
    <row r="137" spans="1:11" ht="20.100000000000001" customHeight="1" x14ac:dyDescent="0.35">
      <c r="A137" s="116" t="s">
        <v>293</v>
      </c>
      <c r="B137" s="146" t="s">
        <v>294</v>
      </c>
      <c r="C137" s="116" t="s">
        <v>130</v>
      </c>
      <c r="D137" s="116" t="s">
        <v>130</v>
      </c>
      <c r="E137" s="116" t="s">
        <v>130</v>
      </c>
      <c r="F137" s="116" t="s">
        <v>130</v>
      </c>
      <c r="G137" s="116" t="s">
        <v>130</v>
      </c>
      <c r="H137" s="116" t="s">
        <v>130</v>
      </c>
      <c r="I137" s="116" t="s">
        <v>130</v>
      </c>
      <c r="J137" s="116" t="s">
        <v>129</v>
      </c>
      <c r="K137" s="116" t="s">
        <v>130</v>
      </c>
    </row>
    <row r="138" spans="1:11" ht="20.100000000000001" customHeight="1" x14ac:dyDescent="0.35">
      <c r="A138" s="113" t="s">
        <v>293</v>
      </c>
      <c r="B138" s="143" t="s">
        <v>295</v>
      </c>
      <c r="C138" s="113" t="s">
        <v>130</v>
      </c>
      <c r="D138" s="113" t="s">
        <v>130</v>
      </c>
      <c r="E138" s="113" t="s">
        <v>130</v>
      </c>
      <c r="F138" s="113" t="s">
        <v>130</v>
      </c>
      <c r="G138" s="113" t="s">
        <v>130</v>
      </c>
      <c r="H138" s="113" t="s">
        <v>130</v>
      </c>
      <c r="I138" s="113" t="s">
        <v>130</v>
      </c>
      <c r="J138" s="113" t="s">
        <v>130</v>
      </c>
      <c r="K138" s="113" t="s">
        <v>130</v>
      </c>
    </row>
    <row r="139" spans="1:11" ht="20.100000000000001" customHeight="1" x14ac:dyDescent="0.35">
      <c r="A139" s="116" t="s">
        <v>293</v>
      </c>
      <c r="B139" s="146" t="s">
        <v>296</v>
      </c>
      <c r="C139" s="116" t="s">
        <v>130</v>
      </c>
      <c r="D139" s="116" t="s">
        <v>130</v>
      </c>
      <c r="E139" s="116" t="s">
        <v>130</v>
      </c>
      <c r="F139" s="116" t="s">
        <v>130</v>
      </c>
      <c r="G139" s="116" t="s">
        <v>130</v>
      </c>
      <c r="H139" s="116" t="s">
        <v>130</v>
      </c>
      <c r="I139" s="116" t="s">
        <v>130</v>
      </c>
      <c r="J139" s="116" t="s">
        <v>130</v>
      </c>
      <c r="K139" s="116" t="s">
        <v>130</v>
      </c>
    </row>
    <row r="140" spans="1:11" ht="20.100000000000001" customHeight="1" x14ac:dyDescent="0.35">
      <c r="A140" s="113" t="s">
        <v>297</v>
      </c>
      <c r="B140" s="143" t="s">
        <v>298</v>
      </c>
      <c r="C140" s="113" t="s">
        <v>130</v>
      </c>
      <c r="D140" s="113" t="s">
        <v>130</v>
      </c>
      <c r="E140" s="113" t="s">
        <v>130</v>
      </c>
      <c r="F140" s="113" t="s">
        <v>130</v>
      </c>
      <c r="G140" s="113" t="s">
        <v>130</v>
      </c>
      <c r="H140" s="113" t="s">
        <v>130</v>
      </c>
      <c r="I140" s="113" t="s">
        <v>130</v>
      </c>
      <c r="J140" s="113" t="s">
        <v>130</v>
      </c>
      <c r="K140" s="113" t="s">
        <v>130</v>
      </c>
    </row>
    <row r="141" spans="1:11" ht="20.100000000000001" customHeight="1" x14ac:dyDescent="0.35">
      <c r="A141" s="116" t="s">
        <v>297</v>
      </c>
      <c r="B141" s="146" t="s">
        <v>299</v>
      </c>
      <c r="C141" s="116" t="s">
        <v>130</v>
      </c>
      <c r="D141" s="116" t="s">
        <v>130</v>
      </c>
      <c r="E141" s="116" t="s">
        <v>130</v>
      </c>
      <c r="F141" s="116" t="s">
        <v>130</v>
      </c>
      <c r="G141" s="116" t="s">
        <v>130</v>
      </c>
      <c r="H141" s="116" t="s">
        <v>130</v>
      </c>
      <c r="I141" s="116" t="s">
        <v>130</v>
      </c>
      <c r="J141" s="116" t="s">
        <v>129</v>
      </c>
      <c r="K141" s="116" t="s">
        <v>130</v>
      </c>
    </row>
    <row r="142" spans="1:11" ht="20.100000000000001" customHeight="1" x14ac:dyDescent="0.35">
      <c r="A142" s="113" t="s">
        <v>297</v>
      </c>
      <c r="B142" s="143" t="s">
        <v>300</v>
      </c>
      <c r="C142" s="113" t="s">
        <v>130</v>
      </c>
      <c r="D142" s="113" t="s">
        <v>130</v>
      </c>
      <c r="E142" s="113" t="s">
        <v>130</v>
      </c>
      <c r="F142" s="113" t="s">
        <v>130</v>
      </c>
      <c r="G142" s="113" t="s">
        <v>130</v>
      </c>
      <c r="H142" s="113" t="s">
        <v>130</v>
      </c>
      <c r="I142" s="113" t="s">
        <v>130</v>
      </c>
      <c r="J142" s="113" t="s">
        <v>130</v>
      </c>
      <c r="K142" s="113" t="s">
        <v>130</v>
      </c>
    </row>
    <row r="143" spans="1:11" ht="20.100000000000001" customHeight="1" x14ac:dyDescent="0.35">
      <c r="A143" s="116" t="s">
        <v>297</v>
      </c>
      <c r="B143" s="146" t="s">
        <v>301</v>
      </c>
      <c r="C143" s="116" t="s">
        <v>130</v>
      </c>
      <c r="D143" s="116" t="s">
        <v>130</v>
      </c>
      <c r="E143" s="116" t="s">
        <v>130</v>
      </c>
      <c r="F143" s="116" t="s">
        <v>130</v>
      </c>
      <c r="G143" s="116" t="s">
        <v>130</v>
      </c>
      <c r="H143" s="116" t="s">
        <v>130</v>
      </c>
      <c r="I143" s="116" t="s">
        <v>130</v>
      </c>
      <c r="J143" s="116" t="s">
        <v>129</v>
      </c>
      <c r="K143" s="116" t="s">
        <v>130</v>
      </c>
    </row>
    <row r="144" spans="1:11" ht="20.100000000000001" customHeight="1" x14ac:dyDescent="0.35">
      <c r="A144" s="113" t="s">
        <v>302</v>
      </c>
      <c r="B144" s="143" t="s">
        <v>303</v>
      </c>
      <c r="C144" s="113" t="s">
        <v>130</v>
      </c>
      <c r="D144" s="113" t="s">
        <v>130</v>
      </c>
      <c r="E144" s="113" t="s">
        <v>130</v>
      </c>
      <c r="F144" s="113" t="s">
        <v>130</v>
      </c>
      <c r="G144" s="113" t="s">
        <v>130</v>
      </c>
      <c r="H144" s="113" t="s">
        <v>130</v>
      </c>
      <c r="I144" s="113" t="s">
        <v>129</v>
      </c>
      <c r="J144" s="113" t="s">
        <v>129</v>
      </c>
      <c r="K144" s="113" t="s">
        <v>130</v>
      </c>
    </row>
    <row r="145" spans="1:11" ht="20.100000000000001" customHeight="1" x14ac:dyDescent="0.35">
      <c r="A145" s="116" t="s">
        <v>302</v>
      </c>
      <c r="B145" s="146" t="s">
        <v>304</v>
      </c>
      <c r="C145" s="116" t="s">
        <v>129</v>
      </c>
      <c r="D145" s="116" t="s">
        <v>129</v>
      </c>
      <c r="E145" s="116" t="s">
        <v>130</v>
      </c>
      <c r="F145" s="116" t="s">
        <v>130</v>
      </c>
      <c r="G145" s="116" t="s">
        <v>130</v>
      </c>
      <c r="H145" s="116" t="s">
        <v>130</v>
      </c>
      <c r="I145" s="116" t="s">
        <v>129</v>
      </c>
      <c r="J145" s="116" t="s">
        <v>129</v>
      </c>
      <c r="K145" s="116" t="s">
        <v>130</v>
      </c>
    </row>
    <row r="146" spans="1:11" ht="20.100000000000001" customHeight="1" x14ac:dyDescent="0.35">
      <c r="A146" s="113" t="s">
        <v>305</v>
      </c>
      <c r="B146" s="143" t="s">
        <v>306</v>
      </c>
      <c r="C146" s="113" t="s">
        <v>130</v>
      </c>
      <c r="D146" s="113" t="s">
        <v>130</v>
      </c>
      <c r="E146" s="113" t="s">
        <v>130</v>
      </c>
      <c r="F146" s="113" t="s">
        <v>130</v>
      </c>
      <c r="G146" s="113" t="s">
        <v>130</v>
      </c>
      <c r="H146" s="113" t="s">
        <v>130</v>
      </c>
      <c r="I146" s="113" t="s">
        <v>130</v>
      </c>
      <c r="J146" s="113" t="s">
        <v>129</v>
      </c>
      <c r="K146" s="113" t="s">
        <v>130</v>
      </c>
    </row>
    <row r="147" spans="1:11" ht="20.100000000000001" customHeight="1" x14ac:dyDescent="0.35">
      <c r="A147" s="116" t="s">
        <v>305</v>
      </c>
      <c r="B147" s="146" t="s">
        <v>307</v>
      </c>
      <c r="C147" s="116" t="s">
        <v>130</v>
      </c>
      <c r="D147" s="116" t="s">
        <v>130</v>
      </c>
      <c r="E147" s="116" t="s">
        <v>130</v>
      </c>
      <c r="F147" s="116" t="s">
        <v>130</v>
      </c>
      <c r="G147" s="116" t="s">
        <v>130</v>
      </c>
      <c r="H147" s="116" t="s">
        <v>130</v>
      </c>
      <c r="I147" s="116" t="s">
        <v>130</v>
      </c>
      <c r="J147" s="116" t="s">
        <v>130</v>
      </c>
      <c r="K147" s="116" t="s">
        <v>130</v>
      </c>
    </row>
    <row r="148" spans="1:11" ht="20.100000000000001" customHeight="1" x14ac:dyDescent="0.35">
      <c r="A148" s="113" t="s">
        <v>305</v>
      </c>
      <c r="B148" s="143" t="s">
        <v>308</v>
      </c>
      <c r="C148" s="113" t="s">
        <v>130</v>
      </c>
      <c r="D148" s="113" t="s">
        <v>130</v>
      </c>
      <c r="E148" s="113" t="s">
        <v>130</v>
      </c>
      <c r="F148" s="113" t="s">
        <v>130</v>
      </c>
      <c r="G148" s="113" t="s">
        <v>130</v>
      </c>
      <c r="H148" s="113" t="s">
        <v>130</v>
      </c>
      <c r="I148" s="113" t="s">
        <v>130</v>
      </c>
      <c r="J148" s="113" t="s">
        <v>130</v>
      </c>
      <c r="K148" s="113" t="s">
        <v>130</v>
      </c>
    </row>
    <row r="149" spans="1:11" ht="20.100000000000001" customHeight="1" x14ac:dyDescent="0.35">
      <c r="A149" s="116" t="s">
        <v>305</v>
      </c>
      <c r="B149" s="146" t="s">
        <v>309</v>
      </c>
      <c r="C149" s="116" t="s">
        <v>130</v>
      </c>
      <c r="D149" s="116" t="s">
        <v>130</v>
      </c>
      <c r="E149" s="116" t="s">
        <v>130</v>
      </c>
      <c r="F149" s="116" t="s">
        <v>130</v>
      </c>
      <c r="G149" s="116" t="s">
        <v>130</v>
      </c>
      <c r="H149" s="116" t="s">
        <v>130</v>
      </c>
      <c r="I149" s="116" t="s">
        <v>130</v>
      </c>
      <c r="J149" s="116" t="s">
        <v>129</v>
      </c>
      <c r="K149" s="116" t="s">
        <v>130</v>
      </c>
    </row>
    <row r="150" spans="1:11" ht="20.100000000000001" customHeight="1" x14ac:dyDescent="0.35">
      <c r="A150" s="113" t="s">
        <v>310</v>
      </c>
      <c r="B150" s="143" t="s">
        <v>311</v>
      </c>
      <c r="C150" s="113" t="s">
        <v>130</v>
      </c>
      <c r="D150" s="113" t="s">
        <v>130</v>
      </c>
      <c r="E150" s="113" t="s">
        <v>130</v>
      </c>
      <c r="F150" s="113" t="s">
        <v>130</v>
      </c>
      <c r="G150" s="113" t="s">
        <v>130</v>
      </c>
      <c r="H150" s="113" t="s">
        <v>130</v>
      </c>
      <c r="I150" s="113" t="s">
        <v>130</v>
      </c>
      <c r="J150" s="113" t="s">
        <v>130</v>
      </c>
      <c r="K150" s="113" t="s">
        <v>130</v>
      </c>
    </row>
    <row r="151" spans="1:11" ht="20.100000000000001" customHeight="1" x14ac:dyDescent="0.35">
      <c r="A151" s="116" t="s">
        <v>310</v>
      </c>
      <c r="B151" s="146" t="s">
        <v>312</v>
      </c>
      <c r="C151" s="116" t="s">
        <v>130</v>
      </c>
      <c r="D151" s="116" t="s">
        <v>130</v>
      </c>
      <c r="E151" s="116" t="s">
        <v>130</v>
      </c>
      <c r="F151" s="116" t="s">
        <v>130</v>
      </c>
      <c r="G151" s="116" t="s">
        <v>129</v>
      </c>
      <c r="H151" s="116" t="s">
        <v>130</v>
      </c>
      <c r="I151" s="116" t="s">
        <v>130</v>
      </c>
      <c r="J151" s="116" t="s">
        <v>129</v>
      </c>
      <c r="K151" s="116" t="s">
        <v>130</v>
      </c>
    </row>
    <row r="152" spans="1:11" ht="20.100000000000001" customHeight="1" x14ac:dyDescent="0.35">
      <c r="A152" s="113" t="s">
        <v>313</v>
      </c>
      <c r="B152" s="143" t="s">
        <v>314</v>
      </c>
      <c r="C152" s="113" t="s">
        <v>130</v>
      </c>
      <c r="D152" s="113" t="s">
        <v>130</v>
      </c>
      <c r="E152" s="113" t="s">
        <v>130</v>
      </c>
      <c r="F152" s="113" t="s">
        <v>130</v>
      </c>
      <c r="G152" s="113" t="s">
        <v>130</v>
      </c>
      <c r="H152" s="113" t="s">
        <v>130</v>
      </c>
      <c r="I152" s="113" t="s">
        <v>130</v>
      </c>
      <c r="J152" s="113" t="s">
        <v>130</v>
      </c>
      <c r="K152" s="113" t="s">
        <v>130</v>
      </c>
    </row>
    <row r="153" spans="1:11" ht="20.100000000000001" customHeight="1" x14ac:dyDescent="0.35">
      <c r="A153" s="116" t="s">
        <v>315</v>
      </c>
      <c r="B153" s="146" t="s">
        <v>316</v>
      </c>
      <c r="C153" s="116" t="s">
        <v>130</v>
      </c>
      <c r="D153" s="116" t="s">
        <v>130</v>
      </c>
      <c r="E153" s="116" t="s">
        <v>130</v>
      </c>
      <c r="F153" s="116" t="s">
        <v>130</v>
      </c>
      <c r="G153" s="116" t="s">
        <v>130</v>
      </c>
      <c r="H153" s="116" t="s">
        <v>130</v>
      </c>
      <c r="I153" s="116" t="s">
        <v>130</v>
      </c>
      <c r="J153" s="116" t="s">
        <v>130</v>
      </c>
      <c r="K153" s="116" t="s">
        <v>130</v>
      </c>
    </row>
    <row r="154" spans="1:11" ht="20.100000000000001" customHeight="1" x14ac:dyDescent="0.35">
      <c r="A154" s="113" t="s">
        <v>315</v>
      </c>
      <c r="B154" s="143" t="s">
        <v>317</v>
      </c>
      <c r="C154" s="113" t="s">
        <v>130</v>
      </c>
      <c r="D154" s="113" t="s">
        <v>130</v>
      </c>
      <c r="E154" s="113" t="s">
        <v>129</v>
      </c>
      <c r="F154" s="113" t="s">
        <v>130</v>
      </c>
      <c r="G154" s="113" t="s">
        <v>129</v>
      </c>
      <c r="H154" s="113" t="s">
        <v>130</v>
      </c>
      <c r="I154" s="113" t="s">
        <v>130</v>
      </c>
      <c r="J154" s="113" t="s">
        <v>130</v>
      </c>
      <c r="K154" s="113" t="s">
        <v>130</v>
      </c>
    </row>
    <row r="155" spans="1:11" ht="20.100000000000001" customHeight="1" x14ac:dyDescent="0.35">
      <c r="A155" s="116" t="s">
        <v>315</v>
      </c>
      <c r="B155" s="146" t="s">
        <v>318</v>
      </c>
      <c r="C155" s="116" t="s">
        <v>130</v>
      </c>
      <c r="D155" s="116" t="s">
        <v>130</v>
      </c>
      <c r="E155" s="116" t="s">
        <v>130</v>
      </c>
      <c r="F155" s="116" t="s">
        <v>130</v>
      </c>
      <c r="G155" s="116" t="s">
        <v>130</v>
      </c>
      <c r="H155" s="116" t="s">
        <v>130</v>
      </c>
      <c r="I155" s="116" t="s">
        <v>130</v>
      </c>
      <c r="J155" s="116" t="s">
        <v>130</v>
      </c>
      <c r="K155" s="116" t="s">
        <v>130</v>
      </c>
    </row>
    <row r="156" spans="1:11" ht="20.100000000000001" customHeight="1" x14ac:dyDescent="0.35">
      <c r="A156" s="113" t="s">
        <v>315</v>
      </c>
      <c r="B156" s="143" t="s">
        <v>319</v>
      </c>
      <c r="C156" s="113" t="s">
        <v>130</v>
      </c>
      <c r="D156" s="113" t="s">
        <v>130</v>
      </c>
      <c r="E156" s="113" t="s">
        <v>129</v>
      </c>
      <c r="F156" s="113" t="s">
        <v>130</v>
      </c>
      <c r="G156" s="113" t="s">
        <v>130</v>
      </c>
      <c r="H156" s="113" t="s">
        <v>129</v>
      </c>
      <c r="I156" s="113" t="s">
        <v>130</v>
      </c>
      <c r="J156" s="113" t="s">
        <v>130</v>
      </c>
      <c r="K156" s="113" t="s">
        <v>130</v>
      </c>
    </row>
    <row r="157" spans="1:11" ht="20.100000000000001" customHeight="1" x14ac:dyDescent="0.35">
      <c r="A157" s="116" t="s">
        <v>320</v>
      </c>
      <c r="B157" s="146" t="s">
        <v>321</v>
      </c>
      <c r="C157" s="116" t="s">
        <v>130</v>
      </c>
      <c r="D157" s="116" t="s">
        <v>130</v>
      </c>
      <c r="E157" s="116" t="s">
        <v>130</v>
      </c>
      <c r="F157" s="116" t="s">
        <v>130</v>
      </c>
      <c r="G157" s="116" t="s">
        <v>130</v>
      </c>
      <c r="H157" s="116" t="s">
        <v>130</v>
      </c>
      <c r="I157" s="116" t="s">
        <v>130</v>
      </c>
      <c r="J157" s="116" t="s">
        <v>130</v>
      </c>
      <c r="K157" s="116" t="s">
        <v>129</v>
      </c>
    </row>
    <row r="158" spans="1:11" ht="20.100000000000001" customHeight="1" x14ac:dyDescent="0.35">
      <c r="A158" s="113" t="s">
        <v>320</v>
      </c>
      <c r="B158" s="143" t="s">
        <v>322</v>
      </c>
      <c r="C158" s="113" t="s">
        <v>130</v>
      </c>
      <c r="D158" s="113" t="s">
        <v>130</v>
      </c>
      <c r="E158" s="113" t="s">
        <v>130</v>
      </c>
      <c r="F158" s="113" t="s">
        <v>130</v>
      </c>
      <c r="G158" s="113" t="s">
        <v>130</v>
      </c>
      <c r="H158" s="113" t="s">
        <v>130</v>
      </c>
      <c r="I158" s="113" t="s">
        <v>130</v>
      </c>
      <c r="J158" s="113" t="s">
        <v>130</v>
      </c>
      <c r="K158" s="113" t="s">
        <v>129</v>
      </c>
    </row>
    <row r="159" spans="1:11" ht="20.100000000000001" customHeight="1" x14ac:dyDescent="0.35">
      <c r="A159" s="116" t="s">
        <v>320</v>
      </c>
      <c r="B159" s="146" t="s">
        <v>323</v>
      </c>
      <c r="C159" s="116" t="s">
        <v>130</v>
      </c>
      <c r="D159" s="116" t="s">
        <v>130</v>
      </c>
      <c r="E159" s="116" t="s">
        <v>130</v>
      </c>
      <c r="F159" s="116" t="s">
        <v>130</v>
      </c>
      <c r="G159" s="116" t="s">
        <v>130</v>
      </c>
      <c r="H159" s="116" t="s">
        <v>130</v>
      </c>
      <c r="I159" s="116" t="s">
        <v>130</v>
      </c>
      <c r="J159" s="116" t="s">
        <v>129</v>
      </c>
      <c r="K159" s="116" t="s">
        <v>130</v>
      </c>
    </row>
    <row r="160" spans="1:11" ht="20.100000000000001" customHeight="1" x14ac:dyDescent="0.35">
      <c r="A160" s="113" t="s">
        <v>320</v>
      </c>
      <c r="B160" s="143" t="s">
        <v>324</v>
      </c>
      <c r="C160" s="113" t="s">
        <v>130</v>
      </c>
      <c r="D160" s="113" t="s">
        <v>129</v>
      </c>
      <c r="E160" s="113" t="s">
        <v>129</v>
      </c>
      <c r="F160" s="113" t="s">
        <v>129</v>
      </c>
      <c r="G160" s="113" t="s">
        <v>130</v>
      </c>
      <c r="H160" s="113" t="s">
        <v>130</v>
      </c>
      <c r="I160" s="113" t="s">
        <v>129</v>
      </c>
      <c r="J160" s="113" t="s">
        <v>129</v>
      </c>
      <c r="K160" s="113" t="s">
        <v>130</v>
      </c>
    </row>
    <row r="161" spans="1:11" ht="20.100000000000001" customHeight="1" x14ac:dyDescent="0.35">
      <c r="A161" s="116" t="s">
        <v>320</v>
      </c>
      <c r="B161" s="146" t="s">
        <v>325</v>
      </c>
      <c r="C161" s="116" t="s">
        <v>130</v>
      </c>
      <c r="D161" s="116" t="s">
        <v>130</v>
      </c>
      <c r="E161" s="116" t="s">
        <v>130</v>
      </c>
      <c r="F161" s="116" t="s">
        <v>130</v>
      </c>
      <c r="G161" s="116" t="s">
        <v>130</v>
      </c>
      <c r="H161" s="116" t="s">
        <v>130</v>
      </c>
      <c r="I161" s="116" t="s">
        <v>130</v>
      </c>
      <c r="J161" s="116" t="s">
        <v>129</v>
      </c>
      <c r="K161" s="116" t="s">
        <v>130</v>
      </c>
    </row>
    <row r="162" spans="1:11" ht="20.100000000000001" customHeight="1" x14ac:dyDescent="0.35">
      <c r="A162" s="113" t="s">
        <v>326</v>
      </c>
      <c r="B162" s="143" t="s">
        <v>327</v>
      </c>
      <c r="C162" s="113" t="s">
        <v>130</v>
      </c>
      <c r="D162" s="113" t="s">
        <v>130</v>
      </c>
      <c r="E162" s="113" t="s">
        <v>130</v>
      </c>
      <c r="F162" s="113" t="s">
        <v>130</v>
      </c>
      <c r="G162" s="113" t="s">
        <v>130</v>
      </c>
      <c r="H162" s="113" t="s">
        <v>130</v>
      </c>
      <c r="I162" s="113" t="s">
        <v>130</v>
      </c>
      <c r="J162" s="113" t="s">
        <v>130</v>
      </c>
      <c r="K162" s="113" t="s">
        <v>130</v>
      </c>
    </row>
    <row r="163" spans="1:11" ht="20.100000000000001" customHeight="1" x14ac:dyDescent="0.35">
      <c r="A163" s="116" t="s">
        <v>328</v>
      </c>
      <c r="B163" s="146" t="s">
        <v>329</v>
      </c>
      <c r="C163" s="116" t="s">
        <v>130</v>
      </c>
      <c r="D163" s="116" t="s">
        <v>130</v>
      </c>
      <c r="E163" s="116" t="s">
        <v>129</v>
      </c>
      <c r="F163" s="116" t="s">
        <v>130</v>
      </c>
      <c r="G163" s="116" t="s">
        <v>129</v>
      </c>
      <c r="H163" s="116" t="s">
        <v>130</v>
      </c>
      <c r="I163" s="116" t="s">
        <v>129</v>
      </c>
      <c r="J163" s="116" t="s">
        <v>129</v>
      </c>
      <c r="K163" s="116" t="s">
        <v>130</v>
      </c>
    </row>
    <row r="164" spans="1:11" ht="20.100000000000001" customHeight="1" x14ac:dyDescent="0.35">
      <c r="A164" s="113" t="s">
        <v>328</v>
      </c>
      <c r="B164" s="143" t="s">
        <v>330</v>
      </c>
      <c r="C164" s="113" t="s">
        <v>130</v>
      </c>
      <c r="D164" s="113" t="s">
        <v>130</v>
      </c>
      <c r="E164" s="113" t="s">
        <v>130</v>
      </c>
      <c r="F164" s="113" t="s">
        <v>130</v>
      </c>
      <c r="G164" s="113" t="s">
        <v>130</v>
      </c>
      <c r="H164" s="113" t="s">
        <v>130</v>
      </c>
      <c r="I164" s="113" t="s">
        <v>129</v>
      </c>
      <c r="J164" s="113" t="s">
        <v>129</v>
      </c>
      <c r="K164" s="113" t="s">
        <v>130</v>
      </c>
    </row>
    <row r="165" spans="1:11" ht="20.100000000000001" customHeight="1" x14ac:dyDescent="0.35">
      <c r="A165" s="116" t="s">
        <v>328</v>
      </c>
      <c r="B165" s="146" t="s">
        <v>331</v>
      </c>
      <c r="C165" s="116" t="s">
        <v>130</v>
      </c>
      <c r="D165" s="116" t="s">
        <v>130</v>
      </c>
      <c r="E165" s="116" t="s">
        <v>130</v>
      </c>
      <c r="F165" s="116" t="s">
        <v>130</v>
      </c>
      <c r="G165" s="116" t="s">
        <v>130</v>
      </c>
      <c r="H165" s="116" t="s">
        <v>130</v>
      </c>
      <c r="I165" s="116" t="s">
        <v>129</v>
      </c>
      <c r="J165" s="116" t="s">
        <v>129</v>
      </c>
      <c r="K165" s="116" t="s">
        <v>130</v>
      </c>
    </row>
    <row r="166" spans="1:11" ht="20.100000000000001" customHeight="1" x14ac:dyDescent="0.35">
      <c r="A166" s="113" t="s">
        <v>328</v>
      </c>
      <c r="B166" s="143" t="s">
        <v>332</v>
      </c>
      <c r="C166" s="113" t="s">
        <v>130</v>
      </c>
      <c r="D166" s="113" t="s">
        <v>130</v>
      </c>
      <c r="E166" s="113" t="s">
        <v>130</v>
      </c>
      <c r="F166" s="113" t="s">
        <v>130</v>
      </c>
      <c r="G166" s="113" t="s">
        <v>130</v>
      </c>
      <c r="H166" s="113" t="s">
        <v>130</v>
      </c>
      <c r="I166" s="113" t="s">
        <v>129</v>
      </c>
      <c r="J166" s="113" t="s">
        <v>130</v>
      </c>
      <c r="K166" s="113" t="s">
        <v>130</v>
      </c>
    </row>
    <row r="167" spans="1:11" ht="20.100000000000001" customHeight="1" x14ac:dyDescent="0.35">
      <c r="A167" s="116" t="s">
        <v>328</v>
      </c>
      <c r="B167" s="146" t="s">
        <v>333</v>
      </c>
      <c r="C167" s="116" t="s">
        <v>130</v>
      </c>
      <c r="D167" s="116" t="s">
        <v>130</v>
      </c>
      <c r="E167" s="116" t="s">
        <v>130</v>
      </c>
      <c r="F167" s="116" t="s">
        <v>130</v>
      </c>
      <c r="G167" s="116" t="s">
        <v>130</v>
      </c>
      <c r="H167" s="116" t="s">
        <v>130</v>
      </c>
      <c r="I167" s="116" t="s">
        <v>130</v>
      </c>
      <c r="J167" s="116" t="s">
        <v>129</v>
      </c>
      <c r="K167" s="116" t="s">
        <v>130</v>
      </c>
    </row>
    <row r="168" spans="1:11" ht="20.100000000000001" customHeight="1" x14ac:dyDescent="0.35">
      <c r="A168" s="113" t="s">
        <v>328</v>
      </c>
      <c r="B168" s="143" t="s">
        <v>334</v>
      </c>
      <c r="C168" s="113" t="s">
        <v>130</v>
      </c>
      <c r="D168" s="113" t="s">
        <v>130</v>
      </c>
      <c r="E168" s="113" t="s">
        <v>130</v>
      </c>
      <c r="F168" s="113" t="s">
        <v>130</v>
      </c>
      <c r="G168" s="113" t="s">
        <v>130</v>
      </c>
      <c r="H168" s="113" t="s">
        <v>130</v>
      </c>
      <c r="I168" s="113" t="s">
        <v>130</v>
      </c>
      <c r="J168" s="113" t="s">
        <v>130</v>
      </c>
      <c r="K168" s="113" t="s">
        <v>130</v>
      </c>
    </row>
    <row r="169" spans="1:11" ht="20.100000000000001" customHeight="1" x14ac:dyDescent="0.35">
      <c r="A169" s="116" t="s">
        <v>328</v>
      </c>
      <c r="B169" s="146" t="s">
        <v>335</v>
      </c>
      <c r="C169" s="116" t="s">
        <v>130</v>
      </c>
      <c r="D169" s="116" t="s">
        <v>130</v>
      </c>
      <c r="E169" s="116" t="s">
        <v>130</v>
      </c>
      <c r="F169" s="116" t="s">
        <v>130</v>
      </c>
      <c r="G169" s="116" t="s">
        <v>130</v>
      </c>
      <c r="H169" s="116" t="s">
        <v>130</v>
      </c>
      <c r="I169" s="116" t="s">
        <v>130</v>
      </c>
      <c r="J169" s="116" t="s">
        <v>130</v>
      </c>
      <c r="K169" s="116" t="s">
        <v>130</v>
      </c>
    </row>
    <row r="170" spans="1:11" ht="20.100000000000001" customHeight="1" x14ac:dyDescent="0.35">
      <c r="A170" s="113" t="s">
        <v>328</v>
      </c>
      <c r="B170" s="143" t="s">
        <v>336</v>
      </c>
      <c r="C170" s="113" t="s">
        <v>130</v>
      </c>
      <c r="D170" s="113" t="s">
        <v>130</v>
      </c>
      <c r="E170" s="113" t="s">
        <v>130</v>
      </c>
      <c r="F170" s="113" t="s">
        <v>130</v>
      </c>
      <c r="G170" s="113" t="s">
        <v>129</v>
      </c>
      <c r="H170" s="113" t="s">
        <v>130</v>
      </c>
      <c r="I170" s="113" t="s">
        <v>130</v>
      </c>
      <c r="J170" s="113" t="s">
        <v>129</v>
      </c>
      <c r="K170" s="113" t="s">
        <v>130</v>
      </c>
    </row>
    <row r="171" spans="1:11" ht="20.100000000000001" customHeight="1" x14ac:dyDescent="0.35">
      <c r="A171" s="116" t="s">
        <v>328</v>
      </c>
      <c r="B171" s="146" t="s">
        <v>337</v>
      </c>
      <c r="C171" s="116" t="s">
        <v>130</v>
      </c>
      <c r="D171" s="116" t="s">
        <v>130</v>
      </c>
      <c r="E171" s="116" t="s">
        <v>130</v>
      </c>
      <c r="F171" s="116" t="s">
        <v>130</v>
      </c>
      <c r="G171" s="116" t="s">
        <v>130</v>
      </c>
      <c r="H171" s="116" t="s">
        <v>130</v>
      </c>
      <c r="I171" s="116" t="s">
        <v>130</v>
      </c>
      <c r="J171" s="116" t="s">
        <v>129</v>
      </c>
      <c r="K171" s="116" t="s">
        <v>129</v>
      </c>
    </row>
    <row r="172" spans="1:11" ht="20.100000000000001" customHeight="1" x14ac:dyDescent="0.35">
      <c r="A172" s="113" t="s">
        <v>328</v>
      </c>
      <c r="B172" s="143" t="s">
        <v>338</v>
      </c>
      <c r="C172" s="113" t="s">
        <v>130</v>
      </c>
      <c r="D172" s="113" t="s">
        <v>130</v>
      </c>
      <c r="E172" s="113" t="s">
        <v>130</v>
      </c>
      <c r="F172" s="113" t="s">
        <v>130</v>
      </c>
      <c r="G172" s="113" t="s">
        <v>130</v>
      </c>
      <c r="H172" s="113" t="s">
        <v>130</v>
      </c>
      <c r="I172" s="113" t="s">
        <v>130</v>
      </c>
      <c r="J172" s="113" t="s">
        <v>130</v>
      </c>
      <c r="K172" s="113" t="s">
        <v>130</v>
      </c>
    </row>
    <row r="173" spans="1:11" ht="20.100000000000001" customHeight="1" x14ac:dyDescent="0.35">
      <c r="A173" s="116" t="s">
        <v>328</v>
      </c>
      <c r="B173" s="146" t="s">
        <v>339</v>
      </c>
      <c r="C173" s="116" t="s">
        <v>130</v>
      </c>
      <c r="D173" s="116" t="s">
        <v>130</v>
      </c>
      <c r="E173" s="116" t="s">
        <v>130</v>
      </c>
      <c r="F173" s="116" t="s">
        <v>130</v>
      </c>
      <c r="G173" s="116" t="s">
        <v>129</v>
      </c>
      <c r="H173" s="116" t="s">
        <v>130</v>
      </c>
      <c r="I173" s="116" t="s">
        <v>129</v>
      </c>
      <c r="J173" s="116" t="s">
        <v>129</v>
      </c>
      <c r="K173" s="116" t="s">
        <v>130</v>
      </c>
    </row>
    <row r="174" spans="1:11" ht="20.100000000000001" customHeight="1" x14ac:dyDescent="0.35">
      <c r="A174" s="113" t="s">
        <v>328</v>
      </c>
      <c r="B174" s="143" t="s">
        <v>340</v>
      </c>
      <c r="C174" s="113" t="s">
        <v>130</v>
      </c>
      <c r="D174" s="113" t="s">
        <v>130</v>
      </c>
      <c r="E174" s="113" t="s">
        <v>130</v>
      </c>
      <c r="F174" s="113" t="s">
        <v>130</v>
      </c>
      <c r="G174" s="113" t="s">
        <v>130</v>
      </c>
      <c r="H174" s="113" t="s">
        <v>130</v>
      </c>
      <c r="I174" s="113" t="s">
        <v>129</v>
      </c>
      <c r="J174" s="113" t="s">
        <v>129</v>
      </c>
      <c r="K174" s="113" t="s">
        <v>130</v>
      </c>
    </row>
    <row r="175" spans="1:11" ht="20.100000000000001" customHeight="1" x14ac:dyDescent="0.35">
      <c r="A175" s="116" t="s">
        <v>328</v>
      </c>
      <c r="B175" s="146" t="s">
        <v>341</v>
      </c>
      <c r="C175" s="116" t="s">
        <v>130</v>
      </c>
      <c r="D175" s="116" t="s">
        <v>130</v>
      </c>
      <c r="E175" s="116" t="s">
        <v>130</v>
      </c>
      <c r="F175" s="116" t="s">
        <v>130</v>
      </c>
      <c r="G175" s="116" t="s">
        <v>130</v>
      </c>
      <c r="H175" s="116" t="s">
        <v>130</v>
      </c>
      <c r="I175" s="116" t="s">
        <v>129</v>
      </c>
      <c r="J175" s="116" t="s">
        <v>129</v>
      </c>
      <c r="K175" s="116" t="s">
        <v>130</v>
      </c>
    </row>
    <row r="176" spans="1:11" ht="20.100000000000001" customHeight="1" x14ac:dyDescent="0.35">
      <c r="A176" s="113" t="s">
        <v>328</v>
      </c>
      <c r="B176" s="143" t="s">
        <v>342</v>
      </c>
      <c r="C176" s="113" t="s">
        <v>130</v>
      </c>
      <c r="D176" s="113" t="s">
        <v>130</v>
      </c>
      <c r="E176" s="113" t="s">
        <v>130</v>
      </c>
      <c r="F176" s="113" t="s">
        <v>130</v>
      </c>
      <c r="G176" s="113" t="s">
        <v>130</v>
      </c>
      <c r="H176" s="113" t="s">
        <v>130</v>
      </c>
      <c r="I176" s="113" t="s">
        <v>129</v>
      </c>
      <c r="J176" s="113" t="s">
        <v>129</v>
      </c>
      <c r="K176" s="113" t="s">
        <v>130</v>
      </c>
    </row>
    <row r="177" spans="1:11" ht="20.100000000000001" customHeight="1" x14ac:dyDescent="0.35">
      <c r="A177" s="116" t="s">
        <v>328</v>
      </c>
      <c r="B177" s="146" t="s">
        <v>343</v>
      </c>
      <c r="C177" s="116" t="s">
        <v>130</v>
      </c>
      <c r="D177" s="116" t="s">
        <v>130</v>
      </c>
      <c r="E177" s="116" t="s">
        <v>130</v>
      </c>
      <c r="F177" s="116" t="s">
        <v>130</v>
      </c>
      <c r="G177" s="116" t="s">
        <v>130</v>
      </c>
      <c r="H177" s="116" t="s">
        <v>130</v>
      </c>
      <c r="I177" s="116" t="s">
        <v>130</v>
      </c>
      <c r="J177" s="116" t="s">
        <v>130</v>
      </c>
      <c r="K177" s="116" t="s">
        <v>129</v>
      </c>
    </row>
    <row r="178" spans="1:11" ht="20.100000000000001" customHeight="1" x14ac:dyDescent="0.35">
      <c r="A178" s="113" t="s">
        <v>328</v>
      </c>
      <c r="B178" s="143" t="s">
        <v>344</v>
      </c>
      <c r="C178" s="113" t="s">
        <v>130</v>
      </c>
      <c r="D178" s="113" t="s">
        <v>130</v>
      </c>
      <c r="E178" s="113" t="s">
        <v>130</v>
      </c>
      <c r="F178" s="113" t="s">
        <v>130</v>
      </c>
      <c r="G178" s="113" t="s">
        <v>130</v>
      </c>
      <c r="H178" s="113" t="s">
        <v>130</v>
      </c>
      <c r="I178" s="113" t="s">
        <v>130</v>
      </c>
      <c r="J178" s="113" t="s">
        <v>130</v>
      </c>
      <c r="K178" s="113" t="s">
        <v>130</v>
      </c>
    </row>
    <row r="179" spans="1:11" ht="20.100000000000001" customHeight="1" x14ac:dyDescent="0.35">
      <c r="A179" s="116" t="s">
        <v>328</v>
      </c>
      <c r="B179" s="146" t="s">
        <v>345</v>
      </c>
      <c r="C179" s="116" t="s">
        <v>130</v>
      </c>
      <c r="D179" s="116" t="s">
        <v>130</v>
      </c>
      <c r="E179" s="116" t="s">
        <v>130</v>
      </c>
      <c r="F179" s="116" t="s">
        <v>130</v>
      </c>
      <c r="G179" s="116" t="s">
        <v>130</v>
      </c>
      <c r="H179" s="116" t="s">
        <v>130</v>
      </c>
      <c r="I179" s="116" t="s">
        <v>129</v>
      </c>
      <c r="J179" s="116" t="s">
        <v>129</v>
      </c>
      <c r="K179" s="116" t="s">
        <v>130</v>
      </c>
    </row>
    <row r="180" spans="1:11" ht="20.100000000000001" customHeight="1" x14ac:dyDescent="0.35">
      <c r="A180" s="113" t="s">
        <v>328</v>
      </c>
      <c r="B180" s="143" t="s">
        <v>346</v>
      </c>
      <c r="C180" s="113" t="s">
        <v>130</v>
      </c>
      <c r="D180" s="113" t="s">
        <v>130</v>
      </c>
      <c r="E180" s="113" t="s">
        <v>130</v>
      </c>
      <c r="F180" s="113" t="s">
        <v>130</v>
      </c>
      <c r="G180" s="113" t="s">
        <v>130</v>
      </c>
      <c r="H180" s="113" t="s">
        <v>130</v>
      </c>
      <c r="I180" s="113" t="s">
        <v>130</v>
      </c>
      <c r="J180" s="113" t="s">
        <v>130</v>
      </c>
      <c r="K180" s="113" t="s">
        <v>130</v>
      </c>
    </row>
    <row r="181" spans="1:11" ht="20.100000000000001" customHeight="1" x14ac:dyDescent="0.35">
      <c r="A181" s="116" t="s">
        <v>347</v>
      </c>
      <c r="B181" s="146" t="s">
        <v>348</v>
      </c>
      <c r="C181" s="116" t="s">
        <v>130</v>
      </c>
      <c r="D181" s="116" t="s">
        <v>130</v>
      </c>
      <c r="E181" s="116" t="s">
        <v>130</v>
      </c>
      <c r="F181" s="116" t="s">
        <v>130</v>
      </c>
      <c r="G181" s="116" t="s">
        <v>130</v>
      </c>
      <c r="H181" s="116" t="s">
        <v>130</v>
      </c>
      <c r="I181" s="116" t="s">
        <v>130</v>
      </c>
      <c r="J181" s="116" t="s">
        <v>129</v>
      </c>
      <c r="K181" s="116" t="s">
        <v>130</v>
      </c>
    </row>
    <row r="182" spans="1:11" ht="20.100000000000001" customHeight="1" x14ac:dyDescent="0.35">
      <c r="A182" s="113" t="s">
        <v>349</v>
      </c>
      <c r="B182" s="143" t="s">
        <v>350</v>
      </c>
      <c r="C182" s="113" t="s">
        <v>130</v>
      </c>
      <c r="D182" s="113" t="s">
        <v>130</v>
      </c>
      <c r="E182" s="113" t="s">
        <v>130</v>
      </c>
      <c r="F182" s="113" t="s">
        <v>130</v>
      </c>
      <c r="G182" s="113" t="s">
        <v>130</v>
      </c>
      <c r="H182" s="113" t="s">
        <v>130</v>
      </c>
      <c r="I182" s="113" t="s">
        <v>130</v>
      </c>
      <c r="J182" s="113" t="s">
        <v>130</v>
      </c>
      <c r="K182" s="113" t="s">
        <v>130</v>
      </c>
    </row>
    <row r="183" spans="1:11" ht="20.100000000000001" customHeight="1" x14ac:dyDescent="0.35">
      <c r="A183" s="116" t="s">
        <v>349</v>
      </c>
      <c r="B183" s="146" t="s">
        <v>351</v>
      </c>
      <c r="C183" s="116" t="s">
        <v>130</v>
      </c>
      <c r="D183" s="116" t="s">
        <v>130</v>
      </c>
      <c r="E183" s="116" t="s">
        <v>130</v>
      </c>
      <c r="F183" s="116" t="s">
        <v>130</v>
      </c>
      <c r="G183" s="116" t="s">
        <v>130</v>
      </c>
      <c r="H183" s="116" t="s">
        <v>130</v>
      </c>
      <c r="I183" s="116" t="s">
        <v>130</v>
      </c>
      <c r="J183" s="116" t="s">
        <v>129</v>
      </c>
      <c r="K183" s="116" t="s">
        <v>130</v>
      </c>
    </row>
    <row r="184" spans="1:11" ht="20.100000000000001" customHeight="1" x14ac:dyDescent="0.35">
      <c r="A184" s="113" t="s">
        <v>352</v>
      </c>
      <c r="B184" s="143" t="s">
        <v>353</v>
      </c>
      <c r="C184" s="113" t="s">
        <v>130</v>
      </c>
      <c r="D184" s="113" t="s">
        <v>130</v>
      </c>
      <c r="E184" s="113" t="s">
        <v>130</v>
      </c>
      <c r="F184" s="113" t="s">
        <v>130</v>
      </c>
      <c r="G184" s="113" t="s">
        <v>130</v>
      </c>
      <c r="H184" s="113" t="s">
        <v>130</v>
      </c>
      <c r="I184" s="113" t="s">
        <v>130</v>
      </c>
      <c r="J184" s="113" t="s">
        <v>130</v>
      </c>
      <c r="K184" s="113" t="s">
        <v>130</v>
      </c>
    </row>
    <row r="185" spans="1:11" ht="20.100000000000001" customHeight="1" x14ac:dyDescent="0.35">
      <c r="A185" s="116" t="s">
        <v>352</v>
      </c>
      <c r="B185" s="146" t="s">
        <v>354</v>
      </c>
      <c r="C185" s="116" t="s">
        <v>130</v>
      </c>
      <c r="D185" s="116" t="s">
        <v>130</v>
      </c>
      <c r="E185" s="116" t="s">
        <v>130</v>
      </c>
      <c r="F185" s="116" t="s">
        <v>130</v>
      </c>
      <c r="G185" s="116" t="s">
        <v>130</v>
      </c>
      <c r="H185" s="116" t="s">
        <v>130</v>
      </c>
      <c r="I185" s="116" t="s">
        <v>130</v>
      </c>
      <c r="J185" s="116" t="s">
        <v>130</v>
      </c>
      <c r="K185" s="116" t="s">
        <v>130</v>
      </c>
    </row>
    <row r="186" spans="1:11" ht="20.100000000000001" customHeight="1" x14ac:dyDescent="0.35">
      <c r="A186" s="113" t="s">
        <v>352</v>
      </c>
      <c r="B186" s="143" t="s">
        <v>355</v>
      </c>
      <c r="C186" s="113" t="s">
        <v>130</v>
      </c>
      <c r="D186" s="113" t="s">
        <v>130</v>
      </c>
      <c r="E186" s="113" t="s">
        <v>130</v>
      </c>
      <c r="F186" s="113" t="s">
        <v>130</v>
      </c>
      <c r="G186" s="113" t="s">
        <v>130</v>
      </c>
      <c r="H186" s="113" t="s">
        <v>130</v>
      </c>
      <c r="I186" s="113" t="s">
        <v>129</v>
      </c>
      <c r="J186" s="113" t="s">
        <v>130</v>
      </c>
      <c r="K186" s="113" t="s">
        <v>130</v>
      </c>
    </row>
    <row r="187" spans="1:11" ht="20.100000000000001" customHeight="1" x14ac:dyDescent="0.35">
      <c r="A187" s="116" t="s">
        <v>352</v>
      </c>
      <c r="B187" s="146" t="s">
        <v>356</v>
      </c>
      <c r="C187" s="116" t="s">
        <v>130</v>
      </c>
      <c r="D187" s="116" t="s">
        <v>130</v>
      </c>
      <c r="E187" s="116" t="s">
        <v>130</v>
      </c>
      <c r="F187" s="116" t="s">
        <v>130</v>
      </c>
      <c r="G187" s="116" t="s">
        <v>130</v>
      </c>
      <c r="H187" s="116" t="s">
        <v>130</v>
      </c>
      <c r="I187" s="116" t="s">
        <v>130</v>
      </c>
      <c r="J187" s="116" t="s">
        <v>130</v>
      </c>
      <c r="K187" s="116" t="s">
        <v>129</v>
      </c>
    </row>
    <row r="188" spans="1:11" ht="20.100000000000001" customHeight="1" x14ac:dyDescent="0.35">
      <c r="A188" s="113" t="s">
        <v>352</v>
      </c>
      <c r="B188" s="143" t="s">
        <v>357</v>
      </c>
      <c r="C188" s="113" t="s">
        <v>130</v>
      </c>
      <c r="D188" s="113" t="s">
        <v>130</v>
      </c>
      <c r="E188" s="113" t="s">
        <v>130</v>
      </c>
      <c r="F188" s="113" t="s">
        <v>130</v>
      </c>
      <c r="G188" s="113" t="s">
        <v>130</v>
      </c>
      <c r="H188" s="113" t="s">
        <v>130</v>
      </c>
      <c r="I188" s="113" t="s">
        <v>130</v>
      </c>
      <c r="J188" s="113" t="s">
        <v>130</v>
      </c>
      <c r="K188" s="113" t="s">
        <v>130</v>
      </c>
    </row>
    <row r="189" spans="1:11" ht="20.100000000000001" customHeight="1" x14ac:dyDescent="0.35">
      <c r="A189" s="116" t="s">
        <v>358</v>
      </c>
      <c r="B189" s="146" t="s">
        <v>359</v>
      </c>
      <c r="C189" s="116" t="s">
        <v>130</v>
      </c>
      <c r="D189" s="116" t="s">
        <v>130</v>
      </c>
      <c r="E189" s="116" t="s">
        <v>130</v>
      </c>
      <c r="F189" s="116" t="s">
        <v>130</v>
      </c>
      <c r="G189" s="116" t="s">
        <v>130</v>
      </c>
      <c r="H189" s="116" t="s">
        <v>130</v>
      </c>
      <c r="I189" s="116" t="s">
        <v>130</v>
      </c>
      <c r="J189" s="116" t="s">
        <v>130</v>
      </c>
      <c r="K189" s="116" t="s">
        <v>129</v>
      </c>
    </row>
    <row r="190" spans="1:11" ht="20.100000000000001" customHeight="1" x14ac:dyDescent="0.35">
      <c r="A190" s="113" t="s">
        <v>358</v>
      </c>
      <c r="B190" s="143" t="s">
        <v>138</v>
      </c>
      <c r="C190" s="113" t="s">
        <v>130</v>
      </c>
      <c r="D190" s="113" t="s">
        <v>130</v>
      </c>
      <c r="E190" s="113" t="s">
        <v>130</v>
      </c>
      <c r="F190" s="113" t="s">
        <v>130</v>
      </c>
      <c r="G190" s="113" t="s">
        <v>130</v>
      </c>
      <c r="H190" s="113" t="s">
        <v>130</v>
      </c>
      <c r="I190" s="113" t="s">
        <v>130</v>
      </c>
      <c r="J190" s="113" t="s">
        <v>130</v>
      </c>
      <c r="K190" s="113" t="s">
        <v>130</v>
      </c>
    </row>
    <row r="191" spans="1:11" ht="20.100000000000001" customHeight="1" x14ac:dyDescent="0.35">
      <c r="A191" s="116" t="s">
        <v>358</v>
      </c>
      <c r="B191" s="146" t="s">
        <v>360</v>
      </c>
      <c r="C191" s="116" t="s">
        <v>130</v>
      </c>
      <c r="D191" s="116" t="s">
        <v>130</v>
      </c>
      <c r="E191" s="116" t="s">
        <v>130</v>
      </c>
      <c r="F191" s="116" t="s">
        <v>130</v>
      </c>
      <c r="G191" s="116" t="s">
        <v>129</v>
      </c>
      <c r="H191" s="116" t="s">
        <v>130</v>
      </c>
      <c r="I191" s="116" t="s">
        <v>129</v>
      </c>
      <c r="J191" s="116" t="s">
        <v>129</v>
      </c>
      <c r="K191" s="116" t="s">
        <v>130</v>
      </c>
    </row>
    <row r="192" spans="1:11" ht="20.100000000000001" customHeight="1" x14ac:dyDescent="0.35">
      <c r="A192" s="113" t="s">
        <v>358</v>
      </c>
      <c r="B192" s="143" t="s">
        <v>361</v>
      </c>
      <c r="C192" s="113" t="s">
        <v>130</v>
      </c>
      <c r="D192" s="113" t="s">
        <v>130</v>
      </c>
      <c r="E192" s="113" t="s">
        <v>130</v>
      </c>
      <c r="F192" s="113" t="s">
        <v>130</v>
      </c>
      <c r="G192" s="113" t="s">
        <v>130</v>
      </c>
      <c r="H192" s="113" t="s">
        <v>130</v>
      </c>
      <c r="I192" s="113" t="s">
        <v>129</v>
      </c>
      <c r="J192" s="113" t="s">
        <v>130</v>
      </c>
      <c r="K192" s="113" t="s">
        <v>130</v>
      </c>
    </row>
    <row r="193" spans="1:11" ht="20.100000000000001" customHeight="1" x14ac:dyDescent="0.35">
      <c r="A193" s="116" t="s">
        <v>358</v>
      </c>
      <c r="B193" s="146" t="s">
        <v>362</v>
      </c>
      <c r="C193" s="116" t="s">
        <v>130</v>
      </c>
      <c r="D193" s="116" t="s">
        <v>130</v>
      </c>
      <c r="E193" s="116" t="s">
        <v>130</v>
      </c>
      <c r="F193" s="116" t="s">
        <v>130</v>
      </c>
      <c r="G193" s="116" t="s">
        <v>130</v>
      </c>
      <c r="H193" s="116" t="s">
        <v>130</v>
      </c>
      <c r="I193" s="116" t="s">
        <v>130</v>
      </c>
      <c r="J193" s="116" t="s">
        <v>129</v>
      </c>
      <c r="K193" s="116" t="s">
        <v>130</v>
      </c>
    </row>
    <row r="194" spans="1:11" ht="20.100000000000001" customHeight="1" x14ac:dyDescent="0.35">
      <c r="A194" s="113" t="s">
        <v>358</v>
      </c>
      <c r="B194" s="143" t="s">
        <v>363</v>
      </c>
      <c r="C194" s="113" t="s">
        <v>130</v>
      </c>
      <c r="D194" s="113" t="s">
        <v>130</v>
      </c>
      <c r="E194" s="113" t="s">
        <v>130</v>
      </c>
      <c r="F194" s="113" t="s">
        <v>130</v>
      </c>
      <c r="G194" s="113" t="s">
        <v>130</v>
      </c>
      <c r="H194" s="113" t="s">
        <v>130</v>
      </c>
      <c r="I194" s="113" t="s">
        <v>130</v>
      </c>
      <c r="J194" s="113" t="s">
        <v>130</v>
      </c>
      <c r="K194" s="113" t="s">
        <v>130</v>
      </c>
    </row>
    <row r="195" spans="1:11" ht="20.100000000000001" customHeight="1" x14ac:dyDescent="0.35">
      <c r="A195" s="116" t="s">
        <v>364</v>
      </c>
      <c r="B195" s="146" t="s">
        <v>365</v>
      </c>
      <c r="C195" s="116" t="s">
        <v>130</v>
      </c>
      <c r="D195" s="116" t="s">
        <v>130</v>
      </c>
      <c r="E195" s="116" t="s">
        <v>130</v>
      </c>
      <c r="F195" s="116" t="s">
        <v>130</v>
      </c>
      <c r="G195" s="116" t="s">
        <v>130</v>
      </c>
      <c r="H195" s="116" t="s">
        <v>130</v>
      </c>
      <c r="I195" s="116" t="s">
        <v>130</v>
      </c>
      <c r="J195" s="116" t="s">
        <v>130</v>
      </c>
      <c r="K195" s="116" t="s">
        <v>130</v>
      </c>
    </row>
    <row r="196" spans="1:11" ht="20.100000000000001" customHeight="1" x14ac:dyDescent="0.35">
      <c r="A196" s="113" t="s">
        <v>364</v>
      </c>
      <c r="B196" s="143" t="s">
        <v>366</v>
      </c>
      <c r="C196" s="113" t="s">
        <v>130</v>
      </c>
      <c r="D196" s="113" t="s">
        <v>130</v>
      </c>
      <c r="E196" s="113" t="s">
        <v>130</v>
      </c>
      <c r="F196" s="113" t="s">
        <v>130</v>
      </c>
      <c r="G196" s="113" t="s">
        <v>130</v>
      </c>
      <c r="H196" s="113" t="s">
        <v>130</v>
      </c>
      <c r="I196" s="113" t="s">
        <v>130</v>
      </c>
      <c r="J196" s="113" t="s">
        <v>130</v>
      </c>
      <c r="K196" s="113" t="s">
        <v>130</v>
      </c>
    </row>
    <row r="197" spans="1:11" ht="20.100000000000001" customHeight="1" x14ac:dyDescent="0.35">
      <c r="A197" s="116" t="s">
        <v>364</v>
      </c>
      <c r="B197" s="146" t="s">
        <v>367</v>
      </c>
      <c r="C197" s="116" t="s">
        <v>130</v>
      </c>
      <c r="D197" s="116" t="s">
        <v>130</v>
      </c>
      <c r="E197" s="116" t="s">
        <v>129</v>
      </c>
      <c r="F197" s="116" t="s">
        <v>130</v>
      </c>
      <c r="G197" s="116" t="s">
        <v>130</v>
      </c>
      <c r="H197" s="116" t="s">
        <v>130</v>
      </c>
      <c r="I197" s="116" t="s">
        <v>129</v>
      </c>
      <c r="J197" s="116" t="s">
        <v>130</v>
      </c>
      <c r="K197" s="116" t="s">
        <v>129</v>
      </c>
    </row>
    <row r="198" spans="1:11" ht="20.100000000000001" customHeight="1" x14ac:dyDescent="0.35">
      <c r="A198" s="113" t="s">
        <v>364</v>
      </c>
      <c r="B198" s="143" t="s">
        <v>368</v>
      </c>
      <c r="C198" s="113" t="s">
        <v>130</v>
      </c>
      <c r="D198" s="113" t="s">
        <v>130</v>
      </c>
      <c r="E198" s="113" t="s">
        <v>130</v>
      </c>
      <c r="F198" s="113" t="s">
        <v>130</v>
      </c>
      <c r="G198" s="113" t="s">
        <v>129</v>
      </c>
      <c r="H198" s="113" t="s">
        <v>130</v>
      </c>
      <c r="I198" s="113" t="s">
        <v>130</v>
      </c>
      <c r="J198" s="113" t="s">
        <v>130</v>
      </c>
      <c r="K198" s="113" t="s">
        <v>130</v>
      </c>
    </row>
    <row r="199" spans="1:11" ht="20.100000000000001" customHeight="1" x14ac:dyDescent="0.35">
      <c r="A199" s="116" t="s">
        <v>369</v>
      </c>
      <c r="B199" s="146" t="s">
        <v>370</v>
      </c>
      <c r="C199" s="116" t="s">
        <v>130</v>
      </c>
      <c r="D199" s="116" t="s">
        <v>130</v>
      </c>
      <c r="E199" s="116" t="s">
        <v>130</v>
      </c>
      <c r="F199" s="116" t="s">
        <v>130</v>
      </c>
      <c r="G199" s="116" t="s">
        <v>130</v>
      </c>
      <c r="H199" s="116" t="s">
        <v>130</v>
      </c>
      <c r="I199" s="116" t="s">
        <v>130</v>
      </c>
      <c r="J199" s="116" t="s">
        <v>130</v>
      </c>
      <c r="K199" s="116" t="s">
        <v>130</v>
      </c>
    </row>
    <row r="200" spans="1:11" ht="20.100000000000001" customHeight="1" x14ac:dyDescent="0.35">
      <c r="A200" s="113" t="s">
        <v>371</v>
      </c>
      <c r="B200" s="143" t="s">
        <v>372</v>
      </c>
      <c r="C200" s="113" t="s">
        <v>130</v>
      </c>
      <c r="D200" s="113" t="s">
        <v>130</v>
      </c>
      <c r="E200" s="113" t="s">
        <v>130</v>
      </c>
      <c r="F200" s="113" t="s">
        <v>130</v>
      </c>
      <c r="G200" s="113" t="s">
        <v>130</v>
      </c>
      <c r="H200" s="113" t="s">
        <v>130</v>
      </c>
      <c r="I200" s="113" t="s">
        <v>130</v>
      </c>
      <c r="J200" s="113" t="s">
        <v>130</v>
      </c>
      <c r="K200" s="113" t="s">
        <v>130</v>
      </c>
    </row>
    <row r="201" spans="1:11" ht="20.100000000000001" customHeight="1" x14ac:dyDescent="0.35">
      <c r="A201" s="116" t="s">
        <v>373</v>
      </c>
      <c r="B201" s="146" t="s">
        <v>374</v>
      </c>
      <c r="C201" s="116" t="s">
        <v>130</v>
      </c>
      <c r="D201" s="116" t="s">
        <v>130</v>
      </c>
      <c r="E201" s="116" t="s">
        <v>130</v>
      </c>
      <c r="F201" s="116" t="s">
        <v>130</v>
      </c>
      <c r="G201" s="116" t="s">
        <v>130</v>
      </c>
      <c r="H201" s="116" t="s">
        <v>130</v>
      </c>
      <c r="I201" s="116" t="s">
        <v>130</v>
      </c>
      <c r="J201" s="116" t="s">
        <v>130</v>
      </c>
      <c r="K201" s="116" t="s">
        <v>130</v>
      </c>
    </row>
    <row r="202" spans="1:11" ht="20.100000000000001" customHeight="1" x14ac:dyDescent="0.35">
      <c r="A202" s="113" t="s">
        <v>373</v>
      </c>
      <c r="B202" s="143" t="s">
        <v>375</v>
      </c>
      <c r="C202" s="113" t="s">
        <v>130</v>
      </c>
      <c r="D202" s="113" t="s">
        <v>130</v>
      </c>
      <c r="E202" s="113" t="s">
        <v>130</v>
      </c>
      <c r="F202" s="113" t="s">
        <v>130</v>
      </c>
      <c r="G202" s="113" t="s">
        <v>130</v>
      </c>
      <c r="H202" s="113" t="s">
        <v>130</v>
      </c>
      <c r="I202" s="113" t="s">
        <v>130</v>
      </c>
      <c r="J202" s="113" t="s">
        <v>130</v>
      </c>
      <c r="K202" s="113" t="s">
        <v>130</v>
      </c>
    </row>
    <row r="203" spans="1:11" ht="20.100000000000001" customHeight="1" x14ac:dyDescent="0.35">
      <c r="A203" s="116" t="s">
        <v>373</v>
      </c>
      <c r="B203" s="146" t="s">
        <v>376</v>
      </c>
      <c r="C203" s="116" t="s">
        <v>130</v>
      </c>
      <c r="D203" s="116" t="s">
        <v>130</v>
      </c>
      <c r="E203" s="116" t="s">
        <v>130</v>
      </c>
      <c r="F203" s="116" t="s">
        <v>130</v>
      </c>
      <c r="G203" s="116" t="s">
        <v>130</v>
      </c>
      <c r="H203" s="116" t="s">
        <v>130</v>
      </c>
      <c r="I203" s="116" t="s">
        <v>130</v>
      </c>
      <c r="J203" s="116" t="s">
        <v>130</v>
      </c>
      <c r="K203" s="116" t="s">
        <v>130</v>
      </c>
    </row>
    <row r="204" spans="1:11" ht="20.100000000000001" customHeight="1" x14ac:dyDescent="0.35">
      <c r="A204" s="113" t="s">
        <v>373</v>
      </c>
      <c r="B204" s="143" t="s">
        <v>377</v>
      </c>
      <c r="C204" s="113" t="s">
        <v>130</v>
      </c>
      <c r="D204" s="113" t="s">
        <v>130</v>
      </c>
      <c r="E204" s="113" t="s">
        <v>130</v>
      </c>
      <c r="F204" s="113" t="s">
        <v>130</v>
      </c>
      <c r="G204" s="113" t="s">
        <v>130</v>
      </c>
      <c r="H204" s="113" t="s">
        <v>130</v>
      </c>
      <c r="I204" s="113" t="s">
        <v>130</v>
      </c>
      <c r="J204" s="113" t="s">
        <v>130</v>
      </c>
      <c r="K204" s="113" t="s">
        <v>130</v>
      </c>
    </row>
    <row r="205" spans="1:11" ht="20.100000000000001" customHeight="1" x14ac:dyDescent="0.35">
      <c r="A205" s="116" t="s">
        <v>373</v>
      </c>
      <c r="B205" s="146" t="s">
        <v>378</v>
      </c>
      <c r="C205" s="116" t="s">
        <v>130</v>
      </c>
      <c r="D205" s="116" t="s">
        <v>130</v>
      </c>
      <c r="E205" s="116" t="s">
        <v>130</v>
      </c>
      <c r="F205" s="116" t="s">
        <v>130</v>
      </c>
      <c r="G205" s="116" t="s">
        <v>130</v>
      </c>
      <c r="H205" s="116" t="s">
        <v>130</v>
      </c>
      <c r="I205" s="116" t="s">
        <v>130</v>
      </c>
      <c r="J205" s="116" t="s">
        <v>129</v>
      </c>
      <c r="K205" s="116" t="s">
        <v>130</v>
      </c>
    </row>
    <row r="206" spans="1:11" ht="20.100000000000001" customHeight="1" x14ac:dyDescent="0.35">
      <c r="A206" s="113" t="s">
        <v>373</v>
      </c>
      <c r="B206" s="143" t="s">
        <v>379</v>
      </c>
      <c r="C206" s="113" t="s">
        <v>130</v>
      </c>
      <c r="D206" s="113" t="s">
        <v>130</v>
      </c>
      <c r="E206" s="113" t="s">
        <v>130</v>
      </c>
      <c r="F206" s="113" t="s">
        <v>130</v>
      </c>
      <c r="G206" s="113" t="s">
        <v>130</v>
      </c>
      <c r="H206" s="113" t="s">
        <v>130</v>
      </c>
      <c r="I206" s="113" t="s">
        <v>130</v>
      </c>
      <c r="J206" s="113" t="s">
        <v>130</v>
      </c>
      <c r="K206" s="113" t="s">
        <v>130</v>
      </c>
    </row>
    <row r="207" spans="1:11" ht="20.100000000000001" customHeight="1" x14ac:dyDescent="0.35">
      <c r="A207" s="116" t="s">
        <v>373</v>
      </c>
      <c r="B207" s="146" t="s">
        <v>380</v>
      </c>
      <c r="C207" s="116" t="s">
        <v>130</v>
      </c>
      <c r="D207" s="116" t="s">
        <v>130</v>
      </c>
      <c r="E207" s="116" t="s">
        <v>130</v>
      </c>
      <c r="F207" s="116" t="s">
        <v>130</v>
      </c>
      <c r="G207" s="116" t="s">
        <v>130</v>
      </c>
      <c r="H207" s="116" t="s">
        <v>130</v>
      </c>
      <c r="I207" s="116" t="s">
        <v>129</v>
      </c>
      <c r="J207" s="116" t="s">
        <v>129</v>
      </c>
      <c r="K207" s="116" t="s">
        <v>130</v>
      </c>
    </row>
    <row r="208" spans="1:11" ht="20.100000000000001" customHeight="1" x14ac:dyDescent="0.35">
      <c r="A208" s="113" t="s">
        <v>373</v>
      </c>
      <c r="B208" s="143" t="s">
        <v>381</v>
      </c>
      <c r="C208" s="113" t="s">
        <v>130</v>
      </c>
      <c r="D208" s="113" t="s">
        <v>130</v>
      </c>
      <c r="E208" s="113" t="s">
        <v>130</v>
      </c>
      <c r="F208" s="113" t="s">
        <v>130</v>
      </c>
      <c r="G208" s="113" t="s">
        <v>130</v>
      </c>
      <c r="H208" s="113" t="s">
        <v>130</v>
      </c>
      <c r="I208" s="113" t="s">
        <v>130</v>
      </c>
      <c r="J208" s="113" t="s">
        <v>130</v>
      </c>
      <c r="K208" s="113" t="s">
        <v>130</v>
      </c>
    </row>
    <row r="209" spans="1:11" ht="20.100000000000001" customHeight="1" x14ac:dyDescent="0.35">
      <c r="A209" s="116" t="s">
        <v>373</v>
      </c>
      <c r="B209" s="146" t="s">
        <v>382</v>
      </c>
      <c r="C209" s="116" t="s">
        <v>130</v>
      </c>
      <c r="D209" s="116" t="s">
        <v>130</v>
      </c>
      <c r="E209" s="116" t="s">
        <v>130</v>
      </c>
      <c r="F209" s="116" t="s">
        <v>130</v>
      </c>
      <c r="G209" s="116" t="s">
        <v>130</v>
      </c>
      <c r="H209" s="116" t="s">
        <v>130</v>
      </c>
      <c r="I209" s="116" t="s">
        <v>130</v>
      </c>
      <c r="J209" s="116" t="s">
        <v>130</v>
      </c>
      <c r="K209" s="116" t="s">
        <v>129</v>
      </c>
    </row>
    <row r="210" spans="1:11" ht="20.100000000000001" customHeight="1" x14ac:dyDescent="0.35">
      <c r="A210" s="113" t="s">
        <v>383</v>
      </c>
      <c r="B210" s="143" t="s">
        <v>384</v>
      </c>
      <c r="C210" s="113" t="s">
        <v>130</v>
      </c>
      <c r="D210" s="113" t="s">
        <v>130</v>
      </c>
      <c r="E210" s="113" t="s">
        <v>130</v>
      </c>
      <c r="F210" s="113" t="s">
        <v>130</v>
      </c>
      <c r="G210" s="113" t="s">
        <v>129</v>
      </c>
      <c r="H210" s="113" t="s">
        <v>130</v>
      </c>
      <c r="I210" s="113" t="s">
        <v>130</v>
      </c>
      <c r="J210" s="113" t="s">
        <v>129</v>
      </c>
      <c r="K210" s="113" t="s">
        <v>130</v>
      </c>
    </row>
    <row r="211" spans="1:11" ht="20.100000000000001" customHeight="1" x14ac:dyDescent="0.35">
      <c r="A211" s="116" t="s">
        <v>385</v>
      </c>
      <c r="B211" s="146" t="s">
        <v>386</v>
      </c>
      <c r="C211" s="116" t="s">
        <v>130</v>
      </c>
      <c r="D211" s="116" t="s">
        <v>130</v>
      </c>
      <c r="E211" s="116" t="s">
        <v>130</v>
      </c>
      <c r="F211" s="116" t="s">
        <v>130</v>
      </c>
      <c r="G211" s="116" t="s">
        <v>130</v>
      </c>
      <c r="H211" s="116" t="s">
        <v>130</v>
      </c>
      <c r="I211" s="116" t="s">
        <v>130</v>
      </c>
      <c r="J211" s="116" t="s">
        <v>129</v>
      </c>
      <c r="K211" s="116" t="s">
        <v>130</v>
      </c>
    </row>
    <row r="212" spans="1:11" ht="20.100000000000001" customHeight="1" x14ac:dyDescent="0.35">
      <c r="A212" s="113" t="s">
        <v>385</v>
      </c>
      <c r="B212" s="143" t="s">
        <v>387</v>
      </c>
      <c r="C212" s="113" t="s">
        <v>129</v>
      </c>
      <c r="D212" s="113" t="s">
        <v>130</v>
      </c>
      <c r="E212" s="113" t="s">
        <v>130</v>
      </c>
      <c r="F212" s="113" t="s">
        <v>130</v>
      </c>
      <c r="G212" s="113" t="s">
        <v>130</v>
      </c>
      <c r="H212" s="113" t="s">
        <v>130</v>
      </c>
      <c r="I212" s="113" t="s">
        <v>130</v>
      </c>
      <c r="J212" s="113" t="s">
        <v>130</v>
      </c>
      <c r="K212" s="113" t="s">
        <v>130</v>
      </c>
    </row>
    <row r="213" spans="1:11" ht="20.100000000000001" customHeight="1" x14ac:dyDescent="0.35">
      <c r="A213" s="116" t="s">
        <v>385</v>
      </c>
      <c r="B213" s="146" t="s">
        <v>388</v>
      </c>
      <c r="C213" s="116" t="s">
        <v>130</v>
      </c>
      <c r="D213" s="116" t="s">
        <v>130</v>
      </c>
      <c r="E213" s="116" t="s">
        <v>130</v>
      </c>
      <c r="F213" s="116" t="s">
        <v>130</v>
      </c>
      <c r="G213" s="116" t="s">
        <v>130</v>
      </c>
      <c r="H213" s="116" t="s">
        <v>130</v>
      </c>
      <c r="I213" s="116" t="s">
        <v>130</v>
      </c>
      <c r="J213" s="116" t="s">
        <v>130</v>
      </c>
      <c r="K213" s="116" t="s">
        <v>130</v>
      </c>
    </row>
    <row r="214" spans="1:11" ht="20.100000000000001" customHeight="1" x14ac:dyDescent="0.35">
      <c r="A214" s="113" t="s">
        <v>385</v>
      </c>
      <c r="B214" s="143" t="s">
        <v>389</v>
      </c>
      <c r="C214" s="113" t="s">
        <v>130</v>
      </c>
      <c r="D214" s="113" t="s">
        <v>130</v>
      </c>
      <c r="E214" s="113" t="s">
        <v>130</v>
      </c>
      <c r="F214" s="113" t="s">
        <v>130</v>
      </c>
      <c r="G214" s="113" t="s">
        <v>130</v>
      </c>
      <c r="H214" s="113" t="s">
        <v>130</v>
      </c>
      <c r="I214" s="113" t="s">
        <v>130</v>
      </c>
      <c r="J214" s="113" t="s">
        <v>130</v>
      </c>
      <c r="K214" s="113" t="s">
        <v>130</v>
      </c>
    </row>
    <row r="215" spans="1:11" ht="20.100000000000001" customHeight="1" x14ac:dyDescent="0.35">
      <c r="A215" s="116" t="s">
        <v>385</v>
      </c>
      <c r="B215" s="146" t="s">
        <v>390</v>
      </c>
      <c r="C215" s="116" t="s">
        <v>130</v>
      </c>
      <c r="D215" s="116" t="s">
        <v>130</v>
      </c>
      <c r="E215" s="116" t="s">
        <v>130</v>
      </c>
      <c r="F215" s="116" t="s">
        <v>130</v>
      </c>
      <c r="G215" s="116" t="s">
        <v>130</v>
      </c>
      <c r="H215" s="116" t="s">
        <v>130</v>
      </c>
      <c r="I215" s="116" t="s">
        <v>130</v>
      </c>
      <c r="J215" s="116" t="s">
        <v>130</v>
      </c>
      <c r="K215" s="116" t="s">
        <v>130</v>
      </c>
    </row>
    <row r="216" spans="1:11" ht="20.100000000000001" customHeight="1" x14ac:dyDescent="0.35">
      <c r="A216" s="113" t="s">
        <v>385</v>
      </c>
      <c r="B216" s="143" t="s">
        <v>391</v>
      </c>
      <c r="C216" s="113" t="s">
        <v>130</v>
      </c>
      <c r="D216" s="113" t="s">
        <v>130</v>
      </c>
      <c r="E216" s="113" t="s">
        <v>130</v>
      </c>
      <c r="F216" s="113" t="s">
        <v>130</v>
      </c>
      <c r="G216" s="113" t="s">
        <v>130</v>
      </c>
      <c r="H216" s="113" t="s">
        <v>130</v>
      </c>
      <c r="I216" s="113" t="s">
        <v>130</v>
      </c>
      <c r="J216" s="113" t="s">
        <v>130</v>
      </c>
      <c r="K216" s="113" t="s">
        <v>130</v>
      </c>
    </row>
    <row r="217" spans="1:11" ht="20.100000000000001" customHeight="1" x14ac:dyDescent="0.35">
      <c r="A217" s="116" t="s">
        <v>392</v>
      </c>
      <c r="B217" s="146" t="s">
        <v>393</v>
      </c>
      <c r="C217" s="116" t="s">
        <v>130</v>
      </c>
      <c r="D217" s="116" t="s">
        <v>130</v>
      </c>
      <c r="E217" s="116" t="s">
        <v>130</v>
      </c>
      <c r="F217" s="116" t="s">
        <v>130</v>
      </c>
      <c r="G217" s="116" t="s">
        <v>130</v>
      </c>
      <c r="H217" s="116" t="s">
        <v>130</v>
      </c>
      <c r="I217" s="116" t="s">
        <v>130</v>
      </c>
      <c r="J217" s="116" t="s">
        <v>130</v>
      </c>
      <c r="K217" s="116" t="s">
        <v>130</v>
      </c>
    </row>
    <row r="218" spans="1:11" ht="20.100000000000001" customHeight="1" x14ac:dyDescent="0.35">
      <c r="A218" s="113" t="s">
        <v>392</v>
      </c>
      <c r="B218" s="143" t="s">
        <v>394</v>
      </c>
      <c r="C218" s="113" t="s">
        <v>130</v>
      </c>
      <c r="D218" s="113" t="s">
        <v>130</v>
      </c>
      <c r="E218" s="113" t="s">
        <v>130</v>
      </c>
      <c r="F218" s="113" t="s">
        <v>130</v>
      </c>
      <c r="G218" s="113" t="s">
        <v>129</v>
      </c>
      <c r="H218" s="113" t="s">
        <v>130</v>
      </c>
      <c r="I218" s="113" t="s">
        <v>130</v>
      </c>
      <c r="J218" s="113" t="s">
        <v>129</v>
      </c>
      <c r="K218" s="113" t="s">
        <v>130</v>
      </c>
    </row>
    <row r="219" spans="1:11" ht="20.100000000000001" customHeight="1" x14ac:dyDescent="0.35">
      <c r="A219" s="116" t="s">
        <v>392</v>
      </c>
      <c r="B219" s="146" t="s">
        <v>395</v>
      </c>
      <c r="C219" s="116" t="s">
        <v>130</v>
      </c>
      <c r="D219" s="116" t="s">
        <v>130</v>
      </c>
      <c r="E219" s="116" t="s">
        <v>130</v>
      </c>
      <c r="F219" s="116" t="s">
        <v>130</v>
      </c>
      <c r="G219" s="116" t="s">
        <v>130</v>
      </c>
      <c r="H219" s="116" t="s">
        <v>130</v>
      </c>
      <c r="I219" s="116" t="s">
        <v>130</v>
      </c>
      <c r="J219" s="116" t="s">
        <v>130</v>
      </c>
      <c r="K219" s="116" t="s">
        <v>130</v>
      </c>
    </row>
    <row r="220" spans="1:11" ht="20.100000000000001" customHeight="1" x14ac:dyDescent="0.35">
      <c r="A220" s="113" t="s">
        <v>392</v>
      </c>
      <c r="B220" s="143" t="s">
        <v>396</v>
      </c>
      <c r="C220" s="113" t="s">
        <v>130</v>
      </c>
      <c r="D220" s="113" t="s">
        <v>130</v>
      </c>
      <c r="E220" s="113" t="s">
        <v>130</v>
      </c>
      <c r="F220" s="113" t="s">
        <v>130</v>
      </c>
      <c r="G220" s="113" t="s">
        <v>130</v>
      </c>
      <c r="H220" s="113" t="s">
        <v>130</v>
      </c>
      <c r="I220" s="113" t="s">
        <v>130</v>
      </c>
      <c r="J220" s="113" t="s">
        <v>130</v>
      </c>
      <c r="K220" s="113" t="s">
        <v>130</v>
      </c>
    </row>
    <row r="221" spans="1:11" ht="20.100000000000001" customHeight="1" x14ac:dyDescent="0.35">
      <c r="A221" s="116" t="s">
        <v>392</v>
      </c>
      <c r="B221" s="146" t="s">
        <v>397</v>
      </c>
      <c r="C221" s="116" t="s">
        <v>130</v>
      </c>
      <c r="D221" s="116" t="s">
        <v>130</v>
      </c>
      <c r="E221" s="116" t="s">
        <v>130</v>
      </c>
      <c r="F221" s="116" t="s">
        <v>130</v>
      </c>
      <c r="G221" s="116" t="s">
        <v>130</v>
      </c>
      <c r="H221" s="116" t="s">
        <v>130</v>
      </c>
      <c r="I221" s="116" t="s">
        <v>130</v>
      </c>
      <c r="J221" s="116" t="s">
        <v>130</v>
      </c>
      <c r="K221" s="116" t="s">
        <v>130</v>
      </c>
    </row>
    <row r="222" spans="1:11" ht="20.100000000000001" customHeight="1" x14ac:dyDescent="0.35">
      <c r="A222" s="113" t="s">
        <v>392</v>
      </c>
      <c r="B222" s="143" t="s">
        <v>398</v>
      </c>
      <c r="C222" s="113" t="s">
        <v>130</v>
      </c>
      <c r="D222" s="113" t="s">
        <v>130</v>
      </c>
      <c r="E222" s="113" t="s">
        <v>130</v>
      </c>
      <c r="F222" s="113" t="s">
        <v>130</v>
      </c>
      <c r="G222" s="113" t="s">
        <v>130</v>
      </c>
      <c r="H222" s="113" t="s">
        <v>130</v>
      </c>
      <c r="I222" s="113" t="s">
        <v>130</v>
      </c>
      <c r="J222" s="113" t="s">
        <v>130</v>
      </c>
      <c r="K222" s="113" t="s">
        <v>129</v>
      </c>
    </row>
    <row r="223" spans="1:11" ht="20.100000000000001" customHeight="1" x14ac:dyDescent="0.35">
      <c r="A223" s="116" t="s">
        <v>392</v>
      </c>
      <c r="B223" s="146" t="s">
        <v>399</v>
      </c>
      <c r="C223" s="116" t="s">
        <v>130</v>
      </c>
      <c r="D223" s="116" t="s">
        <v>130</v>
      </c>
      <c r="E223" s="116" t="s">
        <v>130</v>
      </c>
      <c r="F223" s="116" t="s">
        <v>130</v>
      </c>
      <c r="G223" s="116" t="s">
        <v>130</v>
      </c>
      <c r="H223" s="116" t="s">
        <v>130</v>
      </c>
      <c r="I223" s="116" t="s">
        <v>130</v>
      </c>
      <c r="J223" s="116" t="s">
        <v>130</v>
      </c>
      <c r="K223" s="116" t="s">
        <v>130</v>
      </c>
    </row>
    <row r="224" spans="1:11" ht="20.100000000000001" customHeight="1" x14ac:dyDescent="0.35">
      <c r="A224" s="113" t="s">
        <v>392</v>
      </c>
      <c r="B224" s="143" t="s">
        <v>400</v>
      </c>
      <c r="C224" s="113" t="s">
        <v>130</v>
      </c>
      <c r="D224" s="113" t="s">
        <v>130</v>
      </c>
      <c r="E224" s="113" t="s">
        <v>130</v>
      </c>
      <c r="F224" s="113" t="s">
        <v>130</v>
      </c>
      <c r="G224" s="113" t="s">
        <v>130</v>
      </c>
      <c r="H224" s="113" t="s">
        <v>130</v>
      </c>
      <c r="I224" s="113" t="s">
        <v>130</v>
      </c>
      <c r="J224" s="113" t="s">
        <v>130</v>
      </c>
      <c r="K224" s="113" t="s">
        <v>130</v>
      </c>
    </row>
    <row r="225" spans="1:11" ht="20.100000000000001" customHeight="1" x14ac:dyDescent="0.35">
      <c r="A225" s="116" t="s">
        <v>401</v>
      </c>
      <c r="B225" s="146" t="s">
        <v>402</v>
      </c>
      <c r="C225" s="116" t="s">
        <v>130</v>
      </c>
      <c r="D225" s="116" t="s">
        <v>130</v>
      </c>
      <c r="E225" s="116" t="s">
        <v>130</v>
      </c>
      <c r="F225" s="116" t="s">
        <v>130</v>
      </c>
      <c r="G225" s="116" t="s">
        <v>130</v>
      </c>
      <c r="H225" s="116" t="s">
        <v>130</v>
      </c>
      <c r="I225" s="116" t="s">
        <v>130</v>
      </c>
      <c r="J225" s="116" t="s">
        <v>130</v>
      </c>
      <c r="K225" s="116" t="s">
        <v>130</v>
      </c>
    </row>
    <row r="226" spans="1:11" ht="20.100000000000001" customHeight="1" x14ac:dyDescent="0.35">
      <c r="A226" s="113" t="s">
        <v>403</v>
      </c>
      <c r="B226" s="143" t="s">
        <v>404</v>
      </c>
      <c r="C226" s="113" t="s">
        <v>130</v>
      </c>
      <c r="D226" s="113" t="s">
        <v>130</v>
      </c>
      <c r="E226" s="113" t="s">
        <v>130</v>
      </c>
      <c r="F226" s="113" t="s">
        <v>130</v>
      </c>
      <c r="G226" s="113" t="s">
        <v>130</v>
      </c>
      <c r="H226" s="113" t="s">
        <v>129</v>
      </c>
      <c r="I226" s="113" t="s">
        <v>130</v>
      </c>
      <c r="J226" s="113" t="s">
        <v>130</v>
      </c>
      <c r="K226" s="113" t="s">
        <v>130</v>
      </c>
    </row>
    <row r="227" spans="1:11" ht="20.100000000000001" customHeight="1" x14ac:dyDescent="0.35">
      <c r="A227" s="116" t="s">
        <v>403</v>
      </c>
      <c r="B227" s="146" t="s">
        <v>405</v>
      </c>
      <c r="C227" s="116" t="s">
        <v>130</v>
      </c>
      <c r="D227" s="116" t="s">
        <v>130</v>
      </c>
      <c r="E227" s="116" t="s">
        <v>130</v>
      </c>
      <c r="F227" s="116" t="s">
        <v>130</v>
      </c>
      <c r="G227" s="116" t="s">
        <v>130</v>
      </c>
      <c r="H227" s="116" t="s">
        <v>129</v>
      </c>
      <c r="I227" s="116" t="s">
        <v>130</v>
      </c>
      <c r="J227" s="116" t="s">
        <v>130</v>
      </c>
      <c r="K227" s="116" t="s">
        <v>130</v>
      </c>
    </row>
    <row r="228" spans="1:11" ht="20.100000000000001" customHeight="1" x14ac:dyDescent="0.35">
      <c r="A228" s="113" t="s">
        <v>403</v>
      </c>
      <c r="B228" s="143" t="s">
        <v>406</v>
      </c>
      <c r="C228" s="113" t="s">
        <v>130</v>
      </c>
      <c r="D228" s="113" t="s">
        <v>130</v>
      </c>
      <c r="E228" s="113" t="s">
        <v>130</v>
      </c>
      <c r="F228" s="113" t="s">
        <v>130</v>
      </c>
      <c r="G228" s="113" t="s">
        <v>130</v>
      </c>
      <c r="H228" s="113" t="s">
        <v>130</v>
      </c>
      <c r="I228" s="113" t="s">
        <v>130</v>
      </c>
      <c r="J228" s="113" t="s">
        <v>129</v>
      </c>
      <c r="K228" s="113" t="s">
        <v>130</v>
      </c>
    </row>
    <row r="229" spans="1:11" ht="20.100000000000001" customHeight="1" x14ac:dyDescent="0.35">
      <c r="A229" s="116" t="s">
        <v>403</v>
      </c>
      <c r="B229" s="146" t="s">
        <v>407</v>
      </c>
      <c r="C229" s="116" t="s">
        <v>130</v>
      </c>
      <c r="D229" s="116" t="s">
        <v>130</v>
      </c>
      <c r="E229" s="116" t="s">
        <v>130</v>
      </c>
      <c r="F229" s="116" t="s">
        <v>130</v>
      </c>
      <c r="G229" s="116" t="s">
        <v>130</v>
      </c>
      <c r="H229" s="116" t="s">
        <v>130</v>
      </c>
      <c r="I229" s="116" t="s">
        <v>130</v>
      </c>
      <c r="J229" s="116" t="s">
        <v>130</v>
      </c>
      <c r="K229" s="116" t="s">
        <v>130</v>
      </c>
    </row>
    <row r="230" spans="1:11" ht="20.100000000000001" customHeight="1" x14ac:dyDescent="0.35">
      <c r="A230" s="113" t="s">
        <v>403</v>
      </c>
      <c r="B230" s="143" t="s">
        <v>408</v>
      </c>
      <c r="C230" s="113" t="s">
        <v>130</v>
      </c>
      <c r="D230" s="113" t="s">
        <v>130</v>
      </c>
      <c r="E230" s="113" t="s">
        <v>130</v>
      </c>
      <c r="F230" s="113" t="s">
        <v>130</v>
      </c>
      <c r="G230" s="113" t="s">
        <v>130</v>
      </c>
      <c r="H230" s="113" t="s">
        <v>130</v>
      </c>
      <c r="I230" s="113" t="s">
        <v>130</v>
      </c>
      <c r="J230" s="113" t="s">
        <v>130</v>
      </c>
      <c r="K230" s="113" t="s">
        <v>130</v>
      </c>
    </row>
    <row r="231" spans="1:11" ht="20.100000000000001" customHeight="1" x14ac:dyDescent="0.35">
      <c r="A231" s="116" t="s">
        <v>409</v>
      </c>
      <c r="B231" s="146" t="s">
        <v>410</v>
      </c>
      <c r="C231" s="116" t="s">
        <v>130</v>
      </c>
      <c r="D231" s="116" t="s">
        <v>130</v>
      </c>
      <c r="E231" s="116" t="s">
        <v>130</v>
      </c>
      <c r="F231" s="116" t="s">
        <v>130</v>
      </c>
      <c r="G231" s="116" t="s">
        <v>130</v>
      </c>
      <c r="H231" s="116" t="s">
        <v>130</v>
      </c>
      <c r="I231" s="116" t="s">
        <v>130</v>
      </c>
      <c r="J231" s="116" t="s">
        <v>130</v>
      </c>
      <c r="K231" s="116" t="s">
        <v>130</v>
      </c>
    </row>
    <row r="232" spans="1:11" ht="20.100000000000001" customHeight="1" x14ac:dyDescent="0.35">
      <c r="A232" s="113" t="s">
        <v>409</v>
      </c>
      <c r="B232" s="143" t="s">
        <v>411</v>
      </c>
      <c r="C232" s="113" t="s">
        <v>130</v>
      </c>
      <c r="D232" s="113" t="s">
        <v>130</v>
      </c>
      <c r="E232" s="113" t="s">
        <v>130</v>
      </c>
      <c r="F232" s="113" t="s">
        <v>130</v>
      </c>
      <c r="G232" s="113" t="s">
        <v>130</v>
      </c>
      <c r="H232" s="113" t="s">
        <v>130</v>
      </c>
      <c r="I232" s="113" t="s">
        <v>130</v>
      </c>
      <c r="J232" s="113" t="s">
        <v>130</v>
      </c>
      <c r="K232" s="113" t="s">
        <v>130</v>
      </c>
    </row>
    <row r="233" spans="1:11" ht="20.100000000000001" customHeight="1" x14ac:dyDescent="0.35">
      <c r="A233" s="116" t="s">
        <v>409</v>
      </c>
      <c r="B233" s="146" t="s">
        <v>412</v>
      </c>
      <c r="C233" s="116" t="s">
        <v>130</v>
      </c>
      <c r="D233" s="116" t="s">
        <v>130</v>
      </c>
      <c r="E233" s="116" t="s">
        <v>130</v>
      </c>
      <c r="F233" s="116" t="s">
        <v>130</v>
      </c>
      <c r="G233" s="116" t="s">
        <v>130</v>
      </c>
      <c r="H233" s="116" t="s">
        <v>130</v>
      </c>
      <c r="I233" s="116" t="s">
        <v>130</v>
      </c>
      <c r="J233" s="116" t="s">
        <v>129</v>
      </c>
      <c r="K233" s="116" t="s">
        <v>130</v>
      </c>
    </row>
    <row r="234" spans="1:11" ht="20.100000000000001" customHeight="1" x14ac:dyDescent="0.35">
      <c r="A234" s="113" t="s">
        <v>409</v>
      </c>
      <c r="B234" s="143" t="s">
        <v>413</v>
      </c>
      <c r="C234" s="113" t="s">
        <v>130</v>
      </c>
      <c r="D234" s="113" t="s">
        <v>130</v>
      </c>
      <c r="E234" s="113" t="s">
        <v>130</v>
      </c>
      <c r="F234" s="113" t="s">
        <v>130</v>
      </c>
      <c r="G234" s="113" t="s">
        <v>130</v>
      </c>
      <c r="H234" s="113" t="s">
        <v>130</v>
      </c>
      <c r="I234" s="113" t="s">
        <v>130</v>
      </c>
      <c r="J234" s="113" t="s">
        <v>129</v>
      </c>
      <c r="K234" s="113" t="s">
        <v>130</v>
      </c>
    </row>
    <row r="235" spans="1:11" ht="20.100000000000001" customHeight="1" x14ac:dyDescent="0.35">
      <c r="A235" s="116" t="s">
        <v>409</v>
      </c>
      <c r="B235" s="146" t="s">
        <v>414</v>
      </c>
      <c r="C235" s="116" t="s">
        <v>130</v>
      </c>
      <c r="D235" s="116" t="s">
        <v>130</v>
      </c>
      <c r="E235" s="116" t="s">
        <v>130</v>
      </c>
      <c r="F235" s="116" t="s">
        <v>130</v>
      </c>
      <c r="G235" s="116" t="s">
        <v>130</v>
      </c>
      <c r="H235" s="116" t="s">
        <v>130</v>
      </c>
      <c r="I235" s="116" t="s">
        <v>130</v>
      </c>
      <c r="J235" s="116" t="s">
        <v>130</v>
      </c>
      <c r="K235" s="116" t="s">
        <v>130</v>
      </c>
    </row>
    <row r="236" spans="1:11" ht="20.100000000000001" customHeight="1" x14ac:dyDescent="0.35">
      <c r="A236" s="113" t="s">
        <v>409</v>
      </c>
      <c r="B236" s="143" t="s">
        <v>415</v>
      </c>
      <c r="C236" s="113" t="s">
        <v>129</v>
      </c>
      <c r="D236" s="113" t="s">
        <v>130</v>
      </c>
      <c r="E236" s="113" t="s">
        <v>130</v>
      </c>
      <c r="F236" s="113" t="s">
        <v>130</v>
      </c>
      <c r="G236" s="113" t="s">
        <v>130</v>
      </c>
      <c r="H236" s="113" t="s">
        <v>130</v>
      </c>
      <c r="I236" s="113" t="s">
        <v>129</v>
      </c>
      <c r="J236" s="113" t="s">
        <v>129</v>
      </c>
      <c r="K236" s="113" t="s">
        <v>130</v>
      </c>
    </row>
    <row r="237" spans="1:11" ht="20.100000000000001" customHeight="1" x14ac:dyDescent="0.35">
      <c r="A237" s="116" t="s">
        <v>409</v>
      </c>
      <c r="B237" s="146" t="s">
        <v>416</v>
      </c>
      <c r="C237" s="116" t="s">
        <v>130</v>
      </c>
      <c r="D237" s="116" t="s">
        <v>130</v>
      </c>
      <c r="E237" s="116" t="s">
        <v>130</v>
      </c>
      <c r="F237" s="116" t="s">
        <v>130</v>
      </c>
      <c r="G237" s="116" t="s">
        <v>130</v>
      </c>
      <c r="H237" s="116" t="s">
        <v>130</v>
      </c>
      <c r="I237" s="116" t="s">
        <v>130</v>
      </c>
      <c r="J237" s="116" t="s">
        <v>130</v>
      </c>
      <c r="K237" s="116" t="s">
        <v>130</v>
      </c>
    </row>
    <row r="238" spans="1:11" ht="20.100000000000001" customHeight="1" x14ac:dyDescent="0.35">
      <c r="A238" s="113" t="s">
        <v>409</v>
      </c>
      <c r="B238" s="143" t="s">
        <v>417</v>
      </c>
      <c r="C238" s="113" t="s">
        <v>130</v>
      </c>
      <c r="D238" s="113" t="s">
        <v>130</v>
      </c>
      <c r="E238" s="113" t="s">
        <v>130</v>
      </c>
      <c r="F238" s="113" t="s">
        <v>130</v>
      </c>
      <c r="G238" s="113" t="s">
        <v>130</v>
      </c>
      <c r="H238" s="113" t="s">
        <v>130</v>
      </c>
      <c r="I238" s="113" t="s">
        <v>129</v>
      </c>
      <c r="J238" s="113" t="s">
        <v>130</v>
      </c>
      <c r="K238" s="113" t="s">
        <v>130</v>
      </c>
    </row>
    <row r="239" spans="1:11" ht="20.100000000000001" customHeight="1" x14ac:dyDescent="0.35">
      <c r="A239" s="116" t="s">
        <v>418</v>
      </c>
      <c r="B239" s="146" t="s">
        <v>419</v>
      </c>
      <c r="C239" s="116" t="s">
        <v>130</v>
      </c>
      <c r="D239" s="116" t="s">
        <v>130</v>
      </c>
      <c r="E239" s="116" t="s">
        <v>130</v>
      </c>
      <c r="F239" s="116" t="s">
        <v>130</v>
      </c>
      <c r="G239" s="116" t="s">
        <v>130</v>
      </c>
      <c r="H239" s="116" t="s">
        <v>130</v>
      </c>
      <c r="I239" s="116" t="s">
        <v>130</v>
      </c>
      <c r="J239" s="116" t="s">
        <v>130</v>
      </c>
      <c r="K239" s="116" t="s">
        <v>130</v>
      </c>
    </row>
    <row r="240" spans="1:11" ht="20.100000000000001" customHeight="1" x14ac:dyDescent="0.35">
      <c r="A240" s="113" t="s">
        <v>420</v>
      </c>
      <c r="B240" s="143" t="s">
        <v>421</v>
      </c>
      <c r="C240" s="113" t="s">
        <v>130</v>
      </c>
      <c r="D240" s="113" t="s">
        <v>130</v>
      </c>
      <c r="E240" s="113" t="s">
        <v>130</v>
      </c>
      <c r="F240" s="113" t="s">
        <v>130</v>
      </c>
      <c r="G240" s="113" t="s">
        <v>130</v>
      </c>
      <c r="H240" s="113" t="s">
        <v>130</v>
      </c>
      <c r="I240" s="113" t="s">
        <v>130</v>
      </c>
      <c r="J240" s="113" t="s">
        <v>129</v>
      </c>
      <c r="K240" s="113" t="s">
        <v>130</v>
      </c>
    </row>
    <row r="241" spans="1:11" ht="20.100000000000001" customHeight="1" x14ac:dyDescent="0.35">
      <c r="A241" s="116" t="s">
        <v>420</v>
      </c>
      <c r="B241" s="146" t="s">
        <v>422</v>
      </c>
      <c r="C241" s="116" t="s">
        <v>130</v>
      </c>
      <c r="D241" s="116" t="s">
        <v>130</v>
      </c>
      <c r="E241" s="116" t="s">
        <v>130</v>
      </c>
      <c r="F241" s="116" t="s">
        <v>130</v>
      </c>
      <c r="G241" s="116" t="s">
        <v>130</v>
      </c>
      <c r="H241" s="116" t="s">
        <v>130</v>
      </c>
      <c r="I241" s="116" t="s">
        <v>130</v>
      </c>
      <c r="J241" s="116" t="s">
        <v>129</v>
      </c>
      <c r="K241" s="116" t="s">
        <v>130</v>
      </c>
    </row>
    <row r="242" spans="1:11" ht="20.100000000000001" customHeight="1" x14ac:dyDescent="0.35">
      <c r="A242" s="113" t="s">
        <v>420</v>
      </c>
      <c r="B242" s="143" t="s">
        <v>423</v>
      </c>
      <c r="C242" s="113" t="s">
        <v>130</v>
      </c>
      <c r="D242" s="113" t="s">
        <v>130</v>
      </c>
      <c r="E242" s="113" t="s">
        <v>130</v>
      </c>
      <c r="F242" s="113" t="s">
        <v>130</v>
      </c>
      <c r="G242" s="113" t="s">
        <v>130</v>
      </c>
      <c r="H242" s="113" t="s">
        <v>130</v>
      </c>
      <c r="I242" s="113" t="s">
        <v>129</v>
      </c>
      <c r="J242" s="113" t="s">
        <v>129</v>
      </c>
      <c r="K242" s="113" t="s">
        <v>130</v>
      </c>
    </row>
    <row r="243" spans="1:11" ht="20.100000000000001" customHeight="1" x14ac:dyDescent="0.35">
      <c r="A243" s="116" t="s">
        <v>420</v>
      </c>
      <c r="B243" s="146" t="s">
        <v>424</v>
      </c>
      <c r="C243" s="116" t="s">
        <v>130</v>
      </c>
      <c r="D243" s="116" t="s">
        <v>130</v>
      </c>
      <c r="E243" s="116" t="s">
        <v>130</v>
      </c>
      <c r="F243" s="116" t="s">
        <v>130</v>
      </c>
      <c r="G243" s="116" t="s">
        <v>130</v>
      </c>
      <c r="H243" s="116" t="s">
        <v>130</v>
      </c>
      <c r="I243" s="116" t="s">
        <v>130</v>
      </c>
      <c r="J243" s="116" t="s">
        <v>129</v>
      </c>
      <c r="K243" s="116" t="s">
        <v>130</v>
      </c>
    </row>
    <row r="244" spans="1:11" ht="20.100000000000001" customHeight="1" x14ac:dyDescent="0.35">
      <c r="A244" s="113" t="s">
        <v>420</v>
      </c>
      <c r="B244" s="143" t="s">
        <v>425</v>
      </c>
      <c r="C244" s="113" t="s">
        <v>130</v>
      </c>
      <c r="D244" s="113" t="s">
        <v>130</v>
      </c>
      <c r="E244" s="113" t="s">
        <v>130</v>
      </c>
      <c r="F244" s="113" t="s">
        <v>130</v>
      </c>
      <c r="G244" s="113" t="s">
        <v>130</v>
      </c>
      <c r="H244" s="113" t="s">
        <v>130</v>
      </c>
      <c r="I244" s="113" t="s">
        <v>130</v>
      </c>
      <c r="J244" s="113" t="s">
        <v>130</v>
      </c>
      <c r="K244" s="113" t="s">
        <v>130</v>
      </c>
    </row>
    <row r="245" spans="1:11" ht="20.100000000000001" customHeight="1" x14ac:dyDescent="0.35">
      <c r="A245" s="116" t="s">
        <v>420</v>
      </c>
      <c r="B245" s="146" t="s">
        <v>426</v>
      </c>
      <c r="C245" s="116" t="s">
        <v>130</v>
      </c>
      <c r="D245" s="116" t="s">
        <v>130</v>
      </c>
      <c r="E245" s="116" t="s">
        <v>130</v>
      </c>
      <c r="F245" s="116" t="s">
        <v>130</v>
      </c>
      <c r="G245" s="116" t="s">
        <v>130</v>
      </c>
      <c r="H245" s="116" t="s">
        <v>130</v>
      </c>
      <c r="I245" s="116" t="s">
        <v>130</v>
      </c>
      <c r="J245" s="116" t="s">
        <v>129</v>
      </c>
      <c r="K245" s="116" t="s">
        <v>130</v>
      </c>
    </row>
    <row r="246" spans="1:11" ht="30.75" customHeight="1" x14ac:dyDescent="0.35">
      <c r="A246" s="332"/>
      <c r="B246" s="333" t="s">
        <v>649</v>
      </c>
      <c r="C246" s="332">
        <f t="shared" ref="C246:K246" si="0">COUNTIF(C4:C245,"Yes")</f>
        <v>8</v>
      </c>
      <c r="D246" s="332">
        <f t="shared" si="0"/>
        <v>4</v>
      </c>
      <c r="E246" s="332">
        <f t="shared" si="0"/>
        <v>13</v>
      </c>
      <c r="F246" s="332">
        <f t="shared" si="0"/>
        <v>4</v>
      </c>
      <c r="G246" s="332">
        <f t="shared" si="0"/>
        <v>37</v>
      </c>
      <c r="H246" s="332">
        <f t="shared" si="0"/>
        <v>16</v>
      </c>
      <c r="I246" s="332">
        <f t="shared" si="0"/>
        <v>47</v>
      </c>
      <c r="J246" s="332">
        <f t="shared" si="0"/>
        <v>95</v>
      </c>
      <c r="K246" s="332">
        <f t="shared" si="0"/>
        <v>20</v>
      </c>
    </row>
    <row r="248" spans="1:11" x14ac:dyDescent="0.35">
      <c r="A248" s="299" t="s">
        <v>534</v>
      </c>
    </row>
    <row r="249" spans="1:11" x14ac:dyDescent="0.35">
      <c r="A249" s="303" t="s">
        <v>763</v>
      </c>
    </row>
  </sheetData>
  <autoFilter ref="A3:K3"/>
  <mergeCells count="1">
    <mergeCell ref="A2:B2"/>
  </mergeCells>
  <hyperlinks>
    <hyperlink ref="A2:B2" location="TOC!A1" display="Return to Table of Contents"/>
  </hyperlinks>
  <pageMargins left="0.25" right="0.25" top="0.75" bottom="0.75" header="0.3" footer="0.3"/>
  <pageSetup scale="52" fitToHeight="0" orientation="portrait" horizontalDpi="1200" verticalDpi="1200" r:id="rId1"/>
  <headerFooter>
    <oddHeader>&amp;L&amp;"Arial,Bold"2019-20 &amp;"Arial,Bold Italic"Survey of Allied Dental Education&amp;"Arial,Bold"
Report 2 - Dental Assisting Education Programs</oddHeader>
  </headerFooter>
  <rowBreaks count="3" manualBreakCount="3">
    <brk id="61" max="16383" man="1"/>
    <brk id="123" max="16383" man="1"/>
    <brk id="1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250"/>
  <sheetViews>
    <sheetView zoomScaleNormal="100" workbookViewId="0">
      <pane xSplit="2" ySplit="4" topLeftCell="C5" activePane="bottomRight" state="frozen"/>
      <selection activeCell="A11" sqref="A11"/>
      <selection pane="topRight" activeCell="A11" sqref="A11"/>
      <selection pane="bottomLeft" activeCell="A11" sqref="A11"/>
      <selection pane="bottomRight"/>
    </sheetView>
  </sheetViews>
  <sheetFormatPr defaultColWidth="9.1328125" defaultRowHeight="12.75" x14ac:dyDescent="0.35"/>
  <cols>
    <col min="1" max="1" width="8.33203125" style="102" customWidth="1"/>
    <col min="2" max="2" width="92.53125" style="102" customWidth="1"/>
    <col min="3" max="8" width="12.1328125" style="102" customWidth="1"/>
    <col min="9" max="10" width="10.86328125" style="102" customWidth="1"/>
    <col min="11" max="11" width="11.53125" style="102" customWidth="1"/>
    <col min="12" max="12" width="11.46484375" style="102" customWidth="1"/>
    <col min="13" max="15" width="10.86328125" style="102" customWidth="1"/>
    <col min="16" max="16" width="11.53125" style="102" customWidth="1"/>
    <col min="17" max="17" width="12.1328125" style="102" customWidth="1"/>
    <col min="18" max="18" width="11.86328125" style="102" customWidth="1"/>
    <col min="19" max="20" width="10.86328125" style="102" customWidth="1"/>
    <col min="21" max="16384" width="9.1328125" style="102"/>
  </cols>
  <sheetData>
    <row r="1" spans="1:20" ht="13.9" x14ac:dyDescent="0.4">
      <c r="A1" s="101" t="s">
        <v>574</v>
      </c>
    </row>
    <row r="2" spans="1:20" ht="18" customHeight="1" x14ac:dyDescent="0.35">
      <c r="A2" s="404" t="s">
        <v>1</v>
      </c>
      <c r="B2" s="404"/>
    </row>
    <row r="3" spans="1:20" s="328" customFormat="1" ht="39" customHeight="1" x14ac:dyDescent="0.4">
      <c r="A3" s="268"/>
      <c r="B3" s="269"/>
      <c r="C3" s="438" t="s">
        <v>650</v>
      </c>
      <c r="D3" s="439"/>
      <c r="E3" s="334"/>
      <c r="F3" s="329"/>
      <c r="G3" s="329"/>
      <c r="H3" s="329"/>
      <c r="I3" s="329"/>
      <c r="J3" s="335"/>
      <c r="K3" s="438" t="s">
        <v>651</v>
      </c>
      <c r="L3" s="403"/>
      <c r="M3" s="439"/>
      <c r="N3" s="334"/>
      <c r="O3" s="329"/>
      <c r="P3" s="329"/>
      <c r="Q3" s="329"/>
      <c r="R3" s="329"/>
      <c r="S3" s="329"/>
      <c r="T3" s="335"/>
    </row>
    <row r="4" spans="1:20" s="328" customFormat="1" ht="46.5" x14ac:dyDescent="0.4">
      <c r="A4" s="268" t="s">
        <v>136</v>
      </c>
      <c r="B4" s="269" t="s">
        <v>137</v>
      </c>
      <c r="C4" s="336" t="s">
        <v>652</v>
      </c>
      <c r="D4" s="337" t="s">
        <v>653</v>
      </c>
      <c r="E4" s="338" t="s">
        <v>654</v>
      </c>
      <c r="F4" s="331" t="s">
        <v>655</v>
      </c>
      <c r="G4" s="331" t="s">
        <v>656</v>
      </c>
      <c r="H4" s="331" t="s">
        <v>657</v>
      </c>
      <c r="I4" s="331" t="s">
        <v>658</v>
      </c>
      <c r="J4" s="337" t="s">
        <v>659</v>
      </c>
      <c r="K4" s="338" t="s">
        <v>660</v>
      </c>
      <c r="L4" s="337" t="s">
        <v>661</v>
      </c>
      <c r="M4" s="339" t="s">
        <v>662</v>
      </c>
      <c r="N4" s="338" t="s">
        <v>663</v>
      </c>
      <c r="O4" s="331" t="s">
        <v>664</v>
      </c>
      <c r="P4" s="331" t="s">
        <v>665</v>
      </c>
      <c r="Q4" s="331" t="s">
        <v>666</v>
      </c>
      <c r="R4" s="331" t="s">
        <v>667</v>
      </c>
      <c r="S4" s="331" t="s">
        <v>668</v>
      </c>
      <c r="T4" s="337" t="s">
        <v>57</v>
      </c>
    </row>
    <row r="5" spans="1:20" ht="20.100000000000001" customHeight="1" x14ac:dyDescent="0.35">
      <c r="A5" s="106" t="s">
        <v>139</v>
      </c>
      <c r="B5" s="107" t="s">
        <v>140</v>
      </c>
      <c r="C5" s="340" t="s">
        <v>130</v>
      </c>
      <c r="D5" s="341" t="s">
        <v>129</v>
      </c>
      <c r="E5" s="112" t="s">
        <v>130</v>
      </c>
      <c r="F5" s="113" t="s">
        <v>130</v>
      </c>
      <c r="G5" s="113" t="s">
        <v>130</v>
      </c>
      <c r="H5" s="113" t="s">
        <v>130</v>
      </c>
      <c r="I5" s="113" t="s">
        <v>130</v>
      </c>
      <c r="J5" s="341" t="s">
        <v>130</v>
      </c>
      <c r="K5" s="112" t="s">
        <v>130</v>
      </c>
      <c r="L5" s="341" t="s">
        <v>129</v>
      </c>
      <c r="M5" s="342" t="s">
        <v>130</v>
      </c>
      <c r="N5" s="112" t="s">
        <v>129</v>
      </c>
      <c r="O5" s="113" t="s">
        <v>129</v>
      </c>
      <c r="P5" s="113" t="s">
        <v>130</v>
      </c>
      <c r="Q5" s="113" t="s">
        <v>129</v>
      </c>
      <c r="R5" s="113" t="s">
        <v>130</v>
      </c>
      <c r="S5" s="113" t="s">
        <v>129</v>
      </c>
      <c r="T5" s="341" t="s">
        <v>130</v>
      </c>
    </row>
    <row r="6" spans="1:20" ht="20.100000000000001" customHeight="1" x14ac:dyDescent="0.35">
      <c r="A6" s="108" t="s">
        <v>139</v>
      </c>
      <c r="B6" s="109" t="s">
        <v>141</v>
      </c>
      <c r="C6" s="343" t="s">
        <v>130</v>
      </c>
      <c r="D6" s="344" t="s">
        <v>129</v>
      </c>
      <c r="E6" s="115" t="s">
        <v>130</v>
      </c>
      <c r="F6" s="116" t="s">
        <v>130</v>
      </c>
      <c r="G6" s="116" t="s">
        <v>130</v>
      </c>
      <c r="H6" s="116" t="s">
        <v>130</v>
      </c>
      <c r="I6" s="116" t="s">
        <v>130</v>
      </c>
      <c r="J6" s="344" t="s">
        <v>129</v>
      </c>
      <c r="K6" s="115" t="s">
        <v>130</v>
      </c>
      <c r="L6" s="344" t="s">
        <v>130</v>
      </c>
      <c r="M6" s="345" t="s">
        <v>130</v>
      </c>
      <c r="N6" s="115" t="s">
        <v>130</v>
      </c>
      <c r="O6" s="116" t="s">
        <v>130</v>
      </c>
      <c r="P6" s="116" t="s">
        <v>129</v>
      </c>
      <c r="Q6" s="116" t="s">
        <v>129</v>
      </c>
      <c r="R6" s="116" t="s">
        <v>130</v>
      </c>
      <c r="S6" s="116" t="s">
        <v>130</v>
      </c>
      <c r="T6" s="344" t="s">
        <v>129</v>
      </c>
    </row>
    <row r="7" spans="1:20" ht="20.100000000000001" customHeight="1" x14ac:dyDescent="0.35">
      <c r="A7" s="106" t="s">
        <v>139</v>
      </c>
      <c r="B7" s="107" t="s">
        <v>142</v>
      </c>
      <c r="C7" s="340" t="s">
        <v>130</v>
      </c>
      <c r="D7" s="341" t="s">
        <v>129</v>
      </c>
      <c r="E7" s="112" t="s">
        <v>130</v>
      </c>
      <c r="F7" s="113" t="s">
        <v>130</v>
      </c>
      <c r="G7" s="113" t="s">
        <v>130</v>
      </c>
      <c r="H7" s="113" t="s">
        <v>130</v>
      </c>
      <c r="I7" s="113" t="s">
        <v>130</v>
      </c>
      <c r="J7" s="341" t="s">
        <v>130</v>
      </c>
      <c r="K7" s="112" t="s">
        <v>130</v>
      </c>
      <c r="L7" s="341" t="s">
        <v>130</v>
      </c>
      <c r="M7" s="342" t="s">
        <v>130</v>
      </c>
      <c r="N7" s="112" t="s">
        <v>129</v>
      </c>
      <c r="O7" s="113" t="s">
        <v>129</v>
      </c>
      <c r="P7" s="113" t="s">
        <v>129</v>
      </c>
      <c r="Q7" s="113" t="s">
        <v>129</v>
      </c>
      <c r="R7" s="113" t="s">
        <v>129</v>
      </c>
      <c r="S7" s="113" t="s">
        <v>130</v>
      </c>
      <c r="T7" s="341" t="s">
        <v>130</v>
      </c>
    </row>
    <row r="8" spans="1:20" ht="20.100000000000001" customHeight="1" x14ac:dyDescent="0.35">
      <c r="A8" s="108" t="s">
        <v>139</v>
      </c>
      <c r="B8" s="109" t="s">
        <v>143</v>
      </c>
      <c r="C8" s="343" t="s">
        <v>130</v>
      </c>
      <c r="D8" s="344" t="s">
        <v>129</v>
      </c>
      <c r="E8" s="115" t="s">
        <v>130</v>
      </c>
      <c r="F8" s="116" t="s">
        <v>130</v>
      </c>
      <c r="G8" s="116" t="s">
        <v>130</v>
      </c>
      <c r="H8" s="116" t="s">
        <v>130</v>
      </c>
      <c r="I8" s="116" t="s">
        <v>130</v>
      </c>
      <c r="J8" s="344" t="s">
        <v>129</v>
      </c>
      <c r="K8" s="115" t="s">
        <v>130</v>
      </c>
      <c r="L8" s="344" t="s">
        <v>130</v>
      </c>
      <c r="M8" s="345" t="s">
        <v>130</v>
      </c>
      <c r="N8" s="115" t="s">
        <v>129</v>
      </c>
      <c r="O8" s="116" t="s">
        <v>129</v>
      </c>
      <c r="P8" s="116" t="s">
        <v>130</v>
      </c>
      <c r="Q8" s="116" t="s">
        <v>129</v>
      </c>
      <c r="R8" s="116" t="s">
        <v>130</v>
      </c>
      <c r="S8" s="116" t="s">
        <v>129</v>
      </c>
      <c r="T8" s="344" t="s">
        <v>130</v>
      </c>
    </row>
    <row r="9" spans="1:20" ht="20.100000000000001" customHeight="1" x14ac:dyDescent="0.35">
      <c r="A9" s="106" t="s">
        <v>139</v>
      </c>
      <c r="B9" s="107" t="s">
        <v>144</v>
      </c>
      <c r="C9" s="340" t="s">
        <v>130</v>
      </c>
      <c r="D9" s="341" t="s">
        <v>129</v>
      </c>
      <c r="E9" s="112" t="s">
        <v>130</v>
      </c>
      <c r="F9" s="113" t="s">
        <v>130</v>
      </c>
      <c r="G9" s="113" t="s">
        <v>130</v>
      </c>
      <c r="H9" s="113" t="s">
        <v>130</v>
      </c>
      <c r="I9" s="113" t="s">
        <v>130</v>
      </c>
      <c r="J9" s="341" t="s">
        <v>129</v>
      </c>
      <c r="K9" s="112" t="s">
        <v>130</v>
      </c>
      <c r="L9" s="341" t="s">
        <v>130</v>
      </c>
      <c r="M9" s="342" t="s">
        <v>130</v>
      </c>
      <c r="N9" s="112" t="s">
        <v>129</v>
      </c>
      <c r="O9" s="113" t="s">
        <v>129</v>
      </c>
      <c r="P9" s="113" t="s">
        <v>130</v>
      </c>
      <c r="Q9" s="113" t="s">
        <v>129</v>
      </c>
      <c r="R9" s="113" t="s">
        <v>130</v>
      </c>
      <c r="S9" s="113" t="s">
        <v>129</v>
      </c>
      <c r="T9" s="341" t="s">
        <v>130</v>
      </c>
    </row>
    <row r="10" spans="1:20" ht="20.100000000000001" customHeight="1" x14ac:dyDescent="0.35">
      <c r="A10" s="108" t="s">
        <v>145</v>
      </c>
      <c r="B10" s="109" t="s">
        <v>146</v>
      </c>
      <c r="C10" s="343" t="s">
        <v>130</v>
      </c>
      <c r="D10" s="344" t="s">
        <v>130</v>
      </c>
      <c r="E10" s="115" t="s">
        <v>130</v>
      </c>
      <c r="F10" s="116" t="s">
        <v>130</v>
      </c>
      <c r="G10" s="116" t="s">
        <v>130</v>
      </c>
      <c r="H10" s="116" t="s">
        <v>130</v>
      </c>
      <c r="I10" s="116" t="s">
        <v>129</v>
      </c>
      <c r="J10" s="344" t="s">
        <v>129</v>
      </c>
      <c r="K10" s="115" t="s">
        <v>130</v>
      </c>
      <c r="L10" s="344" t="s">
        <v>130</v>
      </c>
      <c r="M10" s="345" t="s">
        <v>130</v>
      </c>
      <c r="N10" s="115" t="s">
        <v>129</v>
      </c>
      <c r="O10" s="116" t="s">
        <v>129</v>
      </c>
      <c r="P10" s="116" t="s">
        <v>130</v>
      </c>
      <c r="Q10" s="116" t="s">
        <v>129</v>
      </c>
      <c r="R10" s="116" t="s">
        <v>129</v>
      </c>
      <c r="S10" s="116" t="s">
        <v>129</v>
      </c>
      <c r="T10" s="344" t="s">
        <v>130</v>
      </c>
    </row>
    <row r="11" spans="1:20" ht="20.100000000000001" customHeight="1" x14ac:dyDescent="0.35">
      <c r="A11" s="106" t="s">
        <v>147</v>
      </c>
      <c r="B11" s="107" t="s">
        <v>148</v>
      </c>
      <c r="C11" s="340" t="s">
        <v>130</v>
      </c>
      <c r="D11" s="341" t="s">
        <v>130</v>
      </c>
      <c r="E11" s="112" t="s">
        <v>130</v>
      </c>
      <c r="F11" s="113" t="s">
        <v>130</v>
      </c>
      <c r="G11" s="113" t="s">
        <v>130</v>
      </c>
      <c r="H11" s="113" t="s">
        <v>130</v>
      </c>
      <c r="I11" s="113" t="s">
        <v>130</v>
      </c>
      <c r="J11" s="341" t="s">
        <v>129</v>
      </c>
      <c r="K11" s="112" t="s">
        <v>130</v>
      </c>
      <c r="L11" s="341" t="s">
        <v>130</v>
      </c>
      <c r="M11" s="342" t="s">
        <v>130</v>
      </c>
      <c r="N11" s="112" t="s">
        <v>130</v>
      </c>
      <c r="O11" s="113" t="s">
        <v>129</v>
      </c>
      <c r="P11" s="113" t="s">
        <v>130</v>
      </c>
      <c r="Q11" s="113" t="s">
        <v>129</v>
      </c>
      <c r="R11" s="113" t="s">
        <v>129</v>
      </c>
      <c r="S11" s="113" t="s">
        <v>129</v>
      </c>
      <c r="T11" s="341" t="s">
        <v>130</v>
      </c>
    </row>
    <row r="12" spans="1:20" ht="20.100000000000001" customHeight="1" x14ac:dyDescent="0.35">
      <c r="A12" s="108" t="s">
        <v>147</v>
      </c>
      <c r="B12" s="109" t="s">
        <v>149</v>
      </c>
      <c r="C12" s="343" t="s">
        <v>130</v>
      </c>
      <c r="D12" s="344" t="s">
        <v>129</v>
      </c>
      <c r="E12" s="115" t="s">
        <v>130</v>
      </c>
      <c r="F12" s="116" t="s">
        <v>130</v>
      </c>
      <c r="G12" s="116" t="s">
        <v>130</v>
      </c>
      <c r="H12" s="116" t="s">
        <v>130</v>
      </c>
      <c r="I12" s="116" t="s">
        <v>130</v>
      </c>
      <c r="J12" s="344" t="s">
        <v>130</v>
      </c>
      <c r="K12" s="115" t="s">
        <v>130</v>
      </c>
      <c r="L12" s="344" t="s">
        <v>130</v>
      </c>
      <c r="M12" s="345" t="s">
        <v>130</v>
      </c>
      <c r="N12" s="115" t="s">
        <v>129</v>
      </c>
      <c r="O12" s="116" t="s">
        <v>129</v>
      </c>
      <c r="P12" s="116" t="s">
        <v>129</v>
      </c>
      <c r="Q12" s="116" t="s">
        <v>129</v>
      </c>
      <c r="R12" s="116" t="s">
        <v>129</v>
      </c>
      <c r="S12" s="116" t="s">
        <v>130</v>
      </c>
      <c r="T12" s="344" t="s">
        <v>130</v>
      </c>
    </row>
    <row r="13" spans="1:20" ht="20.100000000000001" customHeight="1" x14ac:dyDescent="0.35">
      <c r="A13" s="106" t="s">
        <v>150</v>
      </c>
      <c r="B13" s="107" t="s">
        <v>151</v>
      </c>
      <c r="C13" s="340" t="s">
        <v>130</v>
      </c>
      <c r="D13" s="341" t="s">
        <v>130</v>
      </c>
      <c r="E13" s="112" t="s">
        <v>130</v>
      </c>
      <c r="F13" s="113" t="s">
        <v>130</v>
      </c>
      <c r="G13" s="113" t="s">
        <v>130</v>
      </c>
      <c r="H13" s="113" t="s">
        <v>130</v>
      </c>
      <c r="I13" s="113" t="s">
        <v>130</v>
      </c>
      <c r="J13" s="341" t="s">
        <v>130</v>
      </c>
      <c r="K13" s="112" t="s">
        <v>130</v>
      </c>
      <c r="L13" s="341" t="s">
        <v>130</v>
      </c>
      <c r="M13" s="342" t="s">
        <v>130</v>
      </c>
      <c r="N13" s="112" t="s">
        <v>129</v>
      </c>
      <c r="O13" s="113" t="s">
        <v>129</v>
      </c>
      <c r="P13" s="113" t="s">
        <v>129</v>
      </c>
      <c r="Q13" s="113" t="s">
        <v>129</v>
      </c>
      <c r="R13" s="113" t="s">
        <v>129</v>
      </c>
      <c r="S13" s="113" t="s">
        <v>130</v>
      </c>
      <c r="T13" s="341" t="s">
        <v>130</v>
      </c>
    </row>
    <row r="14" spans="1:20" ht="20.100000000000001" customHeight="1" x14ac:dyDescent="0.35">
      <c r="A14" s="108" t="s">
        <v>150</v>
      </c>
      <c r="B14" s="109" t="s">
        <v>152</v>
      </c>
      <c r="C14" s="343" t="s">
        <v>130</v>
      </c>
      <c r="D14" s="344" t="s">
        <v>129</v>
      </c>
      <c r="E14" s="115" t="s">
        <v>130</v>
      </c>
      <c r="F14" s="116" t="s">
        <v>130</v>
      </c>
      <c r="G14" s="116" t="s">
        <v>130</v>
      </c>
      <c r="H14" s="116" t="s">
        <v>130</v>
      </c>
      <c r="I14" s="116" t="s">
        <v>130</v>
      </c>
      <c r="J14" s="344" t="s">
        <v>130</v>
      </c>
      <c r="K14" s="115" t="s">
        <v>130</v>
      </c>
      <c r="L14" s="344" t="s">
        <v>130</v>
      </c>
      <c r="M14" s="345" t="s">
        <v>130</v>
      </c>
      <c r="N14" s="115" t="s">
        <v>130</v>
      </c>
      <c r="O14" s="116" t="s">
        <v>130</v>
      </c>
      <c r="P14" s="116" t="s">
        <v>130</v>
      </c>
      <c r="Q14" s="116" t="s">
        <v>129</v>
      </c>
      <c r="R14" s="116" t="s">
        <v>130</v>
      </c>
      <c r="S14" s="116" t="s">
        <v>130</v>
      </c>
      <c r="T14" s="344" t="s">
        <v>130</v>
      </c>
    </row>
    <row r="15" spans="1:20" ht="20.100000000000001" customHeight="1" x14ac:dyDescent="0.35">
      <c r="A15" s="106" t="s">
        <v>153</v>
      </c>
      <c r="B15" s="107" t="s">
        <v>154</v>
      </c>
      <c r="C15" s="340" t="s">
        <v>130</v>
      </c>
      <c r="D15" s="341" t="s">
        <v>130</v>
      </c>
      <c r="E15" s="112" t="s">
        <v>130</v>
      </c>
      <c r="F15" s="113" t="s">
        <v>130</v>
      </c>
      <c r="G15" s="113" t="s">
        <v>130</v>
      </c>
      <c r="H15" s="113" t="s">
        <v>130</v>
      </c>
      <c r="I15" s="113" t="s">
        <v>130</v>
      </c>
      <c r="J15" s="341" t="s">
        <v>130</v>
      </c>
      <c r="K15" s="112" t="s">
        <v>130</v>
      </c>
      <c r="L15" s="341" t="s">
        <v>130</v>
      </c>
      <c r="M15" s="342" t="s">
        <v>130</v>
      </c>
      <c r="N15" s="112" t="s">
        <v>130</v>
      </c>
      <c r="O15" s="113" t="s">
        <v>130</v>
      </c>
      <c r="P15" s="113" t="s">
        <v>130</v>
      </c>
      <c r="Q15" s="113" t="s">
        <v>130</v>
      </c>
      <c r="R15" s="113" t="s">
        <v>129</v>
      </c>
      <c r="S15" s="113" t="s">
        <v>130</v>
      </c>
      <c r="T15" s="341" t="s">
        <v>129</v>
      </c>
    </row>
    <row r="16" spans="1:20" ht="20.100000000000001" customHeight="1" x14ac:dyDescent="0.35">
      <c r="A16" s="108" t="s">
        <v>153</v>
      </c>
      <c r="B16" s="109" t="s">
        <v>155</v>
      </c>
      <c r="C16" s="343" t="s">
        <v>130</v>
      </c>
      <c r="D16" s="344" t="s">
        <v>130</v>
      </c>
      <c r="E16" s="115" t="s">
        <v>130</v>
      </c>
      <c r="F16" s="116" t="s">
        <v>130</v>
      </c>
      <c r="G16" s="116" t="s">
        <v>130</v>
      </c>
      <c r="H16" s="116" t="s">
        <v>130</v>
      </c>
      <c r="I16" s="116" t="s">
        <v>130</v>
      </c>
      <c r="J16" s="344" t="s">
        <v>130</v>
      </c>
      <c r="K16" s="115" t="s">
        <v>130</v>
      </c>
      <c r="L16" s="344" t="s">
        <v>130</v>
      </c>
      <c r="M16" s="345" t="s">
        <v>130</v>
      </c>
      <c r="N16" s="115" t="s">
        <v>129</v>
      </c>
      <c r="O16" s="116" t="s">
        <v>129</v>
      </c>
      <c r="P16" s="116" t="s">
        <v>130</v>
      </c>
      <c r="Q16" s="116" t="s">
        <v>130</v>
      </c>
      <c r="R16" s="116" t="s">
        <v>130</v>
      </c>
      <c r="S16" s="116" t="s">
        <v>130</v>
      </c>
      <c r="T16" s="344" t="s">
        <v>130</v>
      </c>
    </row>
    <row r="17" spans="1:20" ht="20.100000000000001" customHeight="1" x14ac:dyDescent="0.35">
      <c r="A17" s="106" t="s">
        <v>153</v>
      </c>
      <c r="B17" s="107" t="s">
        <v>156</v>
      </c>
      <c r="C17" s="340" t="s">
        <v>130</v>
      </c>
      <c r="D17" s="341" t="s">
        <v>129</v>
      </c>
      <c r="E17" s="112" t="s">
        <v>130</v>
      </c>
      <c r="F17" s="113" t="s">
        <v>130</v>
      </c>
      <c r="G17" s="113" t="s">
        <v>130</v>
      </c>
      <c r="H17" s="113" t="s">
        <v>130</v>
      </c>
      <c r="I17" s="113" t="s">
        <v>130</v>
      </c>
      <c r="J17" s="341" t="s">
        <v>130</v>
      </c>
      <c r="K17" s="112" t="s">
        <v>130</v>
      </c>
      <c r="L17" s="341" t="s">
        <v>130</v>
      </c>
      <c r="M17" s="342" t="s">
        <v>130</v>
      </c>
      <c r="N17" s="112" t="s">
        <v>130</v>
      </c>
      <c r="O17" s="113" t="s">
        <v>130</v>
      </c>
      <c r="P17" s="113" t="s">
        <v>130</v>
      </c>
      <c r="Q17" s="113" t="s">
        <v>130</v>
      </c>
      <c r="R17" s="113" t="s">
        <v>130</v>
      </c>
      <c r="S17" s="113" t="s">
        <v>130</v>
      </c>
      <c r="T17" s="341" t="s">
        <v>130</v>
      </c>
    </row>
    <row r="18" spans="1:20" ht="20.100000000000001" customHeight="1" x14ac:dyDescent="0.35">
      <c r="A18" s="108" t="s">
        <v>153</v>
      </c>
      <c r="B18" s="109" t="s">
        <v>157</v>
      </c>
      <c r="C18" s="343" t="s">
        <v>130</v>
      </c>
      <c r="D18" s="344" t="s">
        <v>129</v>
      </c>
      <c r="E18" s="115" t="s">
        <v>130</v>
      </c>
      <c r="F18" s="116" t="s">
        <v>130</v>
      </c>
      <c r="G18" s="116" t="s">
        <v>130</v>
      </c>
      <c r="H18" s="116" t="s">
        <v>130</v>
      </c>
      <c r="I18" s="116" t="s">
        <v>130</v>
      </c>
      <c r="J18" s="344" t="s">
        <v>129</v>
      </c>
      <c r="K18" s="115" t="s">
        <v>130</v>
      </c>
      <c r="L18" s="344" t="s">
        <v>130</v>
      </c>
      <c r="M18" s="345" t="s">
        <v>130</v>
      </c>
      <c r="N18" s="115" t="s">
        <v>130</v>
      </c>
      <c r="O18" s="116" t="s">
        <v>130</v>
      </c>
      <c r="P18" s="116" t="s">
        <v>130</v>
      </c>
      <c r="Q18" s="116" t="s">
        <v>130</v>
      </c>
      <c r="R18" s="116" t="s">
        <v>130</v>
      </c>
      <c r="S18" s="116" t="s">
        <v>130</v>
      </c>
      <c r="T18" s="344" t="s">
        <v>130</v>
      </c>
    </row>
    <row r="19" spans="1:20" ht="20.100000000000001" customHeight="1" x14ac:dyDescent="0.35">
      <c r="A19" s="106" t="s">
        <v>153</v>
      </c>
      <c r="B19" s="107" t="s">
        <v>158</v>
      </c>
      <c r="C19" s="340" t="s">
        <v>130</v>
      </c>
      <c r="D19" s="341" t="s">
        <v>130</v>
      </c>
      <c r="E19" s="112" t="s">
        <v>130</v>
      </c>
      <c r="F19" s="113" t="s">
        <v>130</v>
      </c>
      <c r="G19" s="113" t="s">
        <v>130</v>
      </c>
      <c r="H19" s="113" t="s">
        <v>130</v>
      </c>
      <c r="I19" s="113" t="s">
        <v>130</v>
      </c>
      <c r="J19" s="341" t="s">
        <v>130</v>
      </c>
      <c r="K19" s="112" t="s">
        <v>130</v>
      </c>
      <c r="L19" s="341" t="s">
        <v>130</v>
      </c>
      <c r="M19" s="342" t="s">
        <v>130</v>
      </c>
      <c r="N19" s="112" t="s">
        <v>130</v>
      </c>
      <c r="O19" s="113" t="s">
        <v>130</v>
      </c>
      <c r="P19" s="113" t="s">
        <v>130</v>
      </c>
      <c r="Q19" s="113" t="s">
        <v>130</v>
      </c>
      <c r="R19" s="113" t="s">
        <v>130</v>
      </c>
      <c r="S19" s="113" t="s">
        <v>130</v>
      </c>
      <c r="T19" s="341" t="s">
        <v>130</v>
      </c>
    </row>
    <row r="20" spans="1:20" ht="20.100000000000001" customHeight="1" x14ac:dyDescent="0.35">
      <c r="A20" s="108" t="s">
        <v>153</v>
      </c>
      <c r="B20" s="109" t="s">
        <v>159</v>
      </c>
      <c r="C20" s="343" t="s">
        <v>130</v>
      </c>
      <c r="D20" s="344" t="s">
        <v>129</v>
      </c>
      <c r="E20" s="115" t="s">
        <v>130</v>
      </c>
      <c r="F20" s="116" t="s">
        <v>130</v>
      </c>
      <c r="G20" s="116" t="s">
        <v>130</v>
      </c>
      <c r="H20" s="116" t="s">
        <v>129</v>
      </c>
      <c r="I20" s="116" t="s">
        <v>130</v>
      </c>
      <c r="J20" s="344" t="s">
        <v>129</v>
      </c>
      <c r="K20" s="115" t="s">
        <v>130</v>
      </c>
      <c r="L20" s="344" t="s">
        <v>130</v>
      </c>
      <c r="M20" s="345" t="s">
        <v>130</v>
      </c>
      <c r="N20" s="115" t="s">
        <v>129</v>
      </c>
      <c r="O20" s="116" t="s">
        <v>129</v>
      </c>
      <c r="P20" s="116" t="s">
        <v>130</v>
      </c>
      <c r="Q20" s="116" t="s">
        <v>130</v>
      </c>
      <c r="R20" s="116" t="s">
        <v>129</v>
      </c>
      <c r="S20" s="116" t="s">
        <v>130</v>
      </c>
      <c r="T20" s="344" t="s">
        <v>130</v>
      </c>
    </row>
    <row r="21" spans="1:20" ht="20.100000000000001" customHeight="1" x14ac:dyDescent="0.35">
      <c r="A21" s="106" t="s">
        <v>153</v>
      </c>
      <c r="B21" s="107" t="s">
        <v>160</v>
      </c>
      <c r="C21" s="340" t="s">
        <v>130</v>
      </c>
      <c r="D21" s="341" t="s">
        <v>129</v>
      </c>
      <c r="E21" s="112" t="s">
        <v>130</v>
      </c>
      <c r="F21" s="113" t="s">
        <v>130</v>
      </c>
      <c r="G21" s="113" t="s">
        <v>130</v>
      </c>
      <c r="H21" s="113" t="s">
        <v>130</v>
      </c>
      <c r="I21" s="113" t="s">
        <v>130</v>
      </c>
      <c r="J21" s="341" t="s">
        <v>130</v>
      </c>
      <c r="K21" s="112" t="s">
        <v>130</v>
      </c>
      <c r="L21" s="341" t="s">
        <v>130</v>
      </c>
      <c r="M21" s="342" t="s">
        <v>130</v>
      </c>
      <c r="N21" s="112" t="s">
        <v>130</v>
      </c>
      <c r="O21" s="113" t="s">
        <v>130</v>
      </c>
      <c r="P21" s="113" t="s">
        <v>130</v>
      </c>
      <c r="Q21" s="113" t="s">
        <v>130</v>
      </c>
      <c r="R21" s="113" t="s">
        <v>130</v>
      </c>
      <c r="S21" s="113" t="s">
        <v>130</v>
      </c>
      <c r="T21" s="341" t="s">
        <v>130</v>
      </c>
    </row>
    <row r="22" spans="1:20" ht="20.100000000000001" customHeight="1" x14ac:dyDescent="0.35">
      <c r="A22" s="108" t="s">
        <v>153</v>
      </c>
      <c r="B22" s="109" t="s">
        <v>161</v>
      </c>
      <c r="C22" s="343" t="s">
        <v>130</v>
      </c>
      <c r="D22" s="344" t="s">
        <v>130</v>
      </c>
      <c r="E22" s="115" t="s">
        <v>130</v>
      </c>
      <c r="F22" s="116" t="s">
        <v>130</v>
      </c>
      <c r="G22" s="116" t="s">
        <v>130</v>
      </c>
      <c r="H22" s="116" t="s">
        <v>130</v>
      </c>
      <c r="I22" s="116" t="s">
        <v>130</v>
      </c>
      <c r="J22" s="344" t="s">
        <v>130</v>
      </c>
      <c r="K22" s="115" t="s">
        <v>130</v>
      </c>
      <c r="L22" s="344" t="s">
        <v>130</v>
      </c>
      <c r="M22" s="345" t="s">
        <v>130</v>
      </c>
      <c r="N22" s="115" t="s">
        <v>129</v>
      </c>
      <c r="O22" s="116" t="s">
        <v>129</v>
      </c>
      <c r="P22" s="116" t="s">
        <v>130</v>
      </c>
      <c r="Q22" s="116" t="s">
        <v>129</v>
      </c>
      <c r="R22" s="116" t="s">
        <v>130</v>
      </c>
      <c r="S22" s="116" t="s">
        <v>130</v>
      </c>
      <c r="T22" s="344" t="s">
        <v>130</v>
      </c>
    </row>
    <row r="23" spans="1:20" ht="20.100000000000001" customHeight="1" x14ac:dyDescent="0.35">
      <c r="A23" s="106" t="s">
        <v>153</v>
      </c>
      <c r="B23" s="107" t="s">
        <v>162</v>
      </c>
      <c r="C23" s="340" t="s">
        <v>130</v>
      </c>
      <c r="D23" s="341" t="s">
        <v>130</v>
      </c>
      <c r="E23" s="112" t="s">
        <v>130</v>
      </c>
      <c r="F23" s="113" t="s">
        <v>130</v>
      </c>
      <c r="G23" s="113" t="s">
        <v>130</v>
      </c>
      <c r="H23" s="113" t="s">
        <v>130</v>
      </c>
      <c r="I23" s="113" t="s">
        <v>130</v>
      </c>
      <c r="J23" s="341" t="s">
        <v>130</v>
      </c>
      <c r="K23" s="112" t="s">
        <v>130</v>
      </c>
      <c r="L23" s="341" t="s">
        <v>130</v>
      </c>
      <c r="M23" s="342" t="s">
        <v>130</v>
      </c>
      <c r="N23" s="112" t="s">
        <v>129</v>
      </c>
      <c r="O23" s="113" t="s">
        <v>129</v>
      </c>
      <c r="P23" s="113" t="s">
        <v>129</v>
      </c>
      <c r="Q23" s="113" t="s">
        <v>129</v>
      </c>
      <c r="R23" s="113" t="s">
        <v>129</v>
      </c>
      <c r="S23" s="113" t="s">
        <v>130</v>
      </c>
      <c r="T23" s="341" t="s">
        <v>130</v>
      </c>
    </row>
    <row r="24" spans="1:20" ht="20.100000000000001" customHeight="1" x14ac:dyDescent="0.35">
      <c r="A24" s="108" t="s">
        <v>153</v>
      </c>
      <c r="B24" s="109" t="s">
        <v>163</v>
      </c>
      <c r="C24" s="343" t="s">
        <v>130</v>
      </c>
      <c r="D24" s="344" t="s">
        <v>129</v>
      </c>
      <c r="E24" s="115" t="s">
        <v>130</v>
      </c>
      <c r="F24" s="116" t="s">
        <v>130</v>
      </c>
      <c r="G24" s="116" t="s">
        <v>130</v>
      </c>
      <c r="H24" s="116" t="s">
        <v>130</v>
      </c>
      <c r="I24" s="116" t="s">
        <v>130</v>
      </c>
      <c r="J24" s="344" t="s">
        <v>129</v>
      </c>
      <c r="K24" s="115" t="s">
        <v>129</v>
      </c>
      <c r="L24" s="344" t="s">
        <v>130</v>
      </c>
      <c r="M24" s="345" t="s">
        <v>130</v>
      </c>
      <c r="N24" s="115" t="s">
        <v>129</v>
      </c>
      <c r="O24" s="116" t="s">
        <v>129</v>
      </c>
      <c r="P24" s="116" t="s">
        <v>129</v>
      </c>
      <c r="Q24" s="116" t="s">
        <v>129</v>
      </c>
      <c r="R24" s="116" t="s">
        <v>129</v>
      </c>
      <c r="S24" s="116" t="s">
        <v>130</v>
      </c>
      <c r="T24" s="344" t="s">
        <v>130</v>
      </c>
    </row>
    <row r="25" spans="1:20" ht="20.100000000000001" customHeight="1" x14ac:dyDescent="0.35">
      <c r="A25" s="106" t="s">
        <v>153</v>
      </c>
      <c r="B25" s="107" t="s">
        <v>164</v>
      </c>
      <c r="C25" s="340" t="s">
        <v>130</v>
      </c>
      <c r="D25" s="341" t="s">
        <v>130</v>
      </c>
      <c r="E25" s="112" t="s">
        <v>130</v>
      </c>
      <c r="F25" s="113" t="s">
        <v>130</v>
      </c>
      <c r="G25" s="113" t="s">
        <v>130</v>
      </c>
      <c r="H25" s="113" t="s">
        <v>130</v>
      </c>
      <c r="I25" s="113" t="s">
        <v>129</v>
      </c>
      <c r="J25" s="341" t="s">
        <v>129</v>
      </c>
      <c r="K25" s="112" t="s">
        <v>130</v>
      </c>
      <c r="L25" s="341" t="s">
        <v>130</v>
      </c>
      <c r="M25" s="342" t="s">
        <v>130</v>
      </c>
      <c r="N25" s="112" t="s">
        <v>129</v>
      </c>
      <c r="O25" s="113" t="s">
        <v>129</v>
      </c>
      <c r="P25" s="113" t="s">
        <v>130</v>
      </c>
      <c r="Q25" s="113" t="s">
        <v>129</v>
      </c>
      <c r="R25" s="113" t="s">
        <v>129</v>
      </c>
      <c r="S25" s="113" t="s">
        <v>129</v>
      </c>
      <c r="T25" s="341" t="s">
        <v>130</v>
      </c>
    </row>
    <row r="26" spans="1:20" ht="20.100000000000001" customHeight="1" x14ac:dyDescent="0.35">
      <c r="A26" s="108" t="s">
        <v>153</v>
      </c>
      <c r="B26" s="109" t="s">
        <v>165</v>
      </c>
      <c r="C26" s="343" t="s">
        <v>130</v>
      </c>
      <c r="D26" s="344" t="s">
        <v>130</v>
      </c>
      <c r="E26" s="115" t="s">
        <v>129</v>
      </c>
      <c r="F26" s="116" t="s">
        <v>130</v>
      </c>
      <c r="G26" s="116" t="s">
        <v>130</v>
      </c>
      <c r="H26" s="116" t="s">
        <v>130</v>
      </c>
      <c r="I26" s="116" t="s">
        <v>130</v>
      </c>
      <c r="J26" s="344" t="s">
        <v>130</v>
      </c>
      <c r="K26" s="115" t="s">
        <v>130</v>
      </c>
      <c r="L26" s="344" t="s">
        <v>130</v>
      </c>
      <c r="M26" s="345" t="s">
        <v>129</v>
      </c>
      <c r="N26" s="115" t="s">
        <v>129</v>
      </c>
      <c r="O26" s="116" t="s">
        <v>129</v>
      </c>
      <c r="P26" s="116" t="s">
        <v>130</v>
      </c>
      <c r="Q26" s="116" t="s">
        <v>129</v>
      </c>
      <c r="R26" s="116" t="s">
        <v>130</v>
      </c>
      <c r="S26" s="116" t="s">
        <v>130</v>
      </c>
      <c r="T26" s="344" t="s">
        <v>130</v>
      </c>
    </row>
    <row r="27" spans="1:20" ht="20.100000000000001" customHeight="1" x14ac:dyDescent="0.35">
      <c r="A27" s="106" t="s">
        <v>153</v>
      </c>
      <c r="B27" s="107" t="s">
        <v>166</v>
      </c>
      <c r="C27" s="340" t="s">
        <v>130</v>
      </c>
      <c r="D27" s="341" t="s">
        <v>130</v>
      </c>
      <c r="E27" s="112" t="s">
        <v>130</v>
      </c>
      <c r="F27" s="113" t="s">
        <v>130</v>
      </c>
      <c r="G27" s="113" t="s">
        <v>130</v>
      </c>
      <c r="H27" s="113" t="s">
        <v>130</v>
      </c>
      <c r="I27" s="113" t="s">
        <v>129</v>
      </c>
      <c r="J27" s="341" t="s">
        <v>129</v>
      </c>
      <c r="K27" s="112" t="s">
        <v>129</v>
      </c>
      <c r="L27" s="341" t="s">
        <v>130</v>
      </c>
      <c r="M27" s="342" t="s">
        <v>130</v>
      </c>
      <c r="N27" s="112" t="s">
        <v>129</v>
      </c>
      <c r="O27" s="113" t="s">
        <v>129</v>
      </c>
      <c r="P27" s="113" t="s">
        <v>130</v>
      </c>
      <c r="Q27" s="113" t="s">
        <v>129</v>
      </c>
      <c r="R27" s="113" t="s">
        <v>129</v>
      </c>
      <c r="S27" s="113" t="s">
        <v>129</v>
      </c>
      <c r="T27" s="341" t="s">
        <v>130</v>
      </c>
    </row>
    <row r="28" spans="1:20" ht="20.100000000000001" customHeight="1" x14ac:dyDescent="0.35">
      <c r="A28" s="108" t="s">
        <v>153</v>
      </c>
      <c r="B28" s="109" t="s">
        <v>167</v>
      </c>
      <c r="C28" s="343" t="s">
        <v>130</v>
      </c>
      <c r="D28" s="344" t="s">
        <v>130</v>
      </c>
      <c r="E28" s="115" t="s">
        <v>130</v>
      </c>
      <c r="F28" s="116" t="s">
        <v>130</v>
      </c>
      <c r="G28" s="116" t="s">
        <v>130</v>
      </c>
      <c r="H28" s="116" t="s">
        <v>130</v>
      </c>
      <c r="I28" s="116" t="s">
        <v>130</v>
      </c>
      <c r="J28" s="344" t="s">
        <v>130</v>
      </c>
      <c r="K28" s="115" t="s">
        <v>130</v>
      </c>
      <c r="L28" s="344" t="s">
        <v>130</v>
      </c>
      <c r="M28" s="345" t="s">
        <v>130</v>
      </c>
      <c r="N28" s="115" t="s">
        <v>130</v>
      </c>
      <c r="O28" s="116" t="s">
        <v>130</v>
      </c>
      <c r="P28" s="116" t="s">
        <v>130</v>
      </c>
      <c r="Q28" s="116" t="s">
        <v>130</v>
      </c>
      <c r="R28" s="116" t="s">
        <v>130</v>
      </c>
      <c r="S28" s="116" t="s">
        <v>130</v>
      </c>
      <c r="T28" s="344" t="s">
        <v>130</v>
      </c>
    </row>
    <row r="29" spans="1:20" ht="20.100000000000001" customHeight="1" x14ac:dyDescent="0.35">
      <c r="A29" s="106" t="s">
        <v>153</v>
      </c>
      <c r="B29" s="107" t="s">
        <v>168</v>
      </c>
      <c r="C29" s="340" t="s">
        <v>130</v>
      </c>
      <c r="D29" s="341" t="s">
        <v>130</v>
      </c>
      <c r="E29" s="112" t="s">
        <v>130</v>
      </c>
      <c r="F29" s="113" t="s">
        <v>130</v>
      </c>
      <c r="G29" s="113" t="s">
        <v>130</v>
      </c>
      <c r="H29" s="113" t="s">
        <v>130</v>
      </c>
      <c r="I29" s="113" t="s">
        <v>130</v>
      </c>
      <c r="J29" s="341" t="s">
        <v>130</v>
      </c>
      <c r="K29" s="112" t="s">
        <v>130</v>
      </c>
      <c r="L29" s="341" t="s">
        <v>130</v>
      </c>
      <c r="M29" s="342" t="s">
        <v>130</v>
      </c>
      <c r="N29" s="112" t="s">
        <v>130</v>
      </c>
      <c r="O29" s="113" t="s">
        <v>129</v>
      </c>
      <c r="P29" s="113" t="s">
        <v>130</v>
      </c>
      <c r="Q29" s="113" t="s">
        <v>129</v>
      </c>
      <c r="R29" s="113" t="s">
        <v>130</v>
      </c>
      <c r="S29" s="113" t="s">
        <v>130</v>
      </c>
      <c r="T29" s="341" t="s">
        <v>130</v>
      </c>
    </row>
    <row r="30" spans="1:20" ht="20.100000000000001" customHeight="1" x14ac:dyDescent="0.35">
      <c r="A30" s="108" t="s">
        <v>153</v>
      </c>
      <c r="B30" s="109" t="s">
        <v>169</v>
      </c>
      <c r="C30" s="343" t="s">
        <v>130</v>
      </c>
      <c r="D30" s="344" t="s">
        <v>129</v>
      </c>
      <c r="E30" s="115" t="s">
        <v>130</v>
      </c>
      <c r="F30" s="116" t="s">
        <v>130</v>
      </c>
      <c r="G30" s="116" t="s">
        <v>130</v>
      </c>
      <c r="H30" s="116" t="s">
        <v>130</v>
      </c>
      <c r="I30" s="116" t="s">
        <v>129</v>
      </c>
      <c r="J30" s="344" t="s">
        <v>129</v>
      </c>
      <c r="K30" s="115" t="s">
        <v>130</v>
      </c>
      <c r="L30" s="344" t="s">
        <v>130</v>
      </c>
      <c r="M30" s="345" t="s">
        <v>130</v>
      </c>
      <c r="N30" s="115" t="s">
        <v>130</v>
      </c>
      <c r="O30" s="116" t="s">
        <v>130</v>
      </c>
      <c r="P30" s="116" t="s">
        <v>130</v>
      </c>
      <c r="Q30" s="116" t="s">
        <v>129</v>
      </c>
      <c r="R30" s="116" t="s">
        <v>130</v>
      </c>
      <c r="S30" s="116" t="s">
        <v>129</v>
      </c>
      <c r="T30" s="344" t="s">
        <v>130</v>
      </c>
    </row>
    <row r="31" spans="1:20" ht="20.100000000000001" customHeight="1" x14ac:dyDescent="0.35">
      <c r="A31" s="106" t="s">
        <v>153</v>
      </c>
      <c r="B31" s="107" t="s">
        <v>170</v>
      </c>
      <c r="C31" s="340" t="s">
        <v>130</v>
      </c>
      <c r="D31" s="341" t="s">
        <v>129</v>
      </c>
      <c r="E31" s="112" t="s">
        <v>130</v>
      </c>
      <c r="F31" s="113" t="s">
        <v>130</v>
      </c>
      <c r="G31" s="113" t="s">
        <v>130</v>
      </c>
      <c r="H31" s="113" t="s">
        <v>130</v>
      </c>
      <c r="I31" s="113" t="s">
        <v>130</v>
      </c>
      <c r="J31" s="341" t="s">
        <v>129</v>
      </c>
      <c r="K31" s="112" t="s">
        <v>130</v>
      </c>
      <c r="L31" s="341" t="s">
        <v>130</v>
      </c>
      <c r="M31" s="342" t="s">
        <v>130</v>
      </c>
      <c r="N31" s="112" t="s">
        <v>129</v>
      </c>
      <c r="O31" s="113" t="s">
        <v>129</v>
      </c>
      <c r="P31" s="113" t="s">
        <v>130</v>
      </c>
      <c r="Q31" s="113" t="s">
        <v>129</v>
      </c>
      <c r="R31" s="113" t="s">
        <v>129</v>
      </c>
      <c r="S31" s="113" t="s">
        <v>130</v>
      </c>
      <c r="T31" s="341" t="s">
        <v>130</v>
      </c>
    </row>
    <row r="32" spans="1:20" ht="20.100000000000001" customHeight="1" x14ac:dyDescent="0.35">
      <c r="A32" s="108" t="s">
        <v>153</v>
      </c>
      <c r="B32" s="109" t="s">
        <v>171</v>
      </c>
      <c r="C32" s="343" t="s">
        <v>130</v>
      </c>
      <c r="D32" s="344" t="s">
        <v>129</v>
      </c>
      <c r="E32" s="115" t="s">
        <v>130</v>
      </c>
      <c r="F32" s="116" t="s">
        <v>130</v>
      </c>
      <c r="G32" s="116" t="s">
        <v>130</v>
      </c>
      <c r="H32" s="116" t="s">
        <v>130</v>
      </c>
      <c r="I32" s="116" t="s">
        <v>129</v>
      </c>
      <c r="J32" s="344" t="s">
        <v>129</v>
      </c>
      <c r="K32" s="115" t="s">
        <v>130</v>
      </c>
      <c r="L32" s="344" t="s">
        <v>130</v>
      </c>
      <c r="M32" s="345" t="s">
        <v>130</v>
      </c>
      <c r="N32" s="115" t="s">
        <v>130</v>
      </c>
      <c r="O32" s="116" t="s">
        <v>130</v>
      </c>
      <c r="P32" s="116" t="s">
        <v>130</v>
      </c>
      <c r="Q32" s="116" t="s">
        <v>129</v>
      </c>
      <c r="R32" s="116" t="s">
        <v>130</v>
      </c>
      <c r="S32" s="116" t="s">
        <v>129</v>
      </c>
      <c r="T32" s="344" t="s">
        <v>130</v>
      </c>
    </row>
    <row r="33" spans="1:20" ht="20.100000000000001" customHeight="1" x14ac:dyDescent="0.35">
      <c r="A33" s="106" t="s">
        <v>153</v>
      </c>
      <c r="B33" s="107" t="s">
        <v>172</v>
      </c>
      <c r="C33" s="340" t="s">
        <v>130</v>
      </c>
      <c r="D33" s="341" t="s">
        <v>130</v>
      </c>
      <c r="E33" s="112" t="s">
        <v>130</v>
      </c>
      <c r="F33" s="113" t="s">
        <v>130</v>
      </c>
      <c r="G33" s="113" t="s">
        <v>130</v>
      </c>
      <c r="H33" s="113" t="s">
        <v>130</v>
      </c>
      <c r="I33" s="113" t="s">
        <v>130</v>
      </c>
      <c r="J33" s="341" t="s">
        <v>130</v>
      </c>
      <c r="K33" s="112" t="s">
        <v>130</v>
      </c>
      <c r="L33" s="341" t="s">
        <v>130</v>
      </c>
      <c r="M33" s="342" t="s">
        <v>130</v>
      </c>
      <c r="N33" s="112" t="s">
        <v>129</v>
      </c>
      <c r="O33" s="113" t="s">
        <v>129</v>
      </c>
      <c r="P33" s="113" t="s">
        <v>129</v>
      </c>
      <c r="Q33" s="113" t="s">
        <v>129</v>
      </c>
      <c r="R33" s="113" t="s">
        <v>130</v>
      </c>
      <c r="S33" s="113" t="s">
        <v>130</v>
      </c>
      <c r="T33" s="341" t="s">
        <v>130</v>
      </c>
    </row>
    <row r="34" spans="1:20" ht="20.100000000000001" customHeight="1" x14ac:dyDescent="0.35">
      <c r="A34" s="108" t="s">
        <v>173</v>
      </c>
      <c r="B34" s="109" t="s">
        <v>174</v>
      </c>
      <c r="C34" s="343" t="s">
        <v>130</v>
      </c>
      <c r="D34" s="344" t="s">
        <v>130</v>
      </c>
      <c r="E34" s="115" t="s">
        <v>130</v>
      </c>
      <c r="F34" s="116" t="s">
        <v>130</v>
      </c>
      <c r="G34" s="116" t="s">
        <v>130</v>
      </c>
      <c r="H34" s="116" t="s">
        <v>130</v>
      </c>
      <c r="I34" s="116" t="s">
        <v>129</v>
      </c>
      <c r="J34" s="344" t="s">
        <v>130</v>
      </c>
      <c r="K34" s="115" t="s">
        <v>130</v>
      </c>
      <c r="L34" s="344" t="s">
        <v>130</v>
      </c>
      <c r="M34" s="345" t="s">
        <v>130</v>
      </c>
      <c r="N34" s="115" t="s">
        <v>129</v>
      </c>
      <c r="O34" s="116" t="s">
        <v>129</v>
      </c>
      <c r="P34" s="116" t="s">
        <v>130</v>
      </c>
      <c r="Q34" s="116" t="s">
        <v>130</v>
      </c>
      <c r="R34" s="116" t="s">
        <v>129</v>
      </c>
      <c r="S34" s="116" t="s">
        <v>129</v>
      </c>
      <c r="T34" s="344" t="s">
        <v>130</v>
      </c>
    </row>
    <row r="35" spans="1:20" ht="20.100000000000001" customHeight="1" x14ac:dyDescent="0.35">
      <c r="A35" s="106" t="s">
        <v>173</v>
      </c>
      <c r="B35" s="107" t="s">
        <v>175</v>
      </c>
      <c r="C35" s="340" t="s">
        <v>130</v>
      </c>
      <c r="D35" s="341" t="s">
        <v>129</v>
      </c>
      <c r="E35" s="112" t="s">
        <v>130</v>
      </c>
      <c r="F35" s="113" t="s">
        <v>130</v>
      </c>
      <c r="G35" s="113" t="s">
        <v>130</v>
      </c>
      <c r="H35" s="113" t="s">
        <v>130</v>
      </c>
      <c r="I35" s="113" t="s">
        <v>130</v>
      </c>
      <c r="J35" s="341" t="s">
        <v>130</v>
      </c>
      <c r="K35" s="112" t="s">
        <v>130</v>
      </c>
      <c r="L35" s="341" t="s">
        <v>130</v>
      </c>
      <c r="M35" s="342" t="s">
        <v>130</v>
      </c>
      <c r="N35" s="112" t="s">
        <v>129</v>
      </c>
      <c r="O35" s="113" t="s">
        <v>129</v>
      </c>
      <c r="P35" s="113" t="s">
        <v>129</v>
      </c>
      <c r="Q35" s="113" t="s">
        <v>129</v>
      </c>
      <c r="R35" s="113" t="s">
        <v>130</v>
      </c>
      <c r="S35" s="113" t="s">
        <v>130</v>
      </c>
      <c r="T35" s="341" t="s">
        <v>130</v>
      </c>
    </row>
    <row r="36" spans="1:20" ht="20.100000000000001" customHeight="1" x14ac:dyDescent="0.35">
      <c r="A36" s="108" t="s">
        <v>173</v>
      </c>
      <c r="B36" s="109" t="s">
        <v>176</v>
      </c>
      <c r="C36" s="343" t="s">
        <v>130</v>
      </c>
      <c r="D36" s="344" t="s">
        <v>130</v>
      </c>
      <c r="E36" s="115" t="s">
        <v>130</v>
      </c>
      <c r="F36" s="116" t="s">
        <v>130</v>
      </c>
      <c r="G36" s="116" t="s">
        <v>130</v>
      </c>
      <c r="H36" s="116" t="s">
        <v>130</v>
      </c>
      <c r="I36" s="116" t="s">
        <v>130</v>
      </c>
      <c r="J36" s="344" t="s">
        <v>129</v>
      </c>
      <c r="K36" s="115" t="s">
        <v>130</v>
      </c>
      <c r="L36" s="344" t="s">
        <v>130</v>
      </c>
      <c r="M36" s="345" t="s">
        <v>130</v>
      </c>
      <c r="N36" s="115" t="s">
        <v>129</v>
      </c>
      <c r="O36" s="116" t="s">
        <v>129</v>
      </c>
      <c r="P36" s="116" t="s">
        <v>129</v>
      </c>
      <c r="Q36" s="116" t="s">
        <v>130</v>
      </c>
      <c r="R36" s="116" t="s">
        <v>130</v>
      </c>
      <c r="S36" s="116" t="s">
        <v>129</v>
      </c>
      <c r="T36" s="344" t="s">
        <v>130</v>
      </c>
    </row>
    <row r="37" spans="1:20" ht="20.100000000000001" customHeight="1" x14ac:dyDescent="0.35">
      <c r="A37" s="106" t="s">
        <v>177</v>
      </c>
      <c r="B37" s="107" t="s">
        <v>178</v>
      </c>
      <c r="C37" s="340" t="s">
        <v>130</v>
      </c>
      <c r="D37" s="341" t="s">
        <v>129</v>
      </c>
      <c r="E37" s="112" t="s">
        <v>130</v>
      </c>
      <c r="F37" s="113" t="s">
        <v>130</v>
      </c>
      <c r="G37" s="113" t="s">
        <v>130</v>
      </c>
      <c r="H37" s="113" t="s">
        <v>129</v>
      </c>
      <c r="I37" s="113" t="s">
        <v>129</v>
      </c>
      <c r="J37" s="341" t="s">
        <v>129</v>
      </c>
      <c r="K37" s="112" t="s">
        <v>130</v>
      </c>
      <c r="L37" s="341" t="s">
        <v>130</v>
      </c>
      <c r="M37" s="342" t="s">
        <v>130</v>
      </c>
      <c r="N37" s="112" t="s">
        <v>129</v>
      </c>
      <c r="O37" s="113" t="s">
        <v>129</v>
      </c>
      <c r="P37" s="113" t="s">
        <v>129</v>
      </c>
      <c r="Q37" s="113" t="s">
        <v>129</v>
      </c>
      <c r="R37" s="113" t="s">
        <v>129</v>
      </c>
      <c r="S37" s="113" t="s">
        <v>130</v>
      </c>
      <c r="T37" s="341" t="s">
        <v>130</v>
      </c>
    </row>
    <row r="38" spans="1:20" ht="20.100000000000001" customHeight="1" x14ac:dyDescent="0.35">
      <c r="A38" s="108" t="s">
        <v>177</v>
      </c>
      <c r="B38" s="109" t="s">
        <v>179</v>
      </c>
      <c r="C38" s="343" t="s">
        <v>130</v>
      </c>
      <c r="D38" s="344" t="s">
        <v>130</v>
      </c>
      <c r="E38" s="115" t="s">
        <v>130</v>
      </c>
      <c r="F38" s="116" t="s">
        <v>130</v>
      </c>
      <c r="G38" s="116" t="s">
        <v>130</v>
      </c>
      <c r="H38" s="116" t="s">
        <v>130</v>
      </c>
      <c r="I38" s="116" t="s">
        <v>130</v>
      </c>
      <c r="J38" s="344" t="s">
        <v>129</v>
      </c>
      <c r="K38" s="115" t="s">
        <v>130</v>
      </c>
      <c r="L38" s="344" t="s">
        <v>130</v>
      </c>
      <c r="M38" s="345" t="s">
        <v>130</v>
      </c>
      <c r="N38" s="115" t="s">
        <v>129</v>
      </c>
      <c r="O38" s="116" t="s">
        <v>129</v>
      </c>
      <c r="P38" s="116" t="s">
        <v>130</v>
      </c>
      <c r="Q38" s="116" t="s">
        <v>129</v>
      </c>
      <c r="R38" s="116" t="s">
        <v>129</v>
      </c>
      <c r="S38" s="116" t="s">
        <v>129</v>
      </c>
      <c r="T38" s="344" t="s">
        <v>130</v>
      </c>
    </row>
    <row r="39" spans="1:20" ht="20.100000000000001" customHeight="1" x14ac:dyDescent="0.35">
      <c r="A39" s="106" t="s">
        <v>180</v>
      </c>
      <c r="B39" s="107" t="s">
        <v>181</v>
      </c>
      <c r="C39" s="340" t="s">
        <v>130</v>
      </c>
      <c r="D39" s="341" t="s">
        <v>129</v>
      </c>
      <c r="E39" s="112" t="s">
        <v>130</v>
      </c>
      <c r="F39" s="113" t="s">
        <v>130</v>
      </c>
      <c r="G39" s="113" t="s">
        <v>130</v>
      </c>
      <c r="H39" s="113" t="s">
        <v>129</v>
      </c>
      <c r="I39" s="113" t="s">
        <v>130</v>
      </c>
      <c r="J39" s="341" t="s">
        <v>130</v>
      </c>
      <c r="K39" s="112" t="s">
        <v>130</v>
      </c>
      <c r="L39" s="341" t="s">
        <v>129</v>
      </c>
      <c r="M39" s="342" t="s">
        <v>130</v>
      </c>
      <c r="N39" s="112" t="s">
        <v>130</v>
      </c>
      <c r="O39" s="113" t="s">
        <v>129</v>
      </c>
      <c r="P39" s="113" t="s">
        <v>130</v>
      </c>
      <c r="Q39" s="113" t="s">
        <v>130</v>
      </c>
      <c r="R39" s="113" t="s">
        <v>129</v>
      </c>
      <c r="S39" s="113" t="s">
        <v>130</v>
      </c>
      <c r="T39" s="341" t="s">
        <v>129</v>
      </c>
    </row>
    <row r="40" spans="1:20" ht="20.100000000000001" customHeight="1" x14ac:dyDescent="0.35">
      <c r="A40" s="108" t="s">
        <v>180</v>
      </c>
      <c r="B40" s="109" t="s">
        <v>182</v>
      </c>
      <c r="C40" s="343" t="s">
        <v>130</v>
      </c>
      <c r="D40" s="344" t="s">
        <v>130</v>
      </c>
      <c r="E40" s="115" t="s">
        <v>130</v>
      </c>
      <c r="F40" s="116" t="s">
        <v>130</v>
      </c>
      <c r="G40" s="116" t="s">
        <v>130</v>
      </c>
      <c r="H40" s="116" t="s">
        <v>130</v>
      </c>
      <c r="I40" s="116" t="s">
        <v>130</v>
      </c>
      <c r="J40" s="344" t="s">
        <v>130</v>
      </c>
      <c r="K40" s="115" t="s">
        <v>130</v>
      </c>
      <c r="L40" s="344" t="s">
        <v>129</v>
      </c>
      <c r="M40" s="345" t="s">
        <v>130</v>
      </c>
      <c r="N40" s="115" t="s">
        <v>129</v>
      </c>
      <c r="O40" s="116" t="s">
        <v>129</v>
      </c>
      <c r="P40" s="116" t="s">
        <v>130</v>
      </c>
      <c r="Q40" s="116" t="s">
        <v>129</v>
      </c>
      <c r="R40" s="116" t="s">
        <v>130</v>
      </c>
      <c r="S40" s="116" t="s">
        <v>130</v>
      </c>
      <c r="T40" s="344" t="s">
        <v>130</v>
      </c>
    </row>
    <row r="41" spans="1:20" ht="20.100000000000001" customHeight="1" x14ac:dyDescent="0.35">
      <c r="A41" s="106" t="s">
        <v>180</v>
      </c>
      <c r="B41" s="107" t="s">
        <v>183</v>
      </c>
      <c r="C41" s="340" t="s">
        <v>130</v>
      </c>
      <c r="D41" s="341" t="s">
        <v>129</v>
      </c>
      <c r="E41" s="112" t="s">
        <v>130</v>
      </c>
      <c r="F41" s="113" t="s">
        <v>130</v>
      </c>
      <c r="G41" s="113" t="s">
        <v>130</v>
      </c>
      <c r="H41" s="113" t="s">
        <v>130</v>
      </c>
      <c r="I41" s="113" t="s">
        <v>130</v>
      </c>
      <c r="J41" s="341" t="s">
        <v>130</v>
      </c>
      <c r="K41" s="112" t="s">
        <v>130</v>
      </c>
      <c r="L41" s="341" t="s">
        <v>130</v>
      </c>
      <c r="M41" s="342" t="s">
        <v>130</v>
      </c>
      <c r="N41" s="112" t="s">
        <v>130</v>
      </c>
      <c r="O41" s="113" t="s">
        <v>130</v>
      </c>
      <c r="P41" s="113" t="s">
        <v>130</v>
      </c>
      <c r="Q41" s="113" t="s">
        <v>130</v>
      </c>
      <c r="R41" s="113" t="s">
        <v>130</v>
      </c>
      <c r="S41" s="113" t="s">
        <v>130</v>
      </c>
      <c r="T41" s="341" t="s">
        <v>130</v>
      </c>
    </row>
    <row r="42" spans="1:20" ht="20.100000000000001" customHeight="1" x14ac:dyDescent="0.35">
      <c r="A42" s="108" t="s">
        <v>180</v>
      </c>
      <c r="B42" s="109" t="s">
        <v>184</v>
      </c>
      <c r="C42" s="343" t="s">
        <v>130</v>
      </c>
      <c r="D42" s="344" t="s">
        <v>130</v>
      </c>
      <c r="E42" s="115" t="s">
        <v>130</v>
      </c>
      <c r="F42" s="116" t="s">
        <v>130</v>
      </c>
      <c r="G42" s="116" t="s">
        <v>130</v>
      </c>
      <c r="H42" s="116" t="s">
        <v>130</v>
      </c>
      <c r="I42" s="116" t="s">
        <v>130</v>
      </c>
      <c r="J42" s="344" t="s">
        <v>130</v>
      </c>
      <c r="K42" s="115" t="s">
        <v>130</v>
      </c>
      <c r="L42" s="344" t="s">
        <v>130</v>
      </c>
      <c r="M42" s="345" t="s">
        <v>130</v>
      </c>
      <c r="N42" s="115" t="s">
        <v>130</v>
      </c>
      <c r="O42" s="116" t="s">
        <v>130</v>
      </c>
      <c r="P42" s="116" t="s">
        <v>130</v>
      </c>
      <c r="Q42" s="116" t="s">
        <v>130</v>
      </c>
      <c r="R42" s="116" t="s">
        <v>130</v>
      </c>
      <c r="S42" s="116" t="s">
        <v>130</v>
      </c>
      <c r="T42" s="344" t="s">
        <v>130</v>
      </c>
    </row>
    <row r="43" spans="1:20" ht="20.100000000000001" customHeight="1" x14ac:dyDescent="0.35">
      <c r="A43" s="106" t="s">
        <v>180</v>
      </c>
      <c r="B43" s="107" t="s">
        <v>185</v>
      </c>
      <c r="C43" s="340" t="s">
        <v>130</v>
      </c>
      <c r="D43" s="341" t="s">
        <v>130</v>
      </c>
      <c r="E43" s="112" t="s">
        <v>130</v>
      </c>
      <c r="F43" s="113" t="s">
        <v>130</v>
      </c>
      <c r="G43" s="113" t="s">
        <v>130</v>
      </c>
      <c r="H43" s="113" t="s">
        <v>130</v>
      </c>
      <c r="I43" s="113" t="s">
        <v>130</v>
      </c>
      <c r="J43" s="341" t="s">
        <v>129</v>
      </c>
      <c r="K43" s="112" t="s">
        <v>130</v>
      </c>
      <c r="L43" s="341" t="s">
        <v>130</v>
      </c>
      <c r="M43" s="342" t="s">
        <v>129</v>
      </c>
      <c r="N43" s="112" t="s">
        <v>129</v>
      </c>
      <c r="O43" s="113" t="s">
        <v>129</v>
      </c>
      <c r="P43" s="113" t="s">
        <v>129</v>
      </c>
      <c r="Q43" s="113" t="s">
        <v>129</v>
      </c>
      <c r="R43" s="113" t="s">
        <v>129</v>
      </c>
      <c r="S43" s="113" t="s">
        <v>130</v>
      </c>
      <c r="T43" s="341" t="s">
        <v>130</v>
      </c>
    </row>
    <row r="44" spans="1:20" ht="20.100000000000001" customHeight="1" x14ac:dyDescent="0.35">
      <c r="A44" s="108" t="s">
        <v>180</v>
      </c>
      <c r="B44" s="109" t="s">
        <v>186</v>
      </c>
      <c r="C44" s="343" t="s">
        <v>130</v>
      </c>
      <c r="D44" s="344" t="s">
        <v>129</v>
      </c>
      <c r="E44" s="115" t="s">
        <v>130</v>
      </c>
      <c r="F44" s="116" t="s">
        <v>130</v>
      </c>
      <c r="G44" s="116" t="s">
        <v>130</v>
      </c>
      <c r="H44" s="116" t="s">
        <v>130</v>
      </c>
      <c r="I44" s="116" t="s">
        <v>129</v>
      </c>
      <c r="J44" s="344" t="s">
        <v>130</v>
      </c>
      <c r="K44" s="115" t="s">
        <v>130</v>
      </c>
      <c r="L44" s="344" t="s">
        <v>130</v>
      </c>
      <c r="M44" s="345" t="s">
        <v>130</v>
      </c>
      <c r="N44" s="115" t="s">
        <v>130</v>
      </c>
      <c r="O44" s="116" t="s">
        <v>130</v>
      </c>
      <c r="P44" s="116" t="s">
        <v>130</v>
      </c>
      <c r="Q44" s="116" t="s">
        <v>130</v>
      </c>
      <c r="R44" s="116" t="s">
        <v>130</v>
      </c>
      <c r="S44" s="116" t="s">
        <v>130</v>
      </c>
      <c r="T44" s="344" t="s">
        <v>130</v>
      </c>
    </row>
    <row r="45" spans="1:20" ht="20.100000000000001" customHeight="1" x14ac:dyDescent="0.35">
      <c r="A45" s="106" t="s">
        <v>180</v>
      </c>
      <c r="B45" s="107" t="s">
        <v>187</v>
      </c>
      <c r="C45" s="340" t="s">
        <v>130</v>
      </c>
      <c r="D45" s="341" t="s">
        <v>129</v>
      </c>
      <c r="E45" s="112" t="s">
        <v>130</v>
      </c>
      <c r="F45" s="113" t="s">
        <v>130</v>
      </c>
      <c r="G45" s="113" t="s">
        <v>130</v>
      </c>
      <c r="H45" s="113" t="s">
        <v>129</v>
      </c>
      <c r="I45" s="113" t="s">
        <v>129</v>
      </c>
      <c r="J45" s="341" t="s">
        <v>129</v>
      </c>
      <c r="K45" s="112" t="s">
        <v>129</v>
      </c>
      <c r="L45" s="341" t="s">
        <v>130</v>
      </c>
      <c r="M45" s="342" t="s">
        <v>129</v>
      </c>
      <c r="N45" s="112" t="s">
        <v>129</v>
      </c>
      <c r="O45" s="113" t="s">
        <v>129</v>
      </c>
      <c r="P45" s="113" t="s">
        <v>130</v>
      </c>
      <c r="Q45" s="113" t="s">
        <v>129</v>
      </c>
      <c r="R45" s="113" t="s">
        <v>129</v>
      </c>
      <c r="S45" s="113" t="s">
        <v>129</v>
      </c>
      <c r="T45" s="341" t="s">
        <v>130</v>
      </c>
    </row>
    <row r="46" spans="1:20" ht="20.100000000000001" customHeight="1" x14ac:dyDescent="0.35">
      <c r="A46" s="108" t="s">
        <v>180</v>
      </c>
      <c r="B46" s="109" t="s">
        <v>188</v>
      </c>
      <c r="C46" s="343" t="s">
        <v>130</v>
      </c>
      <c r="D46" s="344" t="s">
        <v>129</v>
      </c>
      <c r="E46" s="115" t="s">
        <v>130</v>
      </c>
      <c r="F46" s="116" t="s">
        <v>130</v>
      </c>
      <c r="G46" s="116" t="s">
        <v>130</v>
      </c>
      <c r="H46" s="116" t="s">
        <v>130</v>
      </c>
      <c r="I46" s="116" t="s">
        <v>130</v>
      </c>
      <c r="J46" s="344" t="s">
        <v>129</v>
      </c>
      <c r="K46" s="115" t="s">
        <v>130</v>
      </c>
      <c r="L46" s="344" t="s">
        <v>130</v>
      </c>
      <c r="M46" s="345" t="s">
        <v>130</v>
      </c>
      <c r="N46" s="115" t="s">
        <v>129</v>
      </c>
      <c r="O46" s="116" t="s">
        <v>129</v>
      </c>
      <c r="P46" s="116" t="s">
        <v>129</v>
      </c>
      <c r="Q46" s="116" t="s">
        <v>129</v>
      </c>
      <c r="R46" s="116" t="s">
        <v>129</v>
      </c>
      <c r="S46" s="116" t="s">
        <v>130</v>
      </c>
      <c r="T46" s="344" t="s">
        <v>130</v>
      </c>
    </row>
    <row r="47" spans="1:20" ht="20.100000000000001" customHeight="1" x14ac:dyDescent="0.35">
      <c r="A47" s="106" t="s">
        <v>180</v>
      </c>
      <c r="B47" s="107" t="s">
        <v>189</v>
      </c>
      <c r="C47" s="340" t="s">
        <v>130</v>
      </c>
      <c r="D47" s="341" t="s">
        <v>129</v>
      </c>
      <c r="E47" s="112" t="s">
        <v>130</v>
      </c>
      <c r="F47" s="113" t="s">
        <v>130</v>
      </c>
      <c r="G47" s="113" t="s">
        <v>130</v>
      </c>
      <c r="H47" s="113" t="s">
        <v>130</v>
      </c>
      <c r="I47" s="113" t="s">
        <v>130</v>
      </c>
      <c r="J47" s="341" t="s">
        <v>130</v>
      </c>
      <c r="K47" s="112" t="s">
        <v>130</v>
      </c>
      <c r="L47" s="341" t="s">
        <v>130</v>
      </c>
      <c r="M47" s="342" t="s">
        <v>130</v>
      </c>
      <c r="N47" s="112" t="s">
        <v>130</v>
      </c>
      <c r="O47" s="113" t="s">
        <v>130</v>
      </c>
      <c r="P47" s="113" t="s">
        <v>130</v>
      </c>
      <c r="Q47" s="113" t="s">
        <v>129</v>
      </c>
      <c r="R47" s="113" t="s">
        <v>130</v>
      </c>
      <c r="S47" s="113" t="s">
        <v>130</v>
      </c>
      <c r="T47" s="341" t="s">
        <v>130</v>
      </c>
    </row>
    <row r="48" spans="1:20" ht="20.100000000000001" customHeight="1" x14ac:dyDescent="0.35">
      <c r="A48" s="108" t="s">
        <v>180</v>
      </c>
      <c r="B48" s="109" t="s">
        <v>190</v>
      </c>
      <c r="C48" s="343" t="s">
        <v>130</v>
      </c>
      <c r="D48" s="344" t="s">
        <v>129</v>
      </c>
      <c r="E48" s="115" t="s">
        <v>130</v>
      </c>
      <c r="F48" s="116" t="s">
        <v>130</v>
      </c>
      <c r="G48" s="116" t="s">
        <v>130</v>
      </c>
      <c r="H48" s="116" t="s">
        <v>130</v>
      </c>
      <c r="I48" s="116" t="s">
        <v>129</v>
      </c>
      <c r="J48" s="344" t="s">
        <v>130</v>
      </c>
      <c r="K48" s="115" t="s">
        <v>130</v>
      </c>
      <c r="L48" s="344" t="s">
        <v>130</v>
      </c>
      <c r="M48" s="345" t="s">
        <v>130</v>
      </c>
      <c r="N48" s="115" t="s">
        <v>129</v>
      </c>
      <c r="O48" s="116" t="s">
        <v>129</v>
      </c>
      <c r="P48" s="116" t="s">
        <v>130</v>
      </c>
      <c r="Q48" s="116" t="s">
        <v>129</v>
      </c>
      <c r="R48" s="116" t="s">
        <v>130</v>
      </c>
      <c r="S48" s="116" t="s">
        <v>129</v>
      </c>
      <c r="T48" s="344" t="s">
        <v>130</v>
      </c>
    </row>
    <row r="49" spans="1:20" ht="20.100000000000001" customHeight="1" x14ac:dyDescent="0.35">
      <c r="A49" s="106" t="s">
        <v>180</v>
      </c>
      <c r="B49" s="107" t="s">
        <v>191</v>
      </c>
      <c r="C49" s="340" t="s">
        <v>130</v>
      </c>
      <c r="D49" s="341" t="s">
        <v>130</v>
      </c>
      <c r="E49" s="112" t="s">
        <v>130</v>
      </c>
      <c r="F49" s="113" t="s">
        <v>130</v>
      </c>
      <c r="G49" s="113" t="s">
        <v>130</v>
      </c>
      <c r="H49" s="113" t="s">
        <v>130</v>
      </c>
      <c r="I49" s="113" t="s">
        <v>130</v>
      </c>
      <c r="J49" s="341" t="s">
        <v>130</v>
      </c>
      <c r="K49" s="112" t="s">
        <v>130</v>
      </c>
      <c r="L49" s="341" t="s">
        <v>130</v>
      </c>
      <c r="M49" s="342" t="s">
        <v>130</v>
      </c>
      <c r="N49" s="112" t="s">
        <v>130</v>
      </c>
      <c r="O49" s="113" t="s">
        <v>130</v>
      </c>
      <c r="P49" s="113" t="s">
        <v>130</v>
      </c>
      <c r="Q49" s="113" t="s">
        <v>129</v>
      </c>
      <c r="R49" s="113" t="s">
        <v>130</v>
      </c>
      <c r="S49" s="113" t="s">
        <v>130</v>
      </c>
      <c r="T49" s="341" t="s">
        <v>130</v>
      </c>
    </row>
    <row r="50" spans="1:20" ht="20.100000000000001" customHeight="1" x14ac:dyDescent="0.35">
      <c r="A50" s="108" t="s">
        <v>180</v>
      </c>
      <c r="B50" s="109" t="s">
        <v>192</v>
      </c>
      <c r="C50" s="343" t="s">
        <v>130</v>
      </c>
      <c r="D50" s="344" t="s">
        <v>129</v>
      </c>
      <c r="E50" s="115" t="s">
        <v>129</v>
      </c>
      <c r="F50" s="116" t="s">
        <v>130</v>
      </c>
      <c r="G50" s="116" t="s">
        <v>130</v>
      </c>
      <c r="H50" s="116" t="s">
        <v>130</v>
      </c>
      <c r="I50" s="116" t="s">
        <v>129</v>
      </c>
      <c r="J50" s="344" t="s">
        <v>129</v>
      </c>
      <c r="K50" s="115" t="s">
        <v>129</v>
      </c>
      <c r="L50" s="344" t="s">
        <v>130</v>
      </c>
      <c r="M50" s="345" t="s">
        <v>129</v>
      </c>
      <c r="N50" s="115" t="s">
        <v>129</v>
      </c>
      <c r="O50" s="116" t="s">
        <v>129</v>
      </c>
      <c r="P50" s="116" t="s">
        <v>130</v>
      </c>
      <c r="Q50" s="116" t="s">
        <v>129</v>
      </c>
      <c r="R50" s="116" t="s">
        <v>130</v>
      </c>
      <c r="S50" s="116" t="s">
        <v>129</v>
      </c>
      <c r="T50" s="344" t="s">
        <v>130</v>
      </c>
    </row>
    <row r="51" spans="1:20" ht="20.100000000000001" customHeight="1" x14ac:dyDescent="0.35">
      <c r="A51" s="106" t="s">
        <v>180</v>
      </c>
      <c r="B51" s="107" t="s">
        <v>193</v>
      </c>
      <c r="C51" s="340" t="s">
        <v>130</v>
      </c>
      <c r="D51" s="341" t="s">
        <v>130</v>
      </c>
      <c r="E51" s="112" t="s">
        <v>130</v>
      </c>
      <c r="F51" s="113" t="s">
        <v>130</v>
      </c>
      <c r="G51" s="113" t="s">
        <v>130</v>
      </c>
      <c r="H51" s="113" t="s">
        <v>130</v>
      </c>
      <c r="I51" s="113" t="s">
        <v>130</v>
      </c>
      <c r="J51" s="341" t="s">
        <v>130</v>
      </c>
      <c r="K51" s="112" t="s">
        <v>130</v>
      </c>
      <c r="L51" s="341" t="s">
        <v>130</v>
      </c>
      <c r="M51" s="342" t="s">
        <v>130</v>
      </c>
      <c r="N51" s="112" t="s">
        <v>129</v>
      </c>
      <c r="O51" s="113" t="s">
        <v>129</v>
      </c>
      <c r="P51" s="113" t="s">
        <v>130</v>
      </c>
      <c r="Q51" s="113" t="s">
        <v>130</v>
      </c>
      <c r="R51" s="113" t="s">
        <v>129</v>
      </c>
      <c r="S51" s="113" t="s">
        <v>130</v>
      </c>
      <c r="T51" s="341" t="s">
        <v>130</v>
      </c>
    </row>
    <row r="52" spans="1:20" ht="20.100000000000001" customHeight="1" x14ac:dyDescent="0.35">
      <c r="A52" s="108" t="s">
        <v>180</v>
      </c>
      <c r="B52" s="109" t="s">
        <v>194</v>
      </c>
      <c r="C52" s="343" t="s">
        <v>130</v>
      </c>
      <c r="D52" s="344" t="s">
        <v>130</v>
      </c>
      <c r="E52" s="115" t="s">
        <v>130</v>
      </c>
      <c r="F52" s="116" t="s">
        <v>130</v>
      </c>
      <c r="G52" s="116" t="s">
        <v>130</v>
      </c>
      <c r="H52" s="116" t="s">
        <v>130</v>
      </c>
      <c r="I52" s="116" t="s">
        <v>130</v>
      </c>
      <c r="J52" s="344" t="s">
        <v>130</v>
      </c>
      <c r="K52" s="115" t="s">
        <v>130</v>
      </c>
      <c r="L52" s="344" t="s">
        <v>130</v>
      </c>
      <c r="M52" s="345" t="s">
        <v>129</v>
      </c>
      <c r="N52" s="115" t="s">
        <v>129</v>
      </c>
      <c r="O52" s="116" t="s">
        <v>129</v>
      </c>
      <c r="P52" s="116" t="s">
        <v>130</v>
      </c>
      <c r="Q52" s="116" t="s">
        <v>130</v>
      </c>
      <c r="R52" s="116" t="s">
        <v>130</v>
      </c>
      <c r="S52" s="116" t="s">
        <v>130</v>
      </c>
      <c r="T52" s="344" t="s">
        <v>130</v>
      </c>
    </row>
    <row r="53" spans="1:20" ht="20.100000000000001" customHeight="1" x14ac:dyDescent="0.35">
      <c r="A53" s="106" t="s">
        <v>180</v>
      </c>
      <c r="B53" s="107" t="s">
        <v>195</v>
      </c>
      <c r="C53" s="340" t="s">
        <v>130</v>
      </c>
      <c r="D53" s="341" t="s">
        <v>129</v>
      </c>
      <c r="E53" s="112" t="s">
        <v>130</v>
      </c>
      <c r="F53" s="113" t="s">
        <v>130</v>
      </c>
      <c r="G53" s="113" t="s">
        <v>130</v>
      </c>
      <c r="H53" s="113" t="s">
        <v>130</v>
      </c>
      <c r="I53" s="113" t="s">
        <v>130</v>
      </c>
      <c r="J53" s="341" t="s">
        <v>129</v>
      </c>
      <c r="K53" s="112" t="s">
        <v>130</v>
      </c>
      <c r="L53" s="341" t="s">
        <v>130</v>
      </c>
      <c r="M53" s="342" t="s">
        <v>130</v>
      </c>
      <c r="N53" s="112" t="s">
        <v>129</v>
      </c>
      <c r="O53" s="113" t="s">
        <v>129</v>
      </c>
      <c r="P53" s="113" t="s">
        <v>130</v>
      </c>
      <c r="Q53" s="113" t="s">
        <v>129</v>
      </c>
      <c r="R53" s="113" t="s">
        <v>130</v>
      </c>
      <c r="S53" s="113" t="s">
        <v>130</v>
      </c>
      <c r="T53" s="341" t="s">
        <v>130</v>
      </c>
    </row>
    <row r="54" spans="1:20" ht="20.100000000000001" customHeight="1" x14ac:dyDescent="0.35">
      <c r="A54" s="108" t="s">
        <v>180</v>
      </c>
      <c r="B54" s="109" t="s">
        <v>196</v>
      </c>
      <c r="C54" s="343" t="s">
        <v>130</v>
      </c>
      <c r="D54" s="344" t="s">
        <v>130</v>
      </c>
      <c r="E54" s="115" t="s">
        <v>130</v>
      </c>
      <c r="F54" s="116" t="s">
        <v>130</v>
      </c>
      <c r="G54" s="116" t="s">
        <v>130</v>
      </c>
      <c r="H54" s="116" t="s">
        <v>130</v>
      </c>
      <c r="I54" s="116" t="s">
        <v>130</v>
      </c>
      <c r="J54" s="344" t="s">
        <v>130</v>
      </c>
      <c r="K54" s="115" t="s">
        <v>130</v>
      </c>
      <c r="L54" s="344" t="s">
        <v>130</v>
      </c>
      <c r="M54" s="345" t="s">
        <v>130</v>
      </c>
      <c r="N54" s="115" t="s">
        <v>130</v>
      </c>
      <c r="O54" s="116" t="s">
        <v>129</v>
      </c>
      <c r="P54" s="116" t="s">
        <v>130</v>
      </c>
      <c r="Q54" s="116" t="s">
        <v>130</v>
      </c>
      <c r="R54" s="116" t="s">
        <v>130</v>
      </c>
      <c r="S54" s="116" t="s">
        <v>130</v>
      </c>
      <c r="T54" s="344" t="s">
        <v>130</v>
      </c>
    </row>
    <row r="55" spans="1:20" ht="20.100000000000001" customHeight="1" x14ac:dyDescent="0.35">
      <c r="A55" s="106" t="s">
        <v>180</v>
      </c>
      <c r="B55" s="107" t="s">
        <v>197</v>
      </c>
      <c r="C55" s="340" t="s">
        <v>130</v>
      </c>
      <c r="D55" s="341" t="s">
        <v>130</v>
      </c>
      <c r="E55" s="112" t="s">
        <v>130</v>
      </c>
      <c r="F55" s="113" t="s">
        <v>130</v>
      </c>
      <c r="G55" s="113" t="s">
        <v>130</v>
      </c>
      <c r="H55" s="113" t="s">
        <v>130</v>
      </c>
      <c r="I55" s="113" t="s">
        <v>130</v>
      </c>
      <c r="J55" s="341" t="s">
        <v>129</v>
      </c>
      <c r="K55" s="112" t="s">
        <v>130</v>
      </c>
      <c r="L55" s="341" t="s">
        <v>130</v>
      </c>
      <c r="M55" s="342" t="s">
        <v>130</v>
      </c>
      <c r="N55" s="112" t="s">
        <v>130</v>
      </c>
      <c r="O55" s="113" t="s">
        <v>130</v>
      </c>
      <c r="P55" s="113" t="s">
        <v>130</v>
      </c>
      <c r="Q55" s="113" t="s">
        <v>129</v>
      </c>
      <c r="R55" s="113" t="s">
        <v>130</v>
      </c>
      <c r="S55" s="113" t="s">
        <v>130</v>
      </c>
      <c r="T55" s="341" t="s">
        <v>130</v>
      </c>
    </row>
    <row r="56" spans="1:20" ht="20.100000000000001" customHeight="1" x14ac:dyDescent="0.35">
      <c r="A56" s="108" t="s">
        <v>180</v>
      </c>
      <c r="B56" s="109" t="s">
        <v>198</v>
      </c>
      <c r="C56" s="343" t="s">
        <v>130</v>
      </c>
      <c r="D56" s="344" t="s">
        <v>130</v>
      </c>
      <c r="E56" s="115" t="s">
        <v>130</v>
      </c>
      <c r="F56" s="116" t="s">
        <v>130</v>
      </c>
      <c r="G56" s="116" t="s">
        <v>130</v>
      </c>
      <c r="H56" s="116" t="s">
        <v>130</v>
      </c>
      <c r="I56" s="116" t="s">
        <v>130</v>
      </c>
      <c r="J56" s="344" t="s">
        <v>129</v>
      </c>
      <c r="K56" s="115" t="s">
        <v>130</v>
      </c>
      <c r="L56" s="344" t="s">
        <v>130</v>
      </c>
      <c r="M56" s="345" t="s">
        <v>130</v>
      </c>
      <c r="N56" s="115" t="s">
        <v>129</v>
      </c>
      <c r="O56" s="116" t="s">
        <v>129</v>
      </c>
      <c r="P56" s="116" t="s">
        <v>130</v>
      </c>
      <c r="Q56" s="116" t="s">
        <v>129</v>
      </c>
      <c r="R56" s="116" t="s">
        <v>130</v>
      </c>
      <c r="S56" s="116" t="s">
        <v>130</v>
      </c>
      <c r="T56" s="344" t="s">
        <v>130</v>
      </c>
    </row>
    <row r="57" spans="1:20" ht="20.100000000000001" customHeight="1" x14ac:dyDescent="0.35">
      <c r="A57" s="106" t="s">
        <v>180</v>
      </c>
      <c r="B57" s="107" t="s">
        <v>199</v>
      </c>
      <c r="C57" s="340" t="s">
        <v>130</v>
      </c>
      <c r="D57" s="341" t="s">
        <v>129</v>
      </c>
      <c r="E57" s="112" t="s">
        <v>130</v>
      </c>
      <c r="F57" s="113" t="s">
        <v>130</v>
      </c>
      <c r="G57" s="113" t="s">
        <v>130</v>
      </c>
      <c r="H57" s="113" t="s">
        <v>129</v>
      </c>
      <c r="I57" s="113" t="s">
        <v>130</v>
      </c>
      <c r="J57" s="341" t="s">
        <v>130</v>
      </c>
      <c r="K57" s="112" t="s">
        <v>130</v>
      </c>
      <c r="L57" s="341" t="s">
        <v>130</v>
      </c>
      <c r="M57" s="342" t="s">
        <v>130</v>
      </c>
      <c r="N57" s="112" t="s">
        <v>130</v>
      </c>
      <c r="O57" s="113" t="s">
        <v>130</v>
      </c>
      <c r="P57" s="113" t="s">
        <v>129</v>
      </c>
      <c r="Q57" s="113" t="s">
        <v>130</v>
      </c>
      <c r="R57" s="113" t="s">
        <v>130</v>
      </c>
      <c r="S57" s="113" t="s">
        <v>129</v>
      </c>
      <c r="T57" s="341" t="s">
        <v>130</v>
      </c>
    </row>
    <row r="58" spans="1:20" ht="20.100000000000001" customHeight="1" x14ac:dyDescent="0.35">
      <c r="A58" s="108" t="s">
        <v>180</v>
      </c>
      <c r="B58" s="109" t="s">
        <v>200</v>
      </c>
      <c r="C58" s="343" t="s">
        <v>130</v>
      </c>
      <c r="D58" s="344" t="s">
        <v>129</v>
      </c>
      <c r="E58" s="115" t="s">
        <v>130</v>
      </c>
      <c r="F58" s="116" t="s">
        <v>130</v>
      </c>
      <c r="G58" s="116" t="s">
        <v>130</v>
      </c>
      <c r="H58" s="116" t="s">
        <v>129</v>
      </c>
      <c r="I58" s="116" t="s">
        <v>129</v>
      </c>
      <c r="J58" s="344" t="s">
        <v>130</v>
      </c>
      <c r="K58" s="115" t="s">
        <v>130</v>
      </c>
      <c r="L58" s="344" t="s">
        <v>129</v>
      </c>
      <c r="M58" s="345" t="s">
        <v>129</v>
      </c>
      <c r="N58" s="115" t="s">
        <v>129</v>
      </c>
      <c r="O58" s="116" t="s">
        <v>129</v>
      </c>
      <c r="P58" s="116" t="s">
        <v>129</v>
      </c>
      <c r="Q58" s="116" t="s">
        <v>129</v>
      </c>
      <c r="R58" s="116" t="s">
        <v>129</v>
      </c>
      <c r="S58" s="116" t="s">
        <v>130</v>
      </c>
      <c r="T58" s="344" t="s">
        <v>130</v>
      </c>
    </row>
    <row r="59" spans="1:20" ht="20.100000000000001" customHeight="1" x14ac:dyDescent="0.35">
      <c r="A59" s="106" t="s">
        <v>180</v>
      </c>
      <c r="B59" s="107" t="s">
        <v>201</v>
      </c>
      <c r="C59" s="340" t="s">
        <v>130</v>
      </c>
      <c r="D59" s="341" t="s">
        <v>129</v>
      </c>
      <c r="E59" s="112" t="s">
        <v>130</v>
      </c>
      <c r="F59" s="113" t="s">
        <v>130</v>
      </c>
      <c r="G59" s="113" t="s">
        <v>130</v>
      </c>
      <c r="H59" s="113" t="s">
        <v>130</v>
      </c>
      <c r="I59" s="113" t="s">
        <v>130</v>
      </c>
      <c r="J59" s="341" t="s">
        <v>129</v>
      </c>
      <c r="K59" s="112" t="s">
        <v>130</v>
      </c>
      <c r="L59" s="341" t="s">
        <v>130</v>
      </c>
      <c r="M59" s="342" t="s">
        <v>130</v>
      </c>
      <c r="N59" s="112" t="s">
        <v>129</v>
      </c>
      <c r="O59" s="113" t="s">
        <v>129</v>
      </c>
      <c r="P59" s="113" t="s">
        <v>129</v>
      </c>
      <c r="Q59" s="113" t="s">
        <v>129</v>
      </c>
      <c r="R59" s="113" t="s">
        <v>129</v>
      </c>
      <c r="S59" s="113" t="s">
        <v>130</v>
      </c>
      <c r="T59" s="341" t="s">
        <v>130</v>
      </c>
    </row>
    <row r="60" spans="1:20" ht="20.100000000000001" customHeight="1" x14ac:dyDescent="0.35">
      <c r="A60" s="108" t="s">
        <v>180</v>
      </c>
      <c r="B60" s="109" t="s">
        <v>202</v>
      </c>
      <c r="C60" s="343" t="s">
        <v>130</v>
      </c>
      <c r="D60" s="344" t="s">
        <v>129</v>
      </c>
      <c r="E60" s="115" t="s">
        <v>130</v>
      </c>
      <c r="F60" s="116" t="s">
        <v>130</v>
      </c>
      <c r="G60" s="116" t="s">
        <v>130</v>
      </c>
      <c r="H60" s="116" t="s">
        <v>130</v>
      </c>
      <c r="I60" s="116" t="s">
        <v>130</v>
      </c>
      <c r="J60" s="344" t="s">
        <v>129</v>
      </c>
      <c r="K60" s="115" t="s">
        <v>130</v>
      </c>
      <c r="L60" s="344" t="s">
        <v>130</v>
      </c>
      <c r="M60" s="345" t="s">
        <v>130</v>
      </c>
      <c r="N60" s="115" t="s">
        <v>129</v>
      </c>
      <c r="O60" s="116" t="s">
        <v>129</v>
      </c>
      <c r="P60" s="116" t="s">
        <v>130</v>
      </c>
      <c r="Q60" s="116" t="s">
        <v>129</v>
      </c>
      <c r="R60" s="116" t="s">
        <v>129</v>
      </c>
      <c r="S60" s="116" t="s">
        <v>129</v>
      </c>
      <c r="T60" s="344" t="s">
        <v>130</v>
      </c>
    </row>
    <row r="61" spans="1:20" ht="20.100000000000001" customHeight="1" x14ac:dyDescent="0.35">
      <c r="A61" s="106" t="s">
        <v>180</v>
      </c>
      <c r="B61" s="107" t="s">
        <v>203</v>
      </c>
      <c r="C61" s="340" t="s">
        <v>129</v>
      </c>
      <c r="D61" s="341" t="s">
        <v>130</v>
      </c>
      <c r="E61" s="112" t="s">
        <v>130</v>
      </c>
      <c r="F61" s="113" t="s">
        <v>130</v>
      </c>
      <c r="G61" s="113" t="s">
        <v>130</v>
      </c>
      <c r="H61" s="113" t="s">
        <v>130</v>
      </c>
      <c r="I61" s="113" t="s">
        <v>130</v>
      </c>
      <c r="J61" s="341" t="s">
        <v>129</v>
      </c>
      <c r="K61" s="112" t="s">
        <v>130</v>
      </c>
      <c r="L61" s="341" t="s">
        <v>130</v>
      </c>
      <c r="M61" s="342" t="s">
        <v>130</v>
      </c>
      <c r="N61" s="112" t="s">
        <v>129</v>
      </c>
      <c r="O61" s="113" t="s">
        <v>129</v>
      </c>
      <c r="P61" s="113" t="s">
        <v>130</v>
      </c>
      <c r="Q61" s="113" t="s">
        <v>129</v>
      </c>
      <c r="R61" s="113" t="s">
        <v>129</v>
      </c>
      <c r="S61" s="113" t="s">
        <v>129</v>
      </c>
      <c r="T61" s="341" t="s">
        <v>130</v>
      </c>
    </row>
    <row r="62" spans="1:20" ht="20.100000000000001" customHeight="1" x14ac:dyDescent="0.35">
      <c r="A62" s="108" t="s">
        <v>180</v>
      </c>
      <c r="B62" s="109" t="s">
        <v>204</v>
      </c>
      <c r="C62" s="343" t="s">
        <v>130</v>
      </c>
      <c r="D62" s="344" t="s">
        <v>129</v>
      </c>
      <c r="E62" s="115" t="s">
        <v>130</v>
      </c>
      <c r="F62" s="116" t="s">
        <v>130</v>
      </c>
      <c r="G62" s="116" t="s">
        <v>130</v>
      </c>
      <c r="H62" s="116" t="s">
        <v>130</v>
      </c>
      <c r="I62" s="116" t="s">
        <v>130</v>
      </c>
      <c r="J62" s="344" t="s">
        <v>130</v>
      </c>
      <c r="K62" s="115" t="s">
        <v>130</v>
      </c>
      <c r="L62" s="344" t="s">
        <v>130</v>
      </c>
      <c r="M62" s="345" t="s">
        <v>130</v>
      </c>
      <c r="N62" s="115" t="s">
        <v>130</v>
      </c>
      <c r="O62" s="116" t="s">
        <v>130</v>
      </c>
      <c r="P62" s="116" t="s">
        <v>130</v>
      </c>
      <c r="Q62" s="116" t="s">
        <v>130</v>
      </c>
      <c r="R62" s="116" t="s">
        <v>130</v>
      </c>
      <c r="S62" s="116" t="s">
        <v>130</v>
      </c>
      <c r="T62" s="344" t="s">
        <v>130</v>
      </c>
    </row>
    <row r="63" spans="1:20" ht="20.100000000000001" customHeight="1" x14ac:dyDescent="0.35">
      <c r="A63" s="106" t="s">
        <v>205</v>
      </c>
      <c r="B63" s="107" t="s">
        <v>206</v>
      </c>
      <c r="C63" s="340" t="s">
        <v>130</v>
      </c>
      <c r="D63" s="341" t="s">
        <v>129</v>
      </c>
      <c r="E63" s="112" t="s">
        <v>130</v>
      </c>
      <c r="F63" s="113" t="s">
        <v>130</v>
      </c>
      <c r="G63" s="113" t="s">
        <v>130</v>
      </c>
      <c r="H63" s="113" t="s">
        <v>130</v>
      </c>
      <c r="I63" s="113" t="s">
        <v>130</v>
      </c>
      <c r="J63" s="341" t="s">
        <v>129</v>
      </c>
      <c r="K63" s="112" t="s">
        <v>130</v>
      </c>
      <c r="L63" s="341" t="s">
        <v>130</v>
      </c>
      <c r="M63" s="342" t="s">
        <v>130</v>
      </c>
      <c r="N63" s="112" t="s">
        <v>130</v>
      </c>
      <c r="O63" s="113" t="s">
        <v>130</v>
      </c>
      <c r="P63" s="113" t="s">
        <v>130</v>
      </c>
      <c r="Q63" s="113" t="s">
        <v>130</v>
      </c>
      <c r="R63" s="113" t="s">
        <v>129</v>
      </c>
      <c r="S63" s="113" t="s">
        <v>129</v>
      </c>
      <c r="T63" s="341" t="s">
        <v>130</v>
      </c>
    </row>
    <row r="64" spans="1:20" ht="20.100000000000001" customHeight="1" x14ac:dyDescent="0.35">
      <c r="A64" s="108" t="s">
        <v>205</v>
      </c>
      <c r="B64" s="109" t="s">
        <v>207</v>
      </c>
      <c r="C64" s="343" t="s">
        <v>130</v>
      </c>
      <c r="D64" s="344" t="s">
        <v>130</v>
      </c>
      <c r="E64" s="115" t="s">
        <v>130</v>
      </c>
      <c r="F64" s="116" t="s">
        <v>130</v>
      </c>
      <c r="G64" s="116" t="s">
        <v>130</v>
      </c>
      <c r="H64" s="116" t="s">
        <v>129</v>
      </c>
      <c r="I64" s="116" t="s">
        <v>129</v>
      </c>
      <c r="J64" s="344" t="s">
        <v>129</v>
      </c>
      <c r="K64" s="115" t="s">
        <v>130</v>
      </c>
      <c r="L64" s="344" t="s">
        <v>130</v>
      </c>
      <c r="M64" s="345" t="s">
        <v>130</v>
      </c>
      <c r="N64" s="115" t="s">
        <v>129</v>
      </c>
      <c r="O64" s="116" t="s">
        <v>129</v>
      </c>
      <c r="P64" s="116" t="s">
        <v>130</v>
      </c>
      <c r="Q64" s="116" t="s">
        <v>129</v>
      </c>
      <c r="R64" s="116" t="s">
        <v>129</v>
      </c>
      <c r="S64" s="116" t="s">
        <v>129</v>
      </c>
      <c r="T64" s="344" t="s">
        <v>130</v>
      </c>
    </row>
    <row r="65" spans="1:20" ht="20.100000000000001" customHeight="1" x14ac:dyDescent="0.35">
      <c r="A65" s="106" t="s">
        <v>205</v>
      </c>
      <c r="B65" s="107" t="s">
        <v>208</v>
      </c>
      <c r="C65" s="340" t="s">
        <v>130</v>
      </c>
      <c r="D65" s="341" t="s">
        <v>129</v>
      </c>
      <c r="E65" s="112" t="s">
        <v>130</v>
      </c>
      <c r="F65" s="113" t="s">
        <v>130</v>
      </c>
      <c r="G65" s="113" t="s">
        <v>130</v>
      </c>
      <c r="H65" s="113" t="s">
        <v>129</v>
      </c>
      <c r="I65" s="113" t="s">
        <v>129</v>
      </c>
      <c r="J65" s="341" t="s">
        <v>129</v>
      </c>
      <c r="K65" s="112" t="s">
        <v>130</v>
      </c>
      <c r="L65" s="341" t="s">
        <v>130</v>
      </c>
      <c r="M65" s="342" t="s">
        <v>130</v>
      </c>
      <c r="N65" s="112" t="s">
        <v>130</v>
      </c>
      <c r="O65" s="113" t="s">
        <v>130</v>
      </c>
      <c r="P65" s="113" t="s">
        <v>129</v>
      </c>
      <c r="Q65" s="113" t="s">
        <v>129</v>
      </c>
      <c r="R65" s="113" t="s">
        <v>129</v>
      </c>
      <c r="S65" s="113" t="s">
        <v>129</v>
      </c>
      <c r="T65" s="341" t="s">
        <v>130</v>
      </c>
    </row>
    <row r="66" spans="1:20" ht="20.100000000000001" customHeight="1" x14ac:dyDescent="0.35">
      <c r="A66" s="108" t="s">
        <v>205</v>
      </c>
      <c r="B66" s="109" t="s">
        <v>209</v>
      </c>
      <c r="C66" s="343" t="s">
        <v>130</v>
      </c>
      <c r="D66" s="344" t="s">
        <v>129</v>
      </c>
      <c r="E66" s="115" t="s">
        <v>130</v>
      </c>
      <c r="F66" s="116" t="s">
        <v>130</v>
      </c>
      <c r="G66" s="116" t="s">
        <v>130</v>
      </c>
      <c r="H66" s="116" t="s">
        <v>130</v>
      </c>
      <c r="I66" s="116" t="s">
        <v>130</v>
      </c>
      <c r="J66" s="344" t="s">
        <v>129</v>
      </c>
      <c r="K66" s="115" t="s">
        <v>130</v>
      </c>
      <c r="L66" s="344" t="s">
        <v>130</v>
      </c>
      <c r="M66" s="345" t="s">
        <v>130</v>
      </c>
      <c r="N66" s="115" t="s">
        <v>130</v>
      </c>
      <c r="O66" s="116" t="s">
        <v>130</v>
      </c>
      <c r="P66" s="116" t="s">
        <v>130</v>
      </c>
      <c r="Q66" s="116" t="s">
        <v>130</v>
      </c>
      <c r="R66" s="116" t="s">
        <v>130</v>
      </c>
      <c r="S66" s="116" t="s">
        <v>130</v>
      </c>
      <c r="T66" s="344" t="s">
        <v>130</v>
      </c>
    </row>
    <row r="67" spans="1:20" ht="20.100000000000001" customHeight="1" x14ac:dyDescent="0.35">
      <c r="A67" s="106" t="s">
        <v>205</v>
      </c>
      <c r="B67" s="107" t="s">
        <v>210</v>
      </c>
      <c r="C67" s="340" t="s">
        <v>130</v>
      </c>
      <c r="D67" s="341" t="s">
        <v>130</v>
      </c>
      <c r="E67" s="112" t="s">
        <v>130</v>
      </c>
      <c r="F67" s="113" t="s">
        <v>130</v>
      </c>
      <c r="G67" s="113" t="s">
        <v>130</v>
      </c>
      <c r="H67" s="113" t="s">
        <v>130</v>
      </c>
      <c r="I67" s="113" t="s">
        <v>129</v>
      </c>
      <c r="J67" s="341" t="s">
        <v>130</v>
      </c>
      <c r="K67" s="112" t="s">
        <v>130</v>
      </c>
      <c r="L67" s="341" t="s">
        <v>130</v>
      </c>
      <c r="M67" s="342" t="s">
        <v>130</v>
      </c>
      <c r="N67" s="112" t="s">
        <v>130</v>
      </c>
      <c r="O67" s="113" t="s">
        <v>130</v>
      </c>
      <c r="P67" s="113" t="s">
        <v>130</v>
      </c>
      <c r="Q67" s="113" t="s">
        <v>130</v>
      </c>
      <c r="R67" s="113" t="s">
        <v>130</v>
      </c>
      <c r="S67" s="113" t="s">
        <v>129</v>
      </c>
      <c r="T67" s="341" t="s">
        <v>130</v>
      </c>
    </row>
    <row r="68" spans="1:20" ht="20.100000000000001" customHeight="1" x14ac:dyDescent="0.35">
      <c r="A68" s="108" t="s">
        <v>205</v>
      </c>
      <c r="B68" s="109" t="s">
        <v>211</v>
      </c>
      <c r="C68" s="343" t="s">
        <v>130</v>
      </c>
      <c r="D68" s="344" t="s">
        <v>129</v>
      </c>
      <c r="E68" s="115" t="s">
        <v>130</v>
      </c>
      <c r="F68" s="116" t="s">
        <v>130</v>
      </c>
      <c r="G68" s="116" t="s">
        <v>130</v>
      </c>
      <c r="H68" s="116" t="s">
        <v>130</v>
      </c>
      <c r="I68" s="116" t="s">
        <v>129</v>
      </c>
      <c r="J68" s="344" t="s">
        <v>130</v>
      </c>
      <c r="K68" s="115" t="s">
        <v>130</v>
      </c>
      <c r="L68" s="344" t="s">
        <v>130</v>
      </c>
      <c r="M68" s="345" t="s">
        <v>130</v>
      </c>
      <c r="N68" s="115" t="s">
        <v>129</v>
      </c>
      <c r="O68" s="116" t="s">
        <v>129</v>
      </c>
      <c r="P68" s="116" t="s">
        <v>130</v>
      </c>
      <c r="Q68" s="116" t="s">
        <v>130</v>
      </c>
      <c r="R68" s="116" t="s">
        <v>129</v>
      </c>
      <c r="S68" s="116" t="s">
        <v>129</v>
      </c>
      <c r="T68" s="344" t="s">
        <v>130</v>
      </c>
    </row>
    <row r="69" spans="1:20" ht="20.100000000000001" customHeight="1" x14ac:dyDescent="0.35">
      <c r="A69" s="106" t="s">
        <v>205</v>
      </c>
      <c r="B69" s="107" t="s">
        <v>212</v>
      </c>
      <c r="C69" s="340" t="s">
        <v>130</v>
      </c>
      <c r="D69" s="341" t="s">
        <v>129</v>
      </c>
      <c r="E69" s="112" t="s">
        <v>130</v>
      </c>
      <c r="F69" s="113" t="s">
        <v>130</v>
      </c>
      <c r="G69" s="113" t="s">
        <v>130</v>
      </c>
      <c r="H69" s="113" t="s">
        <v>130</v>
      </c>
      <c r="I69" s="113" t="s">
        <v>130</v>
      </c>
      <c r="J69" s="341" t="s">
        <v>129</v>
      </c>
      <c r="K69" s="112" t="s">
        <v>130</v>
      </c>
      <c r="L69" s="341" t="s">
        <v>130</v>
      </c>
      <c r="M69" s="342" t="s">
        <v>130</v>
      </c>
      <c r="N69" s="112" t="s">
        <v>130</v>
      </c>
      <c r="O69" s="113" t="s">
        <v>130</v>
      </c>
      <c r="P69" s="113" t="s">
        <v>130</v>
      </c>
      <c r="Q69" s="113" t="s">
        <v>130</v>
      </c>
      <c r="R69" s="113" t="s">
        <v>130</v>
      </c>
      <c r="S69" s="113" t="s">
        <v>130</v>
      </c>
      <c r="T69" s="341" t="s">
        <v>130</v>
      </c>
    </row>
    <row r="70" spans="1:20" ht="20.100000000000001" customHeight="1" x14ac:dyDescent="0.35">
      <c r="A70" s="108" t="s">
        <v>205</v>
      </c>
      <c r="B70" s="109" t="s">
        <v>213</v>
      </c>
      <c r="C70" s="343" t="s">
        <v>130</v>
      </c>
      <c r="D70" s="344" t="s">
        <v>130</v>
      </c>
      <c r="E70" s="115" t="s">
        <v>130</v>
      </c>
      <c r="F70" s="116" t="s">
        <v>130</v>
      </c>
      <c r="G70" s="116" t="s">
        <v>130</v>
      </c>
      <c r="H70" s="116" t="s">
        <v>130</v>
      </c>
      <c r="I70" s="116" t="s">
        <v>130</v>
      </c>
      <c r="J70" s="344" t="s">
        <v>130</v>
      </c>
      <c r="K70" s="115" t="s">
        <v>130</v>
      </c>
      <c r="L70" s="344" t="s">
        <v>130</v>
      </c>
      <c r="M70" s="345" t="s">
        <v>130</v>
      </c>
      <c r="N70" s="115" t="s">
        <v>130</v>
      </c>
      <c r="O70" s="116" t="s">
        <v>130</v>
      </c>
      <c r="P70" s="116" t="s">
        <v>130</v>
      </c>
      <c r="Q70" s="116" t="s">
        <v>130</v>
      </c>
      <c r="R70" s="116" t="s">
        <v>130</v>
      </c>
      <c r="S70" s="116" t="s">
        <v>130</v>
      </c>
      <c r="T70" s="344" t="s">
        <v>130</v>
      </c>
    </row>
    <row r="71" spans="1:20" ht="20.100000000000001" customHeight="1" x14ac:dyDescent="0.35">
      <c r="A71" s="106" t="s">
        <v>205</v>
      </c>
      <c r="B71" s="107" t="s">
        <v>214</v>
      </c>
      <c r="C71" s="340" t="s">
        <v>130</v>
      </c>
      <c r="D71" s="341" t="s">
        <v>129</v>
      </c>
      <c r="E71" s="112" t="s">
        <v>130</v>
      </c>
      <c r="F71" s="113" t="s">
        <v>130</v>
      </c>
      <c r="G71" s="113" t="s">
        <v>130</v>
      </c>
      <c r="H71" s="113" t="s">
        <v>130</v>
      </c>
      <c r="I71" s="113" t="s">
        <v>129</v>
      </c>
      <c r="J71" s="341" t="s">
        <v>129</v>
      </c>
      <c r="K71" s="112" t="s">
        <v>130</v>
      </c>
      <c r="L71" s="341" t="s">
        <v>130</v>
      </c>
      <c r="M71" s="342" t="s">
        <v>130</v>
      </c>
      <c r="N71" s="112" t="s">
        <v>130</v>
      </c>
      <c r="O71" s="113" t="s">
        <v>130</v>
      </c>
      <c r="P71" s="113" t="s">
        <v>130</v>
      </c>
      <c r="Q71" s="113" t="s">
        <v>129</v>
      </c>
      <c r="R71" s="113" t="s">
        <v>130</v>
      </c>
      <c r="S71" s="113" t="s">
        <v>129</v>
      </c>
      <c r="T71" s="341" t="s">
        <v>130</v>
      </c>
    </row>
    <row r="72" spans="1:20" ht="20.100000000000001" customHeight="1" x14ac:dyDescent="0.35">
      <c r="A72" s="108" t="s">
        <v>205</v>
      </c>
      <c r="B72" s="109" t="s">
        <v>215</v>
      </c>
      <c r="C72" s="343" t="s">
        <v>130</v>
      </c>
      <c r="D72" s="344" t="s">
        <v>129</v>
      </c>
      <c r="E72" s="115" t="s">
        <v>130</v>
      </c>
      <c r="F72" s="116" t="s">
        <v>130</v>
      </c>
      <c r="G72" s="116" t="s">
        <v>130</v>
      </c>
      <c r="H72" s="116" t="s">
        <v>130</v>
      </c>
      <c r="I72" s="116" t="s">
        <v>129</v>
      </c>
      <c r="J72" s="344" t="s">
        <v>129</v>
      </c>
      <c r="K72" s="115" t="s">
        <v>129</v>
      </c>
      <c r="L72" s="344" t="s">
        <v>130</v>
      </c>
      <c r="M72" s="345" t="s">
        <v>130</v>
      </c>
      <c r="N72" s="115" t="s">
        <v>129</v>
      </c>
      <c r="O72" s="116" t="s">
        <v>129</v>
      </c>
      <c r="P72" s="116" t="s">
        <v>130</v>
      </c>
      <c r="Q72" s="116" t="s">
        <v>129</v>
      </c>
      <c r="R72" s="116" t="s">
        <v>129</v>
      </c>
      <c r="S72" s="116" t="s">
        <v>129</v>
      </c>
      <c r="T72" s="344" t="s">
        <v>130</v>
      </c>
    </row>
    <row r="73" spans="1:20" ht="20.100000000000001" customHeight="1" x14ac:dyDescent="0.35">
      <c r="A73" s="106" t="s">
        <v>205</v>
      </c>
      <c r="B73" s="107" t="s">
        <v>216</v>
      </c>
      <c r="C73" s="340" t="s">
        <v>130</v>
      </c>
      <c r="D73" s="341" t="s">
        <v>129</v>
      </c>
      <c r="E73" s="112" t="s">
        <v>130</v>
      </c>
      <c r="F73" s="113" t="s">
        <v>130</v>
      </c>
      <c r="G73" s="113" t="s">
        <v>130</v>
      </c>
      <c r="H73" s="113" t="s">
        <v>129</v>
      </c>
      <c r="I73" s="113" t="s">
        <v>130</v>
      </c>
      <c r="J73" s="341" t="s">
        <v>129</v>
      </c>
      <c r="K73" s="112" t="s">
        <v>130</v>
      </c>
      <c r="L73" s="341" t="s">
        <v>130</v>
      </c>
      <c r="M73" s="342" t="s">
        <v>129</v>
      </c>
      <c r="N73" s="112" t="s">
        <v>129</v>
      </c>
      <c r="O73" s="113" t="s">
        <v>130</v>
      </c>
      <c r="P73" s="113" t="s">
        <v>130</v>
      </c>
      <c r="Q73" s="113" t="s">
        <v>129</v>
      </c>
      <c r="R73" s="113" t="s">
        <v>130</v>
      </c>
      <c r="S73" s="113" t="s">
        <v>130</v>
      </c>
      <c r="T73" s="341" t="s">
        <v>130</v>
      </c>
    </row>
    <row r="74" spans="1:20" ht="20.100000000000001" customHeight="1" x14ac:dyDescent="0.35">
      <c r="A74" s="108" t="s">
        <v>205</v>
      </c>
      <c r="B74" s="109" t="s">
        <v>217</v>
      </c>
      <c r="C74" s="343" t="s">
        <v>130</v>
      </c>
      <c r="D74" s="344" t="s">
        <v>130</v>
      </c>
      <c r="E74" s="115" t="s">
        <v>130</v>
      </c>
      <c r="F74" s="116" t="s">
        <v>130</v>
      </c>
      <c r="G74" s="116" t="s">
        <v>130</v>
      </c>
      <c r="H74" s="116" t="s">
        <v>130</v>
      </c>
      <c r="I74" s="116" t="s">
        <v>129</v>
      </c>
      <c r="J74" s="344" t="s">
        <v>129</v>
      </c>
      <c r="K74" s="115" t="s">
        <v>130</v>
      </c>
      <c r="L74" s="344" t="s">
        <v>130</v>
      </c>
      <c r="M74" s="345" t="s">
        <v>130</v>
      </c>
      <c r="N74" s="115" t="s">
        <v>129</v>
      </c>
      <c r="O74" s="116" t="s">
        <v>129</v>
      </c>
      <c r="P74" s="116" t="s">
        <v>129</v>
      </c>
      <c r="Q74" s="116" t="s">
        <v>129</v>
      </c>
      <c r="R74" s="116" t="s">
        <v>129</v>
      </c>
      <c r="S74" s="116" t="s">
        <v>130</v>
      </c>
      <c r="T74" s="344" t="s">
        <v>130</v>
      </c>
    </row>
    <row r="75" spans="1:20" ht="20.100000000000001" customHeight="1" x14ac:dyDescent="0.35">
      <c r="A75" s="106" t="s">
        <v>218</v>
      </c>
      <c r="B75" s="107" t="s">
        <v>219</v>
      </c>
      <c r="C75" s="340" t="s">
        <v>130</v>
      </c>
      <c r="D75" s="341" t="s">
        <v>129</v>
      </c>
      <c r="E75" s="112" t="s">
        <v>130</v>
      </c>
      <c r="F75" s="113" t="s">
        <v>130</v>
      </c>
      <c r="G75" s="113" t="s">
        <v>130</v>
      </c>
      <c r="H75" s="113" t="s">
        <v>130</v>
      </c>
      <c r="I75" s="113" t="s">
        <v>130</v>
      </c>
      <c r="J75" s="341" t="s">
        <v>129</v>
      </c>
      <c r="K75" s="112" t="s">
        <v>130</v>
      </c>
      <c r="L75" s="341" t="s">
        <v>130</v>
      </c>
      <c r="M75" s="342" t="s">
        <v>130</v>
      </c>
      <c r="N75" s="112" t="s">
        <v>129</v>
      </c>
      <c r="O75" s="113" t="s">
        <v>129</v>
      </c>
      <c r="P75" s="113" t="s">
        <v>129</v>
      </c>
      <c r="Q75" s="113" t="s">
        <v>129</v>
      </c>
      <c r="R75" s="113" t="s">
        <v>130</v>
      </c>
      <c r="S75" s="113" t="s">
        <v>129</v>
      </c>
      <c r="T75" s="341" t="s">
        <v>130</v>
      </c>
    </row>
    <row r="76" spans="1:20" ht="20.100000000000001" customHeight="1" x14ac:dyDescent="0.35">
      <c r="A76" s="108" t="s">
        <v>220</v>
      </c>
      <c r="B76" s="109" t="s">
        <v>221</v>
      </c>
      <c r="C76" s="343" t="s">
        <v>130</v>
      </c>
      <c r="D76" s="344" t="s">
        <v>130</v>
      </c>
      <c r="E76" s="115" t="s">
        <v>130</v>
      </c>
      <c r="F76" s="116" t="s">
        <v>130</v>
      </c>
      <c r="G76" s="116" t="s">
        <v>130</v>
      </c>
      <c r="H76" s="116" t="s">
        <v>130</v>
      </c>
      <c r="I76" s="116" t="s">
        <v>130</v>
      </c>
      <c r="J76" s="344" t="s">
        <v>130</v>
      </c>
      <c r="K76" s="115" t="s">
        <v>130</v>
      </c>
      <c r="L76" s="344" t="s">
        <v>130</v>
      </c>
      <c r="M76" s="345" t="s">
        <v>130</v>
      </c>
      <c r="N76" s="115" t="s">
        <v>129</v>
      </c>
      <c r="O76" s="116" t="s">
        <v>129</v>
      </c>
      <c r="P76" s="116" t="s">
        <v>130</v>
      </c>
      <c r="Q76" s="116" t="s">
        <v>129</v>
      </c>
      <c r="R76" s="116" t="s">
        <v>129</v>
      </c>
      <c r="S76" s="116" t="s">
        <v>130</v>
      </c>
      <c r="T76" s="344" t="s">
        <v>130</v>
      </c>
    </row>
    <row r="77" spans="1:20" ht="20.100000000000001" customHeight="1" x14ac:dyDescent="0.35">
      <c r="A77" s="106" t="s">
        <v>220</v>
      </c>
      <c r="B77" s="107" t="s">
        <v>222</v>
      </c>
      <c r="C77" s="340" t="s">
        <v>130</v>
      </c>
      <c r="D77" s="341" t="s">
        <v>130</v>
      </c>
      <c r="E77" s="112" t="s">
        <v>130</v>
      </c>
      <c r="F77" s="113" t="s">
        <v>130</v>
      </c>
      <c r="G77" s="113" t="s">
        <v>130</v>
      </c>
      <c r="H77" s="113" t="s">
        <v>130</v>
      </c>
      <c r="I77" s="113" t="s">
        <v>130</v>
      </c>
      <c r="J77" s="341" t="s">
        <v>130</v>
      </c>
      <c r="K77" s="112" t="s">
        <v>130</v>
      </c>
      <c r="L77" s="341" t="s">
        <v>130</v>
      </c>
      <c r="M77" s="342" t="s">
        <v>130</v>
      </c>
      <c r="N77" s="112" t="s">
        <v>129</v>
      </c>
      <c r="O77" s="113" t="s">
        <v>129</v>
      </c>
      <c r="P77" s="113" t="s">
        <v>130</v>
      </c>
      <c r="Q77" s="113" t="s">
        <v>129</v>
      </c>
      <c r="R77" s="113" t="s">
        <v>130</v>
      </c>
      <c r="S77" s="113" t="s">
        <v>130</v>
      </c>
      <c r="T77" s="341" t="s">
        <v>130</v>
      </c>
    </row>
    <row r="78" spans="1:20" ht="20.100000000000001" customHeight="1" x14ac:dyDescent="0.35">
      <c r="A78" s="108" t="s">
        <v>223</v>
      </c>
      <c r="B78" s="109" t="s">
        <v>224</v>
      </c>
      <c r="C78" s="343" t="s">
        <v>130</v>
      </c>
      <c r="D78" s="344" t="s">
        <v>129</v>
      </c>
      <c r="E78" s="115" t="s">
        <v>130</v>
      </c>
      <c r="F78" s="116" t="s">
        <v>130</v>
      </c>
      <c r="G78" s="116" t="s">
        <v>130</v>
      </c>
      <c r="H78" s="116" t="s">
        <v>130</v>
      </c>
      <c r="I78" s="116" t="s">
        <v>130</v>
      </c>
      <c r="J78" s="344" t="s">
        <v>130</v>
      </c>
      <c r="K78" s="115" t="s">
        <v>130</v>
      </c>
      <c r="L78" s="344" t="s">
        <v>130</v>
      </c>
      <c r="M78" s="345" t="s">
        <v>130</v>
      </c>
      <c r="N78" s="115" t="s">
        <v>129</v>
      </c>
      <c r="O78" s="116" t="s">
        <v>129</v>
      </c>
      <c r="P78" s="116" t="s">
        <v>130</v>
      </c>
      <c r="Q78" s="116" t="s">
        <v>130</v>
      </c>
      <c r="R78" s="116" t="s">
        <v>129</v>
      </c>
      <c r="S78" s="116" t="s">
        <v>130</v>
      </c>
      <c r="T78" s="344" t="s">
        <v>130</v>
      </c>
    </row>
    <row r="79" spans="1:20" ht="20.100000000000001" customHeight="1" x14ac:dyDescent="0.35">
      <c r="A79" s="106" t="s">
        <v>223</v>
      </c>
      <c r="B79" s="107" t="s">
        <v>225</v>
      </c>
      <c r="C79" s="340" t="s">
        <v>130</v>
      </c>
      <c r="D79" s="341" t="s">
        <v>130</v>
      </c>
      <c r="E79" s="112" t="s">
        <v>130</v>
      </c>
      <c r="F79" s="113" t="s">
        <v>130</v>
      </c>
      <c r="G79" s="113" t="s">
        <v>130</v>
      </c>
      <c r="H79" s="113" t="s">
        <v>130</v>
      </c>
      <c r="I79" s="113" t="s">
        <v>129</v>
      </c>
      <c r="J79" s="341" t="s">
        <v>129</v>
      </c>
      <c r="K79" s="112" t="s">
        <v>129</v>
      </c>
      <c r="L79" s="341" t="s">
        <v>129</v>
      </c>
      <c r="M79" s="342" t="s">
        <v>129</v>
      </c>
      <c r="N79" s="112" t="s">
        <v>129</v>
      </c>
      <c r="O79" s="113" t="s">
        <v>129</v>
      </c>
      <c r="P79" s="113" t="s">
        <v>129</v>
      </c>
      <c r="Q79" s="113" t="s">
        <v>129</v>
      </c>
      <c r="R79" s="113" t="s">
        <v>129</v>
      </c>
      <c r="S79" s="113" t="s">
        <v>129</v>
      </c>
      <c r="T79" s="341" t="s">
        <v>130</v>
      </c>
    </row>
    <row r="80" spans="1:20" ht="20.100000000000001" customHeight="1" x14ac:dyDescent="0.35">
      <c r="A80" s="108" t="s">
        <v>223</v>
      </c>
      <c r="B80" s="109" t="s">
        <v>226</v>
      </c>
      <c r="C80" s="343" t="s">
        <v>130</v>
      </c>
      <c r="D80" s="344" t="s">
        <v>130</v>
      </c>
      <c r="E80" s="115" t="s">
        <v>130</v>
      </c>
      <c r="F80" s="116" t="s">
        <v>130</v>
      </c>
      <c r="G80" s="116" t="s">
        <v>130</v>
      </c>
      <c r="H80" s="116" t="s">
        <v>130</v>
      </c>
      <c r="I80" s="116" t="s">
        <v>130</v>
      </c>
      <c r="J80" s="344" t="s">
        <v>130</v>
      </c>
      <c r="K80" s="115" t="s">
        <v>130</v>
      </c>
      <c r="L80" s="344" t="s">
        <v>130</v>
      </c>
      <c r="M80" s="345" t="s">
        <v>130</v>
      </c>
      <c r="N80" s="115" t="s">
        <v>130</v>
      </c>
      <c r="O80" s="116" t="s">
        <v>130</v>
      </c>
      <c r="P80" s="116" t="s">
        <v>130</v>
      </c>
      <c r="Q80" s="116" t="s">
        <v>130</v>
      </c>
      <c r="R80" s="116" t="s">
        <v>130</v>
      </c>
      <c r="S80" s="116" t="s">
        <v>129</v>
      </c>
      <c r="T80" s="344" t="s">
        <v>130</v>
      </c>
    </row>
    <row r="81" spans="1:20" ht="20.100000000000001" customHeight="1" x14ac:dyDescent="0.35">
      <c r="A81" s="106" t="s">
        <v>223</v>
      </c>
      <c r="B81" s="107" t="s">
        <v>227</v>
      </c>
      <c r="C81" s="340" t="s">
        <v>130</v>
      </c>
      <c r="D81" s="341" t="s">
        <v>129</v>
      </c>
      <c r="E81" s="112" t="s">
        <v>130</v>
      </c>
      <c r="F81" s="113" t="s">
        <v>130</v>
      </c>
      <c r="G81" s="113" t="s">
        <v>130</v>
      </c>
      <c r="H81" s="113" t="s">
        <v>130</v>
      </c>
      <c r="I81" s="113" t="s">
        <v>130</v>
      </c>
      <c r="J81" s="341" t="s">
        <v>130</v>
      </c>
      <c r="K81" s="112" t="s">
        <v>130</v>
      </c>
      <c r="L81" s="341" t="s">
        <v>130</v>
      </c>
      <c r="M81" s="342" t="s">
        <v>130</v>
      </c>
      <c r="N81" s="112" t="s">
        <v>129</v>
      </c>
      <c r="O81" s="113" t="s">
        <v>129</v>
      </c>
      <c r="P81" s="113" t="s">
        <v>129</v>
      </c>
      <c r="Q81" s="113" t="s">
        <v>129</v>
      </c>
      <c r="R81" s="113" t="s">
        <v>129</v>
      </c>
      <c r="S81" s="113" t="s">
        <v>129</v>
      </c>
      <c r="T81" s="341" t="s">
        <v>130</v>
      </c>
    </row>
    <row r="82" spans="1:20" ht="20.100000000000001" customHeight="1" x14ac:dyDescent="0.35">
      <c r="A82" s="108" t="s">
        <v>223</v>
      </c>
      <c r="B82" s="109" t="s">
        <v>228</v>
      </c>
      <c r="C82" s="343" t="s">
        <v>130</v>
      </c>
      <c r="D82" s="344" t="s">
        <v>129</v>
      </c>
      <c r="E82" s="115" t="s">
        <v>130</v>
      </c>
      <c r="F82" s="116" t="s">
        <v>130</v>
      </c>
      <c r="G82" s="116" t="s">
        <v>130</v>
      </c>
      <c r="H82" s="116" t="s">
        <v>130</v>
      </c>
      <c r="I82" s="116" t="s">
        <v>130</v>
      </c>
      <c r="J82" s="344" t="s">
        <v>129</v>
      </c>
      <c r="K82" s="115" t="s">
        <v>130</v>
      </c>
      <c r="L82" s="344" t="s">
        <v>130</v>
      </c>
      <c r="M82" s="345" t="s">
        <v>130</v>
      </c>
      <c r="N82" s="115" t="s">
        <v>129</v>
      </c>
      <c r="O82" s="116" t="s">
        <v>129</v>
      </c>
      <c r="P82" s="116" t="s">
        <v>130</v>
      </c>
      <c r="Q82" s="116" t="s">
        <v>130</v>
      </c>
      <c r="R82" s="116" t="s">
        <v>129</v>
      </c>
      <c r="S82" s="116" t="s">
        <v>129</v>
      </c>
      <c r="T82" s="344" t="s">
        <v>130</v>
      </c>
    </row>
    <row r="83" spans="1:20" ht="20.100000000000001" customHeight="1" x14ac:dyDescent="0.35">
      <c r="A83" s="106" t="s">
        <v>229</v>
      </c>
      <c r="B83" s="107" t="s">
        <v>230</v>
      </c>
      <c r="C83" s="340" t="s">
        <v>130</v>
      </c>
      <c r="D83" s="341" t="s">
        <v>130</v>
      </c>
      <c r="E83" s="112" t="s">
        <v>130</v>
      </c>
      <c r="F83" s="113" t="s">
        <v>130</v>
      </c>
      <c r="G83" s="113" t="s">
        <v>130</v>
      </c>
      <c r="H83" s="113" t="s">
        <v>130</v>
      </c>
      <c r="I83" s="113" t="s">
        <v>130</v>
      </c>
      <c r="J83" s="341" t="s">
        <v>129</v>
      </c>
      <c r="K83" s="112" t="s">
        <v>130</v>
      </c>
      <c r="L83" s="341" t="s">
        <v>130</v>
      </c>
      <c r="M83" s="342" t="s">
        <v>130</v>
      </c>
      <c r="N83" s="112" t="s">
        <v>129</v>
      </c>
      <c r="O83" s="113" t="s">
        <v>129</v>
      </c>
      <c r="P83" s="113" t="s">
        <v>130</v>
      </c>
      <c r="Q83" s="113" t="s">
        <v>129</v>
      </c>
      <c r="R83" s="113" t="s">
        <v>129</v>
      </c>
      <c r="S83" s="113" t="s">
        <v>129</v>
      </c>
      <c r="T83" s="341" t="s">
        <v>130</v>
      </c>
    </row>
    <row r="84" spans="1:20" ht="20.100000000000001" customHeight="1" x14ac:dyDescent="0.35">
      <c r="A84" s="108" t="s">
        <v>229</v>
      </c>
      <c r="B84" s="109" t="s">
        <v>231</v>
      </c>
      <c r="C84" s="343" t="s">
        <v>130</v>
      </c>
      <c r="D84" s="344" t="s">
        <v>130</v>
      </c>
      <c r="E84" s="115" t="s">
        <v>130</v>
      </c>
      <c r="F84" s="116" t="s">
        <v>130</v>
      </c>
      <c r="G84" s="116" t="s">
        <v>130</v>
      </c>
      <c r="H84" s="116" t="s">
        <v>130</v>
      </c>
      <c r="I84" s="116" t="s">
        <v>130</v>
      </c>
      <c r="J84" s="344" t="s">
        <v>130</v>
      </c>
      <c r="K84" s="115" t="s">
        <v>130</v>
      </c>
      <c r="L84" s="344" t="s">
        <v>130</v>
      </c>
      <c r="M84" s="345" t="s">
        <v>130</v>
      </c>
      <c r="N84" s="115" t="s">
        <v>129</v>
      </c>
      <c r="O84" s="116" t="s">
        <v>129</v>
      </c>
      <c r="P84" s="116" t="s">
        <v>130</v>
      </c>
      <c r="Q84" s="116" t="s">
        <v>129</v>
      </c>
      <c r="R84" s="116" t="s">
        <v>130</v>
      </c>
      <c r="S84" s="116" t="s">
        <v>130</v>
      </c>
      <c r="T84" s="344" t="s">
        <v>130</v>
      </c>
    </row>
    <row r="85" spans="1:20" ht="20.100000000000001" customHeight="1" x14ac:dyDescent="0.35">
      <c r="A85" s="106" t="s">
        <v>229</v>
      </c>
      <c r="B85" s="107" t="s">
        <v>232</v>
      </c>
      <c r="C85" s="340" t="s">
        <v>130</v>
      </c>
      <c r="D85" s="341" t="s">
        <v>129</v>
      </c>
      <c r="E85" s="112" t="s">
        <v>130</v>
      </c>
      <c r="F85" s="113" t="s">
        <v>130</v>
      </c>
      <c r="G85" s="113" t="s">
        <v>130</v>
      </c>
      <c r="H85" s="113" t="s">
        <v>130</v>
      </c>
      <c r="I85" s="113" t="s">
        <v>129</v>
      </c>
      <c r="J85" s="341" t="s">
        <v>129</v>
      </c>
      <c r="K85" s="112" t="s">
        <v>129</v>
      </c>
      <c r="L85" s="341" t="s">
        <v>130</v>
      </c>
      <c r="M85" s="342" t="s">
        <v>130</v>
      </c>
      <c r="N85" s="112" t="s">
        <v>130</v>
      </c>
      <c r="O85" s="113" t="s">
        <v>129</v>
      </c>
      <c r="P85" s="113" t="s">
        <v>130</v>
      </c>
      <c r="Q85" s="113" t="s">
        <v>129</v>
      </c>
      <c r="R85" s="113" t="s">
        <v>130</v>
      </c>
      <c r="S85" s="113" t="s">
        <v>129</v>
      </c>
      <c r="T85" s="341" t="s">
        <v>130</v>
      </c>
    </row>
    <row r="86" spans="1:20" ht="20.100000000000001" customHeight="1" x14ac:dyDescent="0.35">
      <c r="A86" s="108" t="s">
        <v>229</v>
      </c>
      <c r="B86" s="109" t="s">
        <v>233</v>
      </c>
      <c r="C86" s="343" t="s">
        <v>130</v>
      </c>
      <c r="D86" s="344" t="s">
        <v>130</v>
      </c>
      <c r="E86" s="115" t="s">
        <v>130</v>
      </c>
      <c r="F86" s="116" t="s">
        <v>130</v>
      </c>
      <c r="G86" s="116" t="s">
        <v>130</v>
      </c>
      <c r="H86" s="116" t="s">
        <v>130</v>
      </c>
      <c r="I86" s="116" t="s">
        <v>130</v>
      </c>
      <c r="J86" s="344" t="s">
        <v>130</v>
      </c>
      <c r="K86" s="115" t="s">
        <v>130</v>
      </c>
      <c r="L86" s="344" t="s">
        <v>130</v>
      </c>
      <c r="M86" s="345" t="s">
        <v>130</v>
      </c>
      <c r="N86" s="115" t="s">
        <v>129</v>
      </c>
      <c r="O86" s="116" t="s">
        <v>129</v>
      </c>
      <c r="P86" s="116" t="s">
        <v>130</v>
      </c>
      <c r="Q86" s="116" t="s">
        <v>129</v>
      </c>
      <c r="R86" s="116" t="s">
        <v>130</v>
      </c>
      <c r="S86" s="116" t="s">
        <v>130</v>
      </c>
      <c r="T86" s="344" t="s">
        <v>130</v>
      </c>
    </row>
    <row r="87" spans="1:20" ht="20.100000000000001" customHeight="1" x14ac:dyDescent="0.35">
      <c r="A87" s="106" t="s">
        <v>229</v>
      </c>
      <c r="B87" s="107" t="s">
        <v>234</v>
      </c>
      <c r="C87" s="340" t="s">
        <v>130</v>
      </c>
      <c r="D87" s="341" t="s">
        <v>129</v>
      </c>
      <c r="E87" s="112" t="s">
        <v>130</v>
      </c>
      <c r="F87" s="113" t="s">
        <v>130</v>
      </c>
      <c r="G87" s="113" t="s">
        <v>130</v>
      </c>
      <c r="H87" s="113" t="s">
        <v>130</v>
      </c>
      <c r="I87" s="113" t="s">
        <v>130</v>
      </c>
      <c r="J87" s="341" t="s">
        <v>130</v>
      </c>
      <c r="K87" s="112" t="s">
        <v>130</v>
      </c>
      <c r="L87" s="341" t="s">
        <v>130</v>
      </c>
      <c r="M87" s="342" t="s">
        <v>130</v>
      </c>
      <c r="N87" s="112" t="s">
        <v>129</v>
      </c>
      <c r="O87" s="113" t="s">
        <v>129</v>
      </c>
      <c r="P87" s="113" t="s">
        <v>130</v>
      </c>
      <c r="Q87" s="113" t="s">
        <v>129</v>
      </c>
      <c r="R87" s="113" t="s">
        <v>129</v>
      </c>
      <c r="S87" s="113" t="s">
        <v>130</v>
      </c>
      <c r="T87" s="341" t="s">
        <v>130</v>
      </c>
    </row>
    <row r="88" spans="1:20" ht="20.100000000000001" customHeight="1" x14ac:dyDescent="0.35">
      <c r="A88" s="108" t="s">
        <v>229</v>
      </c>
      <c r="B88" s="109" t="s">
        <v>235</v>
      </c>
      <c r="C88" s="343" t="s">
        <v>130</v>
      </c>
      <c r="D88" s="344" t="s">
        <v>130</v>
      </c>
      <c r="E88" s="115" t="s">
        <v>130</v>
      </c>
      <c r="F88" s="116" t="s">
        <v>130</v>
      </c>
      <c r="G88" s="116" t="s">
        <v>130</v>
      </c>
      <c r="H88" s="116" t="s">
        <v>130</v>
      </c>
      <c r="I88" s="116" t="s">
        <v>130</v>
      </c>
      <c r="J88" s="344" t="s">
        <v>130</v>
      </c>
      <c r="K88" s="115" t="s">
        <v>130</v>
      </c>
      <c r="L88" s="344" t="s">
        <v>130</v>
      </c>
      <c r="M88" s="345" t="s">
        <v>130</v>
      </c>
      <c r="N88" s="115" t="s">
        <v>130</v>
      </c>
      <c r="O88" s="116" t="s">
        <v>130</v>
      </c>
      <c r="P88" s="116" t="s">
        <v>130</v>
      </c>
      <c r="Q88" s="116" t="s">
        <v>129</v>
      </c>
      <c r="R88" s="116" t="s">
        <v>130</v>
      </c>
      <c r="S88" s="116" t="s">
        <v>129</v>
      </c>
      <c r="T88" s="344" t="s">
        <v>130</v>
      </c>
    </row>
    <row r="89" spans="1:20" ht="20.100000000000001" customHeight="1" x14ac:dyDescent="0.35">
      <c r="A89" s="106" t="s">
        <v>229</v>
      </c>
      <c r="B89" s="107" t="s">
        <v>236</v>
      </c>
      <c r="C89" s="340" t="s">
        <v>130</v>
      </c>
      <c r="D89" s="341" t="s">
        <v>129</v>
      </c>
      <c r="E89" s="112" t="s">
        <v>130</v>
      </c>
      <c r="F89" s="113" t="s">
        <v>130</v>
      </c>
      <c r="G89" s="113" t="s">
        <v>130</v>
      </c>
      <c r="H89" s="113" t="s">
        <v>130</v>
      </c>
      <c r="I89" s="113" t="s">
        <v>130</v>
      </c>
      <c r="J89" s="341" t="s">
        <v>130</v>
      </c>
      <c r="K89" s="112" t="s">
        <v>130</v>
      </c>
      <c r="L89" s="341" t="s">
        <v>130</v>
      </c>
      <c r="M89" s="342" t="s">
        <v>130</v>
      </c>
      <c r="N89" s="112" t="s">
        <v>129</v>
      </c>
      <c r="O89" s="113" t="s">
        <v>129</v>
      </c>
      <c r="P89" s="113" t="s">
        <v>130</v>
      </c>
      <c r="Q89" s="113" t="s">
        <v>129</v>
      </c>
      <c r="R89" s="113" t="s">
        <v>130</v>
      </c>
      <c r="S89" s="113" t="s">
        <v>129</v>
      </c>
      <c r="T89" s="341" t="s">
        <v>130</v>
      </c>
    </row>
    <row r="90" spans="1:20" ht="20.100000000000001" customHeight="1" x14ac:dyDescent="0.35">
      <c r="A90" s="108" t="s">
        <v>229</v>
      </c>
      <c r="B90" s="109" t="s">
        <v>237</v>
      </c>
      <c r="C90" s="343" t="s">
        <v>130</v>
      </c>
      <c r="D90" s="344" t="s">
        <v>130</v>
      </c>
      <c r="E90" s="115" t="s">
        <v>130</v>
      </c>
      <c r="F90" s="116" t="s">
        <v>130</v>
      </c>
      <c r="G90" s="116" t="s">
        <v>130</v>
      </c>
      <c r="H90" s="116" t="s">
        <v>130</v>
      </c>
      <c r="I90" s="116" t="s">
        <v>130</v>
      </c>
      <c r="J90" s="344" t="s">
        <v>130</v>
      </c>
      <c r="K90" s="115" t="s">
        <v>130</v>
      </c>
      <c r="L90" s="344" t="s">
        <v>130</v>
      </c>
      <c r="M90" s="345" t="s">
        <v>130</v>
      </c>
      <c r="N90" s="115" t="s">
        <v>129</v>
      </c>
      <c r="O90" s="116" t="s">
        <v>129</v>
      </c>
      <c r="P90" s="116" t="s">
        <v>129</v>
      </c>
      <c r="Q90" s="116" t="s">
        <v>129</v>
      </c>
      <c r="R90" s="116" t="s">
        <v>130</v>
      </c>
      <c r="S90" s="116" t="s">
        <v>129</v>
      </c>
      <c r="T90" s="344" t="s">
        <v>130</v>
      </c>
    </row>
    <row r="91" spans="1:20" ht="20.100000000000001" customHeight="1" x14ac:dyDescent="0.35">
      <c r="A91" s="106" t="s">
        <v>229</v>
      </c>
      <c r="B91" s="107" t="s">
        <v>238</v>
      </c>
      <c r="C91" s="340" t="s">
        <v>130</v>
      </c>
      <c r="D91" s="341" t="s">
        <v>129</v>
      </c>
      <c r="E91" s="112" t="s">
        <v>130</v>
      </c>
      <c r="F91" s="113" t="s">
        <v>130</v>
      </c>
      <c r="G91" s="113" t="s">
        <v>130</v>
      </c>
      <c r="H91" s="113" t="s">
        <v>130</v>
      </c>
      <c r="I91" s="113" t="s">
        <v>130</v>
      </c>
      <c r="J91" s="341" t="s">
        <v>130</v>
      </c>
      <c r="K91" s="112" t="s">
        <v>130</v>
      </c>
      <c r="L91" s="341" t="s">
        <v>130</v>
      </c>
      <c r="M91" s="342" t="s">
        <v>130</v>
      </c>
      <c r="N91" s="112" t="s">
        <v>129</v>
      </c>
      <c r="O91" s="113" t="s">
        <v>129</v>
      </c>
      <c r="P91" s="113" t="s">
        <v>130</v>
      </c>
      <c r="Q91" s="113" t="s">
        <v>129</v>
      </c>
      <c r="R91" s="113" t="s">
        <v>130</v>
      </c>
      <c r="S91" s="113" t="s">
        <v>129</v>
      </c>
      <c r="T91" s="341" t="s">
        <v>130</v>
      </c>
    </row>
    <row r="92" spans="1:20" ht="20.100000000000001" customHeight="1" x14ac:dyDescent="0.35">
      <c r="A92" s="108" t="s">
        <v>229</v>
      </c>
      <c r="B92" s="109" t="s">
        <v>239</v>
      </c>
      <c r="C92" s="343" t="s">
        <v>130</v>
      </c>
      <c r="D92" s="344" t="s">
        <v>129</v>
      </c>
      <c r="E92" s="115" t="s">
        <v>130</v>
      </c>
      <c r="F92" s="116" t="s">
        <v>130</v>
      </c>
      <c r="G92" s="116" t="s">
        <v>130</v>
      </c>
      <c r="H92" s="116" t="s">
        <v>130</v>
      </c>
      <c r="I92" s="116" t="s">
        <v>129</v>
      </c>
      <c r="J92" s="344" t="s">
        <v>130</v>
      </c>
      <c r="K92" s="115" t="s">
        <v>129</v>
      </c>
      <c r="L92" s="344" t="s">
        <v>130</v>
      </c>
      <c r="M92" s="345" t="s">
        <v>130</v>
      </c>
      <c r="N92" s="115" t="s">
        <v>129</v>
      </c>
      <c r="O92" s="116" t="s">
        <v>129</v>
      </c>
      <c r="P92" s="116" t="s">
        <v>130</v>
      </c>
      <c r="Q92" s="116" t="s">
        <v>129</v>
      </c>
      <c r="R92" s="116" t="s">
        <v>130</v>
      </c>
      <c r="S92" s="116" t="s">
        <v>129</v>
      </c>
      <c r="T92" s="344" t="s">
        <v>130</v>
      </c>
    </row>
    <row r="93" spans="1:20" ht="20.100000000000001" customHeight="1" x14ac:dyDescent="0.35">
      <c r="A93" s="106" t="s">
        <v>240</v>
      </c>
      <c r="B93" s="107" t="s">
        <v>241</v>
      </c>
      <c r="C93" s="340" t="s">
        <v>130</v>
      </c>
      <c r="D93" s="341" t="s">
        <v>130</v>
      </c>
      <c r="E93" s="112" t="s">
        <v>130</v>
      </c>
      <c r="F93" s="113" t="s">
        <v>130</v>
      </c>
      <c r="G93" s="113" t="s">
        <v>130</v>
      </c>
      <c r="H93" s="113" t="s">
        <v>130</v>
      </c>
      <c r="I93" s="113" t="s">
        <v>130</v>
      </c>
      <c r="J93" s="341" t="s">
        <v>129</v>
      </c>
      <c r="K93" s="112" t="s">
        <v>129</v>
      </c>
      <c r="L93" s="341" t="s">
        <v>129</v>
      </c>
      <c r="M93" s="342" t="s">
        <v>130</v>
      </c>
      <c r="N93" s="112" t="s">
        <v>129</v>
      </c>
      <c r="O93" s="113" t="s">
        <v>129</v>
      </c>
      <c r="P93" s="113" t="s">
        <v>130</v>
      </c>
      <c r="Q93" s="113" t="s">
        <v>129</v>
      </c>
      <c r="R93" s="113" t="s">
        <v>130</v>
      </c>
      <c r="S93" s="113" t="s">
        <v>129</v>
      </c>
      <c r="T93" s="341" t="s">
        <v>130</v>
      </c>
    </row>
    <row r="94" spans="1:20" ht="20.100000000000001" customHeight="1" x14ac:dyDescent="0.35">
      <c r="A94" s="108" t="s">
        <v>240</v>
      </c>
      <c r="B94" s="109" t="s">
        <v>242</v>
      </c>
      <c r="C94" s="343" t="s">
        <v>130</v>
      </c>
      <c r="D94" s="344" t="s">
        <v>129</v>
      </c>
      <c r="E94" s="115" t="s">
        <v>130</v>
      </c>
      <c r="F94" s="116" t="s">
        <v>130</v>
      </c>
      <c r="G94" s="116" t="s">
        <v>130</v>
      </c>
      <c r="H94" s="116" t="s">
        <v>130</v>
      </c>
      <c r="I94" s="116" t="s">
        <v>130</v>
      </c>
      <c r="J94" s="344" t="s">
        <v>130</v>
      </c>
      <c r="K94" s="115" t="s">
        <v>130</v>
      </c>
      <c r="L94" s="344" t="s">
        <v>129</v>
      </c>
      <c r="M94" s="345" t="s">
        <v>130</v>
      </c>
      <c r="N94" s="115" t="s">
        <v>129</v>
      </c>
      <c r="O94" s="116" t="s">
        <v>129</v>
      </c>
      <c r="P94" s="116" t="s">
        <v>129</v>
      </c>
      <c r="Q94" s="116" t="s">
        <v>129</v>
      </c>
      <c r="R94" s="116" t="s">
        <v>129</v>
      </c>
      <c r="S94" s="116" t="s">
        <v>130</v>
      </c>
      <c r="T94" s="344" t="s">
        <v>130</v>
      </c>
    </row>
    <row r="95" spans="1:20" ht="20.100000000000001" customHeight="1" x14ac:dyDescent="0.35">
      <c r="A95" s="106" t="s">
        <v>240</v>
      </c>
      <c r="B95" s="107" t="s">
        <v>243</v>
      </c>
      <c r="C95" s="340" t="s">
        <v>130</v>
      </c>
      <c r="D95" s="341" t="s">
        <v>129</v>
      </c>
      <c r="E95" s="112" t="s">
        <v>130</v>
      </c>
      <c r="F95" s="113" t="s">
        <v>130</v>
      </c>
      <c r="G95" s="113" t="s">
        <v>130</v>
      </c>
      <c r="H95" s="113" t="s">
        <v>130</v>
      </c>
      <c r="I95" s="113" t="s">
        <v>129</v>
      </c>
      <c r="J95" s="341" t="s">
        <v>130</v>
      </c>
      <c r="K95" s="112" t="s">
        <v>130</v>
      </c>
      <c r="L95" s="341" t="s">
        <v>130</v>
      </c>
      <c r="M95" s="342" t="s">
        <v>130</v>
      </c>
      <c r="N95" s="112" t="s">
        <v>129</v>
      </c>
      <c r="O95" s="113" t="s">
        <v>129</v>
      </c>
      <c r="P95" s="113" t="s">
        <v>129</v>
      </c>
      <c r="Q95" s="113" t="s">
        <v>129</v>
      </c>
      <c r="R95" s="113" t="s">
        <v>130</v>
      </c>
      <c r="S95" s="113" t="s">
        <v>129</v>
      </c>
      <c r="T95" s="341" t="s">
        <v>130</v>
      </c>
    </row>
    <row r="96" spans="1:20" ht="20.100000000000001" customHeight="1" x14ac:dyDescent="0.35">
      <c r="A96" s="108" t="s">
        <v>240</v>
      </c>
      <c r="B96" s="109" t="s">
        <v>244</v>
      </c>
      <c r="C96" s="343" t="s">
        <v>130</v>
      </c>
      <c r="D96" s="344" t="s">
        <v>129</v>
      </c>
      <c r="E96" s="115" t="s">
        <v>130</v>
      </c>
      <c r="F96" s="116" t="s">
        <v>130</v>
      </c>
      <c r="G96" s="116" t="s">
        <v>130</v>
      </c>
      <c r="H96" s="116" t="s">
        <v>130</v>
      </c>
      <c r="I96" s="116" t="s">
        <v>130</v>
      </c>
      <c r="J96" s="344" t="s">
        <v>129</v>
      </c>
      <c r="K96" s="115" t="s">
        <v>129</v>
      </c>
      <c r="L96" s="344" t="s">
        <v>130</v>
      </c>
      <c r="M96" s="345" t="s">
        <v>130</v>
      </c>
      <c r="N96" s="115" t="s">
        <v>129</v>
      </c>
      <c r="O96" s="116" t="s">
        <v>129</v>
      </c>
      <c r="P96" s="116" t="s">
        <v>129</v>
      </c>
      <c r="Q96" s="116" t="s">
        <v>129</v>
      </c>
      <c r="R96" s="116" t="s">
        <v>129</v>
      </c>
      <c r="S96" s="116" t="s">
        <v>130</v>
      </c>
      <c r="T96" s="344" t="s">
        <v>130</v>
      </c>
    </row>
    <row r="97" spans="1:20" ht="20.100000000000001" customHeight="1" x14ac:dyDescent="0.35">
      <c r="A97" s="106" t="s">
        <v>240</v>
      </c>
      <c r="B97" s="107" t="s">
        <v>245</v>
      </c>
      <c r="C97" s="340" t="s">
        <v>130</v>
      </c>
      <c r="D97" s="341" t="s">
        <v>130</v>
      </c>
      <c r="E97" s="112" t="s">
        <v>130</v>
      </c>
      <c r="F97" s="113" t="s">
        <v>130</v>
      </c>
      <c r="G97" s="113" t="s">
        <v>130</v>
      </c>
      <c r="H97" s="113" t="s">
        <v>130</v>
      </c>
      <c r="I97" s="113" t="s">
        <v>129</v>
      </c>
      <c r="J97" s="341" t="s">
        <v>130</v>
      </c>
      <c r="K97" s="112" t="s">
        <v>130</v>
      </c>
      <c r="L97" s="341" t="s">
        <v>130</v>
      </c>
      <c r="M97" s="342" t="s">
        <v>130</v>
      </c>
      <c r="N97" s="112" t="s">
        <v>129</v>
      </c>
      <c r="O97" s="113" t="s">
        <v>129</v>
      </c>
      <c r="P97" s="113" t="s">
        <v>130</v>
      </c>
      <c r="Q97" s="113" t="s">
        <v>130</v>
      </c>
      <c r="R97" s="113" t="s">
        <v>129</v>
      </c>
      <c r="S97" s="113" t="s">
        <v>129</v>
      </c>
      <c r="T97" s="341" t="s">
        <v>130</v>
      </c>
    </row>
    <row r="98" spans="1:20" ht="20.100000000000001" customHeight="1" x14ac:dyDescent="0.35">
      <c r="A98" s="108" t="s">
        <v>240</v>
      </c>
      <c r="B98" s="109" t="s">
        <v>246</v>
      </c>
      <c r="C98" s="343" t="s">
        <v>130</v>
      </c>
      <c r="D98" s="344" t="s">
        <v>129</v>
      </c>
      <c r="E98" s="115" t="s">
        <v>130</v>
      </c>
      <c r="F98" s="116" t="s">
        <v>130</v>
      </c>
      <c r="G98" s="116" t="s">
        <v>130</v>
      </c>
      <c r="H98" s="116" t="s">
        <v>130</v>
      </c>
      <c r="I98" s="116" t="s">
        <v>129</v>
      </c>
      <c r="J98" s="344" t="s">
        <v>130</v>
      </c>
      <c r="K98" s="115" t="s">
        <v>130</v>
      </c>
      <c r="L98" s="344" t="s">
        <v>130</v>
      </c>
      <c r="M98" s="345" t="s">
        <v>130</v>
      </c>
      <c r="N98" s="115" t="s">
        <v>129</v>
      </c>
      <c r="O98" s="116" t="s">
        <v>129</v>
      </c>
      <c r="P98" s="116" t="s">
        <v>130</v>
      </c>
      <c r="Q98" s="116" t="s">
        <v>129</v>
      </c>
      <c r="R98" s="116" t="s">
        <v>130</v>
      </c>
      <c r="S98" s="116" t="s">
        <v>130</v>
      </c>
      <c r="T98" s="344" t="s">
        <v>130</v>
      </c>
    </row>
    <row r="99" spans="1:20" ht="20.100000000000001" customHeight="1" x14ac:dyDescent="0.35">
      <c r="A99" s="106" t="s">
        <v>240</v>
      </c>
      <c r="B99" s="107" t="s">
        <v>247</v>
      </c>
      <c r="C99" s="340" t="s">
        <v>130</v>
      </c>
      <c r="D99" s="341" t="s">
        <v>130</v>
      </c>
      <c r="E99" s="112" t="s">
        <v>130</v>
      </c>
      <c r="F99" s="113" t="s">
        <v>130</v>
      </c>
      <c r="G99" s="113" t="s">
        <v>130</v>
      </c>
      <c r="H99" s="113" t="s">
        <v>130</v>
      </c>
      <c r="I99" s="113" t="s">
        <v>130</v>
      </c>
      <c r="J99" s="341" t="s">
        <v>130</v>
      </c>
      <c r="K99" s="112" t="s">
        <v>130</v>
      </c>
      <c r="L99" s="341" t="s">
        <v>130</v>
      </c>
      <c r="M99" s="342" t="s">
        <v>130</v>
      </c>
      <c r="N99" s="112" t="s">
        <v>129</v>
      </c>
      <c r="O99" s="113" t="s">
        <v>130</v>
      </c>
      <c r="P99" s="113" t="s">
        <v>130</v>
      </c>
      <c r="Q99" s="113" t="s">
        <v>129</v>
      </c>
      <c r="R99" s="113" t="s">
        <v>130</v>
      </c>
      <c r="S99" s="113" t="s">
        <v>130</v>
      </c>
      <c r="T99" s="341" t="s">
        <v>130</v>
      </c>
    </row>
    <row r="100" spans="1:20" ht="20.100000000000001" customHeight="1" x14ac:dyDescent="0.35">
      <c r="A100" s="108" t="s">
        <v>240</v>
      </c>
      <c r="B100" s="109" t="s">
        <v>248</v>
      </c>
      <c r="C100" s="343" t="s">
        <v>130</v>
      </c>
      <c r="D100" s="344" t="s">
        <v>129</v>
      </c>
      <c r="E100" s="115" t="s">
        <v>130</v>
      </c>
      <c r="F100" s="116" t="s">
        <v>130</v>
      </c>
      <c r="G100" s="116" t="s">
        <v>130</v>
      </c>
      <c r="H100" s="116" t="s">
        <v>130</v>
      </c>
      <c r="I100" s="116" t="s">
        <v>129</v>
      </c>
      <c r="J100" s="344" t="s">
        <v>129</v>
      </c>
      <c r="K100" s="115" t="s">
        <v>130</v>
      </c>
      <c r="L100" s="344" t="s">
        <v>130</v>
      </c>
      <c r="M100" s="345" t="s">
        <v>130</v>
      </c>
      <c r="N100" s="115" t="s">
        <v>129</v>
      </c>
      <c r="O100" s="116" t="s">
        <v>129</v>
      </c>
      <c r="P100" s="116" t="s">
        <v>130</v>
      </c>
      <c r="Q100" s="116" t="s">
        <v>129</v>
      </c>
      <c r="R100" s="116" t="s">
        <v>129</v>
      </c>
      <c r="S100" s="116" t="s">
        <v>129</v>
      </c>
      <c r="T100" s="344" t="s">
        <v>130</v>
      </c>
    </row>
    <row r="101" spans="1:20" ht="20.100000000000001" customHeight="1" x14ac:dyDescent="0.35">
      <c r="A101" s="106" t="s">
        <v>240</v>
      </c>
      <c r="B101" s="107" t="s">
        <v>249</v>
      </c>
      <c r="C101" s="340" t="s">
        <v>130</v>
      </c>
      <c r="D101" s="341" t="s">
        <v>129</v>
      </c>
      <c r="E101" s="112" t="s">
        <v>130</v>
      </c>
      <c r="F101" s="113" t="s">
        <v>130</v>
      </c>
      <c r="G101" s="113" t="s">
        <v>130</v>
      </c>
      <c r="H101" s="113" t="s">
        <v>130</v>
      </c>
      <c r="I101" s="113" t="s">
        <v>129</v>
      </c>
      <c r="J101" s="341" t="s">
        <v>130</v>
      </c>
      <c r="K101" s="112" t="s">
        <v>129</v>
      </c>
      <c r="L101" s="341" t="s">
        <v>130</v>
      </c>
      <c r="M101" s="342" t="s">
        <v>130</v>
      </c>
      <c r="N101" s="112" t="s">
        <v>130</v>
      </c>
      <c r="O101" s="113" t="s">
        <v>129</v>
      </c>
      <c r="P101" s="113" t="s">
        <v>129</v>
      </c>
      <c r="Q101" s="113" t="s">
        <v>129</v>
      </c>
      <c r="R101" s="113" t="s">
        <v>130</v>
      </c>
      <c r="S101" s="113" t="s">
        <v>129</v>
      </c>
      <c r="T101" s="341" t="s">
        <v>130</v>
      </c>
    </row>
    <row r="102" spans="1:20" ht="20.100000000000001" customHeight="1" x14ac:dyDescent="0.35">
      <c r="A102" s="108" t="s">
        <v>250</v>
      </c>
      <c r="B102" s="109" t="s">
        <v>251</v>
      </c>
      <c r="C102" s="343" t="s">
        <v>130</v>
      </c>
      <c r="D102" s="344" t="s">
        <v>130</v>
      </c>
      <c r="E102" s="115" t="s">
        <v>130</v>
      </c>
      <c r="F102" s="116" t="s">
        <v>130</v>
      </c>
      <c r="G102" s="116" t="s">
        <v>130</v>
      </c>
      <c r="H102" s="116" t="s">
        <v>130</v>
      </c>
      <c r="I102" s="116" t="s">
        <v>130</v>
      </c>
      <c r="J102" s="344" t="s">
        <v>130</v>
      </c>
      <c r="K102" s="115" t="s">
        <v>130</v>
      </c>
      <c r="L102" s="344" t="s">
        <v>130</v>
      </c>
      <c r="M102" s="345" t="s">
        <v>130</v>
      </c>
      <c r="N102" s="115" t="s">
        <v>129</v>
      </c>
      <c r="O102" s="116" t="s">
        <v>129</v>
      </c>
      <c r="P102" s="116" t="s">
        <v>130</v>
      </c>
      <c r="Q102" s="116" t="s">
        <v>129</v>
      </c>
      <c r="R102" s="116" t="s">
        <v>130</v>
      </c>
      <c r="S102" s="116" t="s">
        <v>129</v>
      </c>
      <c r="T102" s="344" t="s">
        <v>130</v>
      </c>
    </row>
    <row r="103" spans="1:20" ht="20.100000000000001" customHeight="1" x14ac:dyDescent="0.35">
      <c r="A103" s="106" t="s">
        <v>250</v>
      </c>
      <c r="B103" s="107" t="s">
        <v>252</v>
      </c>
      <c r="C103" s="340" t="s">
        <v>130</v>
      </c>
      <c r="D103" s="341" t="s">
        <v>129</v>
      </c>
      <c r="E103" s="112" t="s">
        <v>130</v>
      </c>
      <c r="F103" s="113" t="s">
        <v>130</v>
      </c>
      <c r="G103" s="113" t="s">
        <v>130</v>
      </c>
      <c r="H103" s="113" t="s">
        <v>130</v>
      </c>
      <c r="I103" s="113" t="s">
        <v>130</v>
      </c>
      <c r="J103" s="341" t="s">
        <v>130</v>
      </c>
      <c r="K103" s="112" t="s">
        <v>130</v>
      </c>
      <c r="L103" s="341" t="s">
        <v>130</v>
      </c>
      <c r="M103" s="342" t="s">
        <v>130</v>
      </c>
      <c r="N103" s="112" t="s">
        <v>129</v>
      </c>
      <c r="O103" s="113" t="s">
        <v>129</v>
      </c>
      <c r="P103" s="113" t="s">
        <v>130</v>
      </c>
      <c r="Q103" s="113" t="s">
        <v>129</v>
      </c>
      <c r="R103" s="113" t="s">
        <v>130</v>
      </c>
      <c r="S103" s="113" t="s">
        <v>129</v>
      </c>
      <c r="T103" s="341" t="s">
        <v>130</v>
      </c>
    </row>
    <row r="104" spans="1:20" ht="20.100000000000001" customHeight="1" x14ac:dyDescent="0.35">
      <c r="A104" s="108" t="s">
        <v>250</v>
      </c>
      <c r="B104" s="109" t="s">
        <v>253</v>
      </c>
      <c r="C104" s="343" t="s">
        <v>130</v>
      </c>
      <c r="D104" s="344" t="s">
        <v>130</v>
      </c>
      <c r="E104" s="115" t="s">
        <v>130</v>
      </c>
      <c r="F104" s="116" t="s">
        <v>130</v>
      </c>
      <c r="G104" s="116" t="s">
        <v>130</v>
      </c>
      <c r="H104" s="116" t="s">
        <v>130</v>
      </c>
      <c r="I104" s="116" t="s">
        <v>130</v>
      </c>
      <c r="J104" s="344" t="s">
        <v>129</v>
      </c>
      <c r="K104" s="115" t="s">
        <v>130</v>
      </c>
      <c r="L104" s="344" t="s">
        <v>129</v>
      </c>
      <c r="M104" s="345" t="s">
        <v>130</v>
      </c>
      <c r="N104" s="115" t="s">
        <v>129</v>
      </c>
      <c r="O104" s="116" t="s">
        <v>129</v>
      </c>
      <c r="P104" s="116" t="s">
        <v>129</v>
      </c>
      <c r="Q104" s="116" t="s">
        <v>129</v>
      </c>
      <c r="R104" s="116" t="s">
        <v>130</v>
      </c>
      <c r="S104" s="116" t="s">
        <v>129</v>
      </c>
      <c r="T104" s="344" t="s">
        <v>130</v>
      </c>
    </row>
    <row r="105" spans="1:20" ht="20.100000000000001" customHeight="1" x14ac:dyDescent="0.35">
      <c r="A105" s="106" t="s">
        <v>250</v>
      </c>
      <c r="B105" s="107" t="s">
        <v>254</v>
      </c>
      <c r="C105" s="340" t="s">
        <v>130</v>
      </c>
      <c r="D105" s="341" t="s">
        <v>129</v>
      </c>
      <c r="E105" s="112" t="s">
        <v>130</v>
      </c>
      <c r="F105" s="113" t="s">
        <v>130</v>
      </c>
      <c r="G105" s="113" t="s">
        <v>130</v>
      </c>
      <c r="H105" s="113" t="s">
        <v>130</v>
      </c>
      <c r="I105" s="113" t="s">
        <v>129</v>
      </c>
      <c r="J105" s="341" t="s">
        <v>129</v>
      </c>
      <c r="K105" s="112" t="s">
        <v>130</v>
      </c>
      <c r="L105" s="341" t="s">
        <v>130</v>
      </c>
      <c r="M105" s="342" t="s">
        <v>130</v>
      </c>
      <c r="N105" s="112" t="s">
        <v>129</v>
      </c>
      <c r="O105" s="113" t="s">
        <v>129</v>
      </c>
      <c r="P105" s="113" t="s">
        <v>129</v>
      </c>
      <c r="Q105" s="113" t="s">
        <v>129</v>
      </c>
      <c r="R105" s="113" t="s">
        <v>129</v>
      </c>
      <c r="S105" s="113" t="s">
        <v>129</v>
      </c>
      <c r="T105" s="341" t="s">
        <v>130</v>
      </c>
    </row>
    <row r="106" spans="1:20" ht="20.100000000000001" customHeight="1" x14ac:dyDescent="0.35">
      <c r="A106" s="108" t="s">
        <v>255</v>
      </c>
      <c r="B106" s="109" t="s">
        <v>256</v>
      </c>
      <c r="C106" s="343" t="s">
        <v>130</v>
      </c>
      <c r="D106" s="344" t="s">
        <v>130</v>
      </c>
      <c r="E106" s="115" t="s">
        <v>130</v>
      </c>
      <c r="F106" s="116" t="s">
        <v>130</v>
      </c>
      <c r="G106" s="116" t="s">
        <v>130</v>
      </c>
      <c r="H106" s="116" t="s">
        <v>130</v>
      </c>
      <c r="I106" s="116" t="s">
        <v>130</v>
      </c>
      <c r="J106" s="344" t="s">
        <v>129</v>
      </c>
      <c r="K106" s="115" t="s">
        <v>130</v>
      </c>
      <c r="L106" s="344" t="s">
        <v>130</v>
      </c>
      <c r="M106" s="345" t="s">
        <v>130</v>
      </c>
      <c r="N106" s="115" t="s">
        <v>129</v>
      </c>
      <c r="O106" s="116" t="s">
        <v>129</v>
      </c>
      <c r="P106" s="116" t="s">
        <v>130</v>
      </c>
      <c r="Q106" s="116" t="s">
        <v>129</v>
      </c>
      <c r="R106" s="116" t="s">
        <v>130</v>
      </c>
      <c r="S106" s="116" t="s">
        <v>130</v>
      </c>
      <c r="T106" s="344" t="s">
        <v>130</v>
      </c>
    </row>
    <row r="107" spans="1:20" ht="20.100000000000001" customHeight="1" x14ac:dyDescent="0.35">
      <c r="A107" s="106" t="s">
        <v>257</v>
      </c>
      <c r="B107" s="107" t="s">
        <v>258</v>
      </c>
      <c r="C107" s="340" t="s">
        <v>129</v>
      </c>
      <c r="D107" s="341" t="s">
        <v>130</v>
      </c>
      <c r="E107" s="112" t="s">
        <v>130</v>
      </c>
      <c r="F107" s="113" t="s">
        <v>130</v>
      </c>
      <c r="G107" s="113" t="s">
        <v>129</v>
      </c>
      <c r="H107" s="113" t="s">
        <v>130</v>
      </c>
      <c r="I107" s="113" t="s">
        <v>129</v>
      </c>
      <c r="J107" s="341" t="s">
        <v>129</v>
      </c>
      <c r="K107" s="112" t="s">
        <v>129</v>
      </c>
      <c r="L107" s="341" t="s">
        <v>130</v>
      </c>
      <c r="M107" s="342" t="s">
        <v>130</v>
      </c>
      <c r="N107" s="112" t="s">
        <v>130</v>
      </c>
      <c r="O107" s="113" t="s">
        <v>129</v>
      </c>
      <c r="P107" s="113" t="s">
        <v>130</v>
      </c>
      <c r="Q107" s="113" t="s">
        <v>130</v>
      </c>
      <c r="R107" s="113" t="s">
        <v>129</v>
      </c>
      <c r="S107" s="113" t="s">
        <v>129</v>
      </c>
      <c r="T107" s="341" t="s">
        <v>129</v>
      </c>
    </row>
    <row r="108" spans="1:20" ht="20.100000000000001" customHeight="1" x14ac:dyDescent="0.35">
      <c r="A108" s="108" t="s">
        <v>259</v>
      </c>
      <c r="B108" s="109" t="s">
        <v>260</v>
      </c>
      <c r="C108" s="343" t="s">
        <v>130</v>
      </c>
      <c r="D108" s="344" t="s">
        <v>130</v>
      </c>
      <c r="E108" s="115" t="s">
        <v>130</v>
      </c>
      <c r="F108" s="116" t="s">
        <v>130</v>
      </c>
      <c r="G108" s="116" t="s">
        <v>130</v>
      </c>
      <c r="H108" s="116" t="s">
        <v>130</v>
      </c>
      <c r="I108" s="116" t="s">
        <v>129</v>
      </c>
      <c r="J108" s="344" t="s">
        <v>129</v>
      </c>
      <c r="K108" s="115" t="s">
        <v>130</v>
      </c>
      <c r="L108" s="344" t="s">
        <v>130</v>
      </c>
      <c r="M108" s="345" t="s">
        <v>130</v>
      </c>
      <c r="N108" s="115" t="s">
        <v>129</v>
      </c>
      <c r="O108" s="116" t="s">
        <v>129</v>
      </c>
      <c r="P108" s="116" t="s">
        <v>129</v>
      </c>
      <c r="Q108" s="116" t="s">
        <v>129</v>
      </c>
      <c r="R108" s="116" t="s">
        <v>129</v>
      </c>
      <c r="S108" s="116" t="s">
        <v>129</v>
      </c>
      <c r="T108" s="344" t="s">
        <v>130</v>
      </c>
    </row>
    <row r="109" spans="1:20" ht="20.100000000000001" customHeight="1" x14ac:dyDescent="0.35">
      <c r="A109" s="106" t="s">
        <v>261</v>
      </c>
      <c r="B109" s="107" t="s">
        <v>262</v>
      </c>
      <c r="C109" s="340" t="s">
        <v>130</v>
      </c>
      <c r="D109" s="341" t="s">
        <v>130</v>
      </c>
      <c r="E109" s="112" t="s">
        <v>130</v>
      </c>
      <c r="F109" s="113" t="s">
        <v>130</v>
      </c>
      <c r="G109" s="113" t="s">
        <v>130</v>
      </c>
      <c r="H109" s="113" t="s">
        <v>130</v>
      </c>
      <c r="I109" s="113" t="s">
        <v>130</v>
      </c>
      <c r="J109" s="341" t="s">
        <v>130</v>
      </c>
      <c r="K109" s="112" t="s">
        <v>130</v>
      </c>
      <c r="L109" s="341" t="s">
        <v>130</v>
      </c>
      <c r="M109" s="342" t="s">
        <v>130</v>
      </c>
      <c r="N109" s="112" t="s">
        <v>130</v>
      </c>
      <c r="O109" s="113" t="s">
        <v>130</v>
      </c>
      <c r="P109" s="113" t="s">
        <v>130</v>
      </c>
      <c r="Q109" s="113" t="s">
        <v>130</v>
      </c>
      <c r="R109" s="113" t="s">
        <v>130</v>
      </c>
      <c r="S109" s="113" t="s">
        <v>130</v>
      </c>
      <c r="T109" s="341" t="s">
        <v>130</v>
      </c>
    </row>
    <row r="110" spans="1:20" ht="20.100000000000001" customHeight="1" x14ac:dyDescent="0.35">
      <c r="A110" s="108" t="s">
        <v>261</v>
      </c>
      <c r="B110" s="109" t="s">
        <v>263</v>
      </c>
      <c r="C110" s="343" t="s">
        <v>130</v>
      </c>
      <c r="D110" s="344" t="s">
        <v>130</v>
      </c>
      <c r="E110" s="115" t="s">
        <v>130</v>
      </c>
      <c r="F110" s="116" t="s">
        <v>130</v>
      </c>
      <c r="G110" s="116" t="s">
        <v>130</v>
      </c>
      <c r="H110" s="116" t="s">
        <v>130</v>
      </c>
      <c r="I110" s="116" t="s">
        <v>130</v>
      </c>
      <c r="J110" s="344" t="s">
        <v>130</v>
      </c>
      <c r="K110" s="115" t="s">
        <v>130</v>
      </c>
      <c r="L110" s="344" t="s">
        <v>130</v>
      </c>
      <c r="M110" s="345" t="s">
        <v>130</v>
      </c>
      <c r="N110" s="115" t="s">
        <v>129</v>
      </c>
      <c r="O110" s="116" t="s">
        <v>130</v>
      </c>
      <c r="P110" s="116" t="s">
        <v>129</v>
      </c>
      <c r="Q110" s="116" t="s">
        <v>129</v>
      </c>
      <c r="R110" s="116" t="s">
        <v>130</v>
      </c>
      <c r="S110" s="116" t="s">
        <v>130</v>
      </c>
      <c r="T110" s="344" t="s">
        <v>130</v>
      </c>
    </row>
    <row r="111" spans="1:20" ht="20.100000000000001" customHeight="1" x14ac:dyDescent="0.35">
      <c r="A111" s="106" t="s">
        <v>261</v>
      </c>
      <c r="B111" s="107" t="s">
        <v>264</v>
      </c>
      <c r="C111" s="340" t="s">
        <v>130</v>
      </c>
      <c r="D111" s="341" t="s">
        <v>130</v>
      </c>
      <c r="E111" s="112" t="s">
        <v>130</v>
      </c>
      <c r="F111" s="113" t="s">
        <v>130</v>
      </c>
      <c r="G111" s="113" t="s">
        <v>130</v>
      </c>
      <c r="H111" s="113" t="s">
        <v>130</v>
      </c>
      <c r="I111" s="113" t="s">
        <v>129</v>
      </c>
      <c r="J111" s="341" t="s">
        <v>130</v>
      </c>
      <c r="K111" s="112" t="s">
        <v>130</v>
      </c>
      <c r="L111" s="341" t="s">
        <v>130</v>
      </c>
      <c r="M111" s="342" t="s">
        <v>130</v>
      </c>
      <c r="N111" s="112" t="s">
        <v>129</v>
      </c>
      <c r="O111" s="113" t="s">
        <v>129</v>
      </c>
      <c r="P111" s="113" t="s">
        <v>130</v>
      </c>
      <c r="Q111" s="113" t="s">
        <v>129</v>
      </c>
      <c r="R111" s="113" t="s">
        <v>129</v>
      </c>
      <c r="S111" s="113" t="s">
        <v>129</v>
      </c>
      <c r="T111" s="341" t="s">
        <v>130</v>
      </c>
    </row>
    <row r="112" spans="1:20" ht="20.100000000000001" customHeight="1" x14ac:dyDescent="0.35">
      <c r="A112" s="108" t="s">
        <v>261</v>
      </c>
      <c r="B112" s="109" t="s">
        <v>265</v>
      </c>
      <c r="C112" s="343" t="s">
        <v>130</v>
      </c>
      <c r="D112" s="344" t="s">
        <v>130</v>
      </c>
      <c r="E112" s="115" t="s">
        <v>130</v>
      </c>
      <c r="F112" s="116" t="s">
        <v>130</v>
      </c>
      <c r="G112" s="116" t="s">
        <v>130</v>
      </c>
      <c r="H112" s="116" t="s">
        <v>130</v>
      </c>
      <c r="I112" s="116" t="s">
        <v>130</v>
      </c>
      <c r="J112" s="344" t="s">
        <v>129</v>
      </c>
      <c r="K112" s="115" t="s">
        <v>130</v>
      </c>
      <c r="L112" s="344" t="s">
        <v>130</v>
      </c>
      <c r="M112" s="345" t="s">
        <v>130</v>
      </c>
      <c r="N112" s="115" t="s">
        <v>130</v>
      </c>
      <c r="O112" s="116" t="s">
        <v>129</v>
      </c>
      <c r="P112" s="116" t="s">
        <v>130</v>
      </c>
      <c r="Q112" s="116" t="s">
        <v>130</v>
      </c>
      <c r="R112" s="116" t="s">
        <v>130</v>
      </c>
      <c r="S112" s="116" t="s">
        <v>129</v>
      </c>
      <c r="T112" s="344" t="s">
        <v>130</v>
      </c>
    </row>
    <row r="113" spans="1:20" ht="20.100000000000001" customHeight="1" x14ac:dyDescent="0.35">
      <c r="A113" s="106" t="s">
        <v>261</v>
      </c>
      <c r="B113" s="107" t="s">
        <v>266</v>
      </c>
      <c r="C113" s="340" t="s">
        <v>130</v>
      </c>
      <c r="D113" s="341" t="s">
        <v>130</v>
      </c>
      <c r="E113" s="112" t="s">
        <v>130</v>
      </c>
      <c r="F113" s="113" t="s">
        <v>130</v>
      </c>
      <c r="G113" s="113" t="s">
        <v>130</v>
      </c>
      <c r="H113" s="113" t="s">
        <v>130</v>
      </c>
      <c r="I113" s="113" t="s">
        <v>130</v>
      </c>
      <c r="J113" s="341" t="s">
        <v>129</v>
      </c>
      <c r="K113" s="112" t="s">
        <v>130</v>
      </c>
      <c r="L113" s="341" t="s">
        <v>130</v>
      </c>
      <c r="M113" s="342" t="s">
        <v>130</v>
      </c>
      <c r="N113" s="112" t="s">
        <v>130</v>
      </c>
      <c r="O113" s="113" t="s">
        <v>129</v>
      </c>
      <c r="P113" s="113" t="s">
        <v>130</v>
      </c>
      <c r="Q113" s="113" t="s">
        <v>129</v>
      </c>
      <c r="R113" s="113" t="s">
        <v>130</v>
      </c>
      <c r="S113" s="113" t="s">
        <v>129</v>
      </c>
      <c r="T113" s="341" t="s">
        <v>130</v>
      </c>
    </row>
    <row r="114" spans="1:20" ht="20.100000000000001" customHeight="1" x14ac:dyDescent="0.35">
      <c r="A114" s="108" t="s">
        <v>261</v>
      </c>
      <c r="B114" s="109" t="s">
        <v>267</v>
      </c>
      <c r="C114" s="343" t="s">
        <v>130</v>
      </c>
      <c r="D114" s="344" t="s">
        <v>129</v>
      </c>
      <c r="E114" s="115" t="s">
        <v>130</v>
      </c>
      <c r="F114" s="116" t="s">
        <v>130</v>
      </c>
      <c r="G114" s="116" t="s">
        <v>130</v>
      </c>
      <c r="H114" s="116" t="s">
        <v>130</v>
      </c>
      <c r="I114" s="116" t="s">
        <v>130</v>
      </c>
      <c r="J114" s="344" t="s">
        <v>130</v>
      </c>
      <c r="K114" s="115" t="s">
        <v>130</v>
      </c>
      <c r="L114" s="344" t="s">
        <v>130</v>
      </c>
      <c r="M114" s="345" t="s">
        <v>130</v>
      </c>
      <c r="N114" s="115" t="s">
        <v>129</v>
      </c>
      <c r="O114" s="116" t="s">
        <v>129</v>
      </c>
      <c r="P114" s="116" t="s">
        <v>130</v>
      </c>
      <c r="Q114" s="116" t="s">
        <v>129</v>
      </c>
      <c r="R114" s="116" t="s">
        <v>129</v>
      </c>
      <c r="S114" s="116" t="s">
        <v>130</v>
      </c>
      <c r="T114" s="344" t="s">
        <v>129</v>
      </c>
    </row>
    <row r="115" spans="1:20" ht="20.100000000000001" customHeight="1" x14ac:dyDescent="0.35">
      <c r="A115" s="106" t="s">
        <v>261</v>
      </c>
      <c r="B115" s="107" t="s">
        <v>268</v>
      </c>
      <c r="C115" s="340" t="s">
        <v>130</v>
      </c>
      <c r="D115" s="341" t="s">
        <v>130</v>
      </c>
      <c r="E115" s="112" t="s">
        <v>130</v>
      </c>
      <c r="F115" s="113" t="s">
        <v>130</v>
      </c>
      <c r="G115" s="113" t="s">
        <v>130</v>
      </c>
      <c r="H115" s="113" t="s">
        <v>130</v>
      </c>
      <c r="I115" s="113" t="s">
        <v>130</v>
      </c>
      <c r="J115" s="341" t="s">
        <v>130</v>
      </c>
      <c r="K115" s="112" t="s">
        <v>130</v>
      </c>
      <c r="L115" s="341" t="s">
        <v>130</v>
      </c>
      <c r="M115" s="342" t="s">
        <v>130</v>
      </c>
      <c r="N115" s="112" t="s">
        <v>129</v>
      </c>
      <c r="O115" s="113" t="s">
        <v>129</v>
      </c>
      <c r="P115" s="113" t="s">
        <v>130</v>
      </c>
      <c r="Q115" s="113" t="s">
        <v>130</v>
      </c>
      <c r="R115" s="113" t="s">
        <v>129</v>
      </c>
      <c r="S115" s="113" t="s">
        <v>130</v>
      </c>
      <c r="T115" s="341" t="s">
        <v>130</v>
      </c>
    </row>
    <row r="116" spans="1:20" ht="20.100000000000001" customHeight="1" x14ac:dyDescent="0.35">
      <c r="A116" s="108" t="s">
        <v>261</v>
      </c>
      <c r="B116" s="109" t="s">
        <v>269</v>
      </c>
      <c r="C116" s="343" t="s">
        <v>130</v>
      </c>
      <c r="D116" s="344" t="s">
        <v>129</v>
      </c>
      <c r="E116" s="115" t="s">
        <v>130</v>
      </c>
      <c r="F116" s="116" t="s">
        <v>130</v>
      </c>
      <c r="G116" s="116" t="s">
        <v>130</v>
      </c>
      <c r="H116" s="116" t="s">
        <v>129</v>
      </c>
      <c r="I116" s="116" t="s">
        <v>130</v>
      </c>
      <c r="J116" s="344" t="s">
        <v>130</v>
      </c>
      <c r="K116" s="115" t="s">
        <v>130</v>
      </c>
      <c r="L116" s="344" t="s">
        <v>130</v>
      </c>
      <c r="M116" s="345" t="s">
        <v>130</v>
      </c>
      <c r="N116" s="115" t="s">
        <v>129</v>
      </c>
      <c r="O116" s="116" t="s">
        <v>130</v>
      </c>
      <c r="P116" s="116" t="s">
        <v>130</v>
      </c>
      <c r="Q116" s="116" t="s">
        <v>130</v>
      </c>
      <c r="R116" s="116" t="s">
        <v>130</v>
      </c>
      <c r="S116" s="116" t="s">
        <v>130</v>
      </c>
      <c r="T116" s="344" t="s">
        <v>130</v>
      </c>
    </row>
    <row r="117" spans="1:20" ht="20.100000000000001" customHeight="1" x14ac:dyDescent="0.35">
      <c r="A117" s="106" t="s">
        <v>270</v>
      </c>
      <c r="B117" s="107" t="s">
        <v>271</v>
      </c>
      <c r="C117" s="340" t="s">
        <v>130</v>
      </c>
      <c r="D117" s="341" t="s">
        <v>130</v>
      </c>
      <c r="E117" s="112" t="s">
        <v>130</v>
      </c>
      <c r="F117" s="113" t="s">
        <v>130</v>
      </c>
      <c r="G117" s="113" t="s">
        <v>130</v>
      </c>
      <c r="H117" s="113" t="s">
        <v>130</v>
      </c>
      <c r="I117" s="113" t="s">
        <v>130</v>
      </c>
      <c r="J117" s="341" t="s">
        <v>130</v>
      </c>
      <c r="K117" s="112" t="s">
        <v>130</v>
      </c>
      <c r="L117" s="341" t="s">
        <v>130</v>
      </c>
      <c r="M117" s="342" t="s">
        <v>130</v>
      </c>
      <c r="N117" s="112" t="s">
        <v>129</v>
      </c>
      <c r="O117" s="113" t="s">
        <v>129</v>
      </c>
      <c r="P117" s="113" t="s">
        <v>130</v>
      </c>
      <c r="Q117" s="113" t="s">
        <v>129</v>
      </c>
      <c r="R117" s="113" t="s">
        <v>129</v>
      </c>
      <c r="S117" s="113" t="s">
        <v>130</v>
      </c>
      <c r="T117" s="341" t="s">
        <v>130</v>
      </c>
    </row>
    <row r="118" spans="1:20" ht="20.100000000000001" customHeight="1" x14ac:dyDescent="0.35">
      <c r="A118" s="108" t="s">
        <v>270</v>
      </c>
      <c r="B118" s="109" t="s">
        <v>272</v>
      </c>
      <c r="C118" s="343" t="s">
        <v>130</v>
      </c>
      <c r="D118" s="344" t="s">
        <v>130</v>
      </c>
      <c r="E118" s="115" t="s">
        <v>130</v>
      </c>
      <c r="F118" s="116" t="s">
        <v>130</v>
      </c>
      <c r="G118" s="116" t="s">
        <v>130</v>
      </c>
      <c r="H118" s="116" t="s">
        <v>130</v>
      </c>
      <c r="I118" s="116" t="s">
        <v>130</v>
      </c>
      <c r="J118" s="344" t="s">
        <v>130</v>
      </c>
      <c r="K118" s="115" t="s">
        <v>130</v>
      </c>
      <c r="L118" s="344" t="s">
        <v>130</v>
      </c>
      <c r="M118" s="345" t="s">
        <v>130</v>
      </c>
      <c r="N118" s="115" t="s">
        <v>130</v>
      </c>
      <c r="O118" s="116" t="s">
        <v>130</v>
      </c>
      <c r="P118" s="116" t="s">
        <v>130</v>
      </c>
      <c r="Q118" s="116" t="s">
        <v>129</v>
      </c>
      <c r="R118" s="116" t="s">
        <v>130</v>
      </c>
      <c r="S118" s="116" t="s">
        <v>130</v>
      </c>
      <c r="T118" s="344" t="s">
        <v>130</v>
      </c>
    </row>
    <row r="119" spans="1:20" ht="20.100000000000001" customHeight="1" x14ac:dyDescent="0.35">
      <c r="A119" s="106" t="s">
        <v>270</v>
      </c>
      <c r="B119" s="107" t="s">
        <v>273</v>
      </c>
      <c r="C119" s="340" t="s">
        <v>130</v>
      </c>
      <c r="D119" s="341" t="s">
        <v>130</v>
      </c>
      <c r="E119" s="112" t="s">
        <v>130</v>
      </c>
      <c r="F119" s="113" t="s">
        <v>130</v>
      </c>
      <c r="G119" s="113" t="s">
        <v>130</v>
      </c>
      <c r="H119" s="113" t="s">
        <v>130</v>
      </c>
      <c r="I119" s="113" t="s">
        <v>130</v>
      </c>
      <c r="J119" s="341" t="s">
        <v>129</v>
      </c>
      <c r="K119" s="112" t="s">
        <v>130</v>
      </c>
      <c r="L119" s="341" t="s">
        <v>130</v>
      </c>
      <c r="M119" s="342" t="s">
        <v>130</v>
      </c>
      <c r="N119" s="112" t="s">
        <v>129</v>
      </c>
      <c r="O119" s="113" t="s">
        <v>129</v>
      </c>
      <c r="P119" s="113" t="s">
        <v>130</v>
      </c>
      <c r="Q119" s="113" t="s">
        <v>129</v>
      </c>
      <c r="R119" s="113" t="s">
        <v>129</v>
      </c>
      <c r="S119" s="113" t="s">
        <v>130</v>
      </c>
      <c r="T119" s="341" t="s">
        <v>130</v>
      </c>
    </row>
    <row r="120" spans="1:20" ht="20.100000000000001" customHeight="1" x14ac:dyDescent="0.35">
      <c r="A120" s="108" t="s">
        <v>270</v>
      </c>
      <c r="B120" s="109" t="s">
        <v>274</v>
      </c>
      <c r="C120" s="343" t="s">
        <v>130</v>
      </c>
      <c r="D120" s="344" t="s">
        <v>130</v>
      </c>
      <c r="E120" s="115" t="s">
        <v>130</v>
      </c>
      <c r="F120" s="116" t="s">
        <v>130</v>
      </c>
      <c r="G120" s="116" t="s">
        <v>130</v>
      </c>
      <c r="H120" s="116" t="s">
        <v>130</v>
      </c>
      <c r="I120" s="116" t="s">
        <v>130</v>
      </c>
      <c r="J120" s="344" t="s">
        <v>130</v>
      </c>
      <c r="K120" s="115" t="s">
        <v>130</v>
      </c>
      <c r="L120" s="344" t="s">
        <v>130</v>
      </c>
      <c r="M120" s="345" t="s">
        <v>130</v>
      </c>
      <c r="N120" s="115" t="s">
        <v>130</v>
      </c>
      <c r="O120" s="116" t="s">
        <v>130</v>
      </c>
      <c r="P120" s="116" t="s">
        <v>130</v>
      </c>
      <c r="Q120" s="116" t="s">
        <v>129</v>
      </c>
      <c r="R120" s="116" t="s">
        <v>130</v>
      </c>
      <c r="S120" s="116" t="s">
        <v>130</v>
      </c>
      <c r="T120" s="344" t="s">
        <v>129</v>
      </c>
    </row>
    <row r="121" spans="1:20" ht="20.100000000000001" customHeight="1" x14ac:dyDescent="0.35">
      <c r="A121" s="106" t="s">
        <v>270</v>
      </c>
      <c r="B121" s="107" t="s">
        <v>275</v>
      </c>
      <c r="C121" s="340" t="s">
        <v>130</v>
      </c>
      <c r="D121" s="341" t="s">
        <v>130</v>
      </c>
      <c r="E121" s="112" t="s">
        <v>130</v>
      </c>
      <c r="F121" s="113" t="s">
        <v>130</v>
      </c>
      <c r="G121" s="113" t="s">
        <v>130</v>
      </c>
      <c r="H121" s="113" t="s">
        <v>130</v>
      </c>
      <c r="I121" s="113" t="s">
        <v>129</v>
      </c>
      <c r="J121" s="341" t="s">
        <v>129</v>
      </c>
      <c r="K121" s="112" t="s">
        <v>130</v>
      </c>
      <c r="L121" s="341" t="s">
        <v>130</v>
      </c>
      <c r="M121" s="342" t="s">
        <v>130</v>
      </c>
      <c r="N121" s="112" t="s">
        <v>129</v>
      </c>
      <c r="O121" s="113" t="s">
        <v>129</v>
      </c>
      <c r="P121" s="113" t="s">
        <v>130</v>
      </c>
      <c r="Q121" s="113" t="s">
        <v>129</v>
      </c>
      <c r="R121" s="113" t="s">
        <v>129</v>
      </c>
      <c r="S121" s="113" t="s">
        <v>129</v>
      </c>
      <c r="T121" s="341" t="s">
        <v>130</v>
      </c>
    </row>
    <row r="122" spans="1:20" ht="20.100000000000001" customHeight="1" x14ac:dyDescent="0.35">
      <c r="A122" s="108" t="s">
        <v>270</v>
      </c>
      <c r="B122" s="109" t="s">
        <v>276</v>
      </c>
      <c r="C122" s="343" t="s">
        <v>130</v>
      </c>
      <c r="D122" s="344" t="s">
        <v>130</v>
      </c>
      <c r="E122" s="115" t="s">
        <v>130</v>
      </c>
      <c r="F122" s="116" t="s">
        <v>130</v>
      </c>
      <c r="G122" s="116" t="s">
        <v>130</v>
      </c>
      <c r="H122" s="116" t="s">
        <v>130</v>
      </c>
      <c r="I122" s="116" t="s">
        <v>129</v>
      </c>
      <c r="J122" s="344" t="s">
        <v>130</v>
      </c>
      <c r="K122" s="115" t="s">
        <v>130</v>
      </c>
      <c r="L122" s="344" t="s">
        <v>130</v>
      </c>
      <c r="M122" s="345" t="s">
        <v>130</v>
      </c>
      <c r="N122" s="115" t="s">
        <v>130</v>
      </c>
      <c r="O122" s="116" t="s">
        <v>130</v>
      </c>
      <c r="P122" s="116" t="s">
        <v>130</v>
      </c>
      <c r="Q122" s="116" t="s">
        <v>130</v>
      </c>
      <c r="R122" s="116" t="s">
        <v>130</v>
      </c>
      <c r="S122" s="116" t="s">
        <v>130</v>
      </c>
      <c r="T122" s="344" t="s">
        <v>130</v>
      </c>
    </row>
    <row r="123" spans="1:20" ht="20.100000000000001" customHeight="1" x14ac:dyDescent="0.35">
      <c r="A123" s="106" t="s">
        <v>270</v>
      </c>
      <c r="B123" s="107" t="s">
        <v>277</v>
      </c>
      <c r="C123" s="340" t="s">
        <v>130</v>
      </c>
      <c r="D123" s="341" t="s">
        <v>129</v>
      </c>
      <c r="E123" s="112" t="s">
        <v>130</v>
      </c>
      <c r="F123" s="113" t="s">
        <v>130</v>
      </c>
      <c r="G123" s="113" t="s">
        <v>130</v>
      </c>
      <c r="H123" s="113" t="s">
        <v>130</v>
      </c>
      <c r="I123" s="113" t="s">
        <v>129</v>
      </c>
      <c r="J123" s="341" t="s">
        <v>129</v>
      </c>
      <c r="K123" s="112" t="s">
        <v>130</v>
      </c>
      <c r="L123" s="341" t="s">
        <v>130</v>
      </c>
      <c r="M123" s="342" t="s">
        <v>130</v>
      </c>
      <c r="N123" s="112" t="s">
        <v>129</v>
      </c>
      <c r="O123" s="113" t="s">
        <v>129</v>
      </c>
      <c r="P123" s="113" t="s">
        <v>130</v>
      </c>
      <c r="Q123" s="113" t="s">
        <v>129</v>
      </c>
      <c r="R123" s="113" t="s">
        <v>129</v>
      </c>
      <c r="S123" s="113" t="s">
        <v>129</v>
      </c>
      <c r="T123" s="341" t="s">
        <v>130</v>
      </c>
    </row>
    <row r="124" spans="1:20" ht="20.100000000000001" customHeight="1" x14ac:dyDescent="0.35">
      <c r="A124" s="108" t="s">
        <v>270</v>
      </c>
      <c r="B124" s="109" t="s">
        <v>278</v>
      </c>
      <c r="C124" s="343" t="s">
        <v>130</v>
      </c>
      <c r="D124" s="344" t="s">
        <v>129</v>
      </c>
      <c r="E124" s="115" t="s">
        <v>130</v>
      </c>
      <c r="F124" s="116" t="s">
        <v>130</v>
      </c>
      <c r="G124" s="116" t="s">
        <v>130</v>
      </c>
      <c r="H124" s="116" t="s">
        <v>130</v>
      </c>
      <c r="I124" s="116" t="s">
        <v>130</v>
      </c>
      <c r="J124" s="344" t="s">
        <v>129</v>
      </c>
      <c r="K124" s="115" t="s">
        <v>130</v>
      </c>
      <c r="L124" s="344" t="s">
        <v>129</v>
      </c>
      <c r="M124" s="345" t="s">
        <v>130</v>
      </c>
      <c r="N124" s="115" t="s">
        <v>129</v>
      </c>
      <c r="O124" s="116" t="s">
        <v>129</v>
      </c>
      <c r="P124" s="116" t="s">
        <v>130</v>
      </c>
      <c r="Q124" s="116" t="s">
        <v>129</v>
      </c>
      <c r="R124" s="116" t="s">
        <v>129</v>
      </c>
      <c r="S124" s="116" t="s">
        <v>130</v>
      </c>
      <c r="T124" s="344" t="s">
        <v>130</v>
      </c>
    </row>
    <row r="125" spans="1:20" ht="20.100000000000001" customHeight="1" x14ac:dyDescent="0.35">
      <c r="A125" s="106" t="s">
        <v>279</v>
      </c>
      <c r="B125" s="107" t="s">
        <v>280</v>
      </c>
      <c r="C125" s="340" t="s">
        <v>130</v>
      </c>
      <c r="D125" s="341" t="s">
        <v>129</v>
      </c>
      <c r="E125" s="112" t="s">
        <v>130</v>
      </c>
      <c r="F125" s="113" t="s">
        <v>130</v>
      </c>
      <c r="G125" s="113" t="s">
        <v>130</v>
      </c>
      <c r="H125" s="113" t="s">
        <v>130</v>
      </c>
      <c r="I125" s="113" t="s">
        <v>129</v>
      </c>
      <c r="J125" s="341" t="s">
        <v>130</v>
      </c>
      <c r="K125" s="112" t="s">
        <v>130</v>
      </c>
      <c r="L125" s="341" t="s">
        <v>130</v>
      </c>
      <c r="M125" s="342" t="s">
        <v>130</v>
      </c>
      <c r="N125" s="112" t="s">
        <v>130</v>
      </c>
      <c r="O125" s="113" t="s">
        <v>130</v>
      </c>
      <c r="P125" s="113" t="s">
        <v>130</v>
      </c>
      <c r="Q125" s="113" t="s">
        <v>129</v>
      </c>
      <c r="R125" s="113" t="s">
        <v>130</v>
      </c>
      <c r="S125" s="113" t="s">
        <v>129</v>
      </c>
      <c r="T125" s="341" t="s">
        <v>129</v>
      </c>
    </row>
    <row r="126" spans="1:20" ht="20.100000000000001" customHeight="1" x14ac:dyDescent="0.35">
      <c r="A126" s="108" t="s">
        <v>279</v>
      </c>
      <c r="B126" s="109" t="s">
        <v>281</v>
      </c>
      <c r="C126" s="343" t="s">
        <v>130</v>
      </c>
      <c r="D126" s="344" t="s">
        <v>129</v>
      </c>
      <c r="E126" s="115" t="s">
        <v>130</v>
      </c>
      <c r="F126" s="116" t="s">
        <v>130</v>
      </c>
      <c r="G126" s="116" t="s">
        <v>130</v>
      </c>
      <c r="H126" s="116" t="s">
        <v>130</v>
      </c>
      <c r="I126" s="116" t="s">
        <v>130</v>
      </c>
      <c r="J126" s="344" t="s">
        <v>129</v>
      </c>
      <c r="K126" s="115" t="s">
        <v>130</v>
      </c>
      <c r="L126" s="344" t="s">
        <v>130</v>
      </c>
      <c r="M126" s="345" t="s">
        <v>130</v>
      </c>
      <c r="N126" s="115" t="s">
        <v>129</v>
      </c>
      <c r="O126" s="116" t="s">
        <v>129</v>
      </c>
      <c r="P126" s="116" t="s">
        <v>130</v>
      </c>
      <c r="Q126" s="116" t="s">
        <v>129</v>
      </c>
      <c r="R126" s="116" t="s">
        <v>130</v>
      </c>
      <c r="S126" s="116" t="s">
        <v>129</v>
      </c>
      <c r="T126" s="344" t="s">
        <v>130</v>
      </c>
    </row>
    <row r="127" spans="1:20" ht="20.100000000000001" customHeight="1" x14ac:dyDescent="0.35">
      <c r="A127" s="106" t="s">
        <v>279</v>
      </c>
      <c r="B127" s="107" t="s">
        <v>282</v>
      </c>
      <c r="C127" s="340" t="s">
        <v>130</v>
      </c>
      <c r="D127" s="341" t="s">
        <v>130</v>
      </c>
      <c r="E127" s="112" t="s">
        <v>130</v>
      </c>
      <c r="F127" s="113" t="s">
        <v>130</v>
      </c>
      <c r="G127" s="113" t="s">
        <v>130</v>
      </c>
      <c r="H127" s="113" t="s">
        <v>130</v>
      </c>
      <c r="I127" s="113" t="s">
        <v>130</v>
      </c>
      <c r="J127" s="341" t="s">
        <v>130</v>
      </c>
      <c r="K127" s="112" t="s">
        <v>130</v>
      </c>
      <c r="L127" s="341" t="s">
        <v>130</v>
      </c>
      <c r="M127" s="342" t="s">
        <v>130</v>
      </c>
      <c r="N127" s="112" t="s">
        <v>130</v>
      </c>
      <c r="O127" s="113" t="s">
        <v>130</v>
      </c>
      <c r="P127" s="113" t="s">
        <v>130</v>
      </c>
      <c r="Q127" s="113" t="s">
        <v>129</v>
      </c>
      <c r="R127" s="113" t="s">
        <v>130</v>
      </c>
      <c r="S127" s="113" t="s">
        <v>129</v>
      </c>
      <c r="T127" s="341" t="s">
        <v>130</v>
      </c>
    </row>
    <row r="128" spans="1:20" ht="20.100000000000001" customHeight="1" x14ac:dyDescent="0.35">
      <c r="A128" s="108" t="s">
        <v>279</v>
      </c>
      <c r="B128" s="109" t="s">
        <v>283</v>
      </c>
      <c r="C128" s="343" t="s">
        <v>130</v>
      </c>
      <c r="D128" s="344" t="s">
        <v>130</v>
      </c>
      <c r="E128" s="115" t="s">
        <v>130</v>
      </c>
      <c r="F128" s="116" t="s">
        <v>130</v>
      </c>
      <c r="G128" s="116" t="s">
        <v>130</v>
      </c>
      <c r="H128" s="116" t="s">
        <v>130</v>
      </c>
      <c r="I128" s="116" t="s">
        <v>130</v>
      </c>
      <c r="J128" s="344" t="s">
        <v>129</v>
      </c>
      <c r="K128" s="115" t="s">
        <v>130</v>
      </c>
      <c r="L128" s="344" t="s">
        <v>130</v>
      </c>
      <c r="M128" s="345" t="s">
        <v>130</v>
      </c>
      <c r="N128" s="115" t="s">
        <v>130</v>
      </c>
      <c r="O128" s="116" t="s">
        <v>130</v>
      </c>
      <c r="P128" s="116" t="s">
        <v>130</v>
      </c>
      <c r="Q128" s="116" t="s">
        <v>129</v>
      </c>
      <c r="R128" s="116" t="s">
        <v>130</v>
      </c>
      <c r="S128" s="116" t="s">
        <v>130</v>
      </c>
      <c r="T128" s="344" t="s">
        <v>130</v>
      </c>
    </row>
    <row r="129" spans="1:20" ht="20.100000000000001" customHeight="1" x14ac:dyDescent="0.35">
      <c r="A129" s="106" t="s">
        <v>279</v>
      </c>
      <c r="B129" s="107" t="s">
        <v>284</v>
      </c>
      <c r="C129" s="340" t="s">
        <v>130</v>
      </c>
      <c r="D129" s="341" t="s">
        <v>130</v>
      </c>
      <c r="E129" s="112" t="s">
        <v>130</v>
      </c>
      <c r="F129" s="113" t="s">
        <v>130</v>
      </c>
      <c r="G129" s="113" t="s">
        <v>130</v>
      </c>
      <c r="H129" s="113" t="s">
        <v>130</v>
      </c>
      <c r="I129" s="113" t="s">
        <v>129</v>
      </c>
      <c r="J129" s="341" t="s">
        <v>130</v>
      </c>
      <c r="K129" s="112" t="s">
        <v>130</v>
      </c>
      <c r="L129" s="341" t="s">
        <v>130</v>
      </c>
      <c r="M129" s="342" t="s">
        <v>130</v>
      </c>
      <c r="N129" s="112" t="s">
        <v>130</v>
      </c>
      <c r="O129" s="113" t="s">
        <v>130</v>
      </c>
      <c r="P129" s="113" t="s">
        <v>130</v>
      </c>
      <c r="Q129" s="113" t="s">
        <v>130</v>
      </c>
      <c r="R129" s="113" t="s">
        <v>130</v>
      </c>
      <c r="S129" s="113" t="s">
        <v>130</v>
      </c>
      <c r="T129" s="341" t="s">
        <v>130</v>
      </c>
    </row>
    <row r="130" spans="1:20" ht="20.100000000000001" customHeight="1" x14ac:dyDescent="0.35">
      <c r="A130" s="108" t="s">
        <v>279</v>
      </c>
      <c r="B130" s="109" t="s">
        <v>285</v>
      </c>
      <c r="C130" s="343" t="s">
        <v>130</v>
      </c>
      <c r="D130" s="344" t="s">
        <v>130</v>
      </c>
      <c r="E130" s="115" t="s">
        <v>130</v>
      </c>
      <c r="F130" s="116" t="s">
        <v>130</v>
      </c>
      <c r="G130" s="116" t="s">
        <v>129</v>
      </c>
      <c r="H130" s="116" t="s">
        <v>130</v>
      </c>
      <c r="I130" s="116" t="s">
        <v>130</v>
      </c>
      <c r="J130" s="344" t="s">
        <v>130</v>
      </c>
      <c r="K130" s="115" t="s">
        <v>130</v>
      </c>
      <c r="L130" s="344" t="s">
        <v>130</v>
      </c>
      <c r="M130" s="345" t="s">
        <v>130</v>
      </c>
      <c r="N130" s="115" t="s">
        <v>130</v>
      </c>
      <c r="O130" s="116" t="s">
        <v>130</v>
      </c>
      <c r="P130" s="116" t="s">
        <v>130</v>
      </c>
      <c r="Q130" s="116" t="s">
        <v>130</v>
      </c>
      <c r="R130" s="116" t="s">
        <v>130</v>
      </c>
      <c r="S130" s="116" t="s">
        <v>130</v>
      </c>
      <c r="T130" s="344" t="s">
        <v>130</v>
      </c>
    </row>
    <row r="131" spans="1:20" ht="20.100000000000001" customHeight="1" x14ac:dyDescent="0.35">
      <c r="A131" s="106" t="s">
        <v>279</v>
      </c>
      <c r="B131" s="107" t="s">
        <v>286</v>
      </c>
      <c r="C131" s="340" t="s">
        <v>130</v>
      </c>
      <c r="D131" s="341" t="s">
        <v>130</v>
      </c>
      <c r="E131" s="112" t="s">
        <v>130</v>
      </c>
      <c r="F131" s="113" t="s">
        <v>130</v>
      </c>
      <c r="G131" s="113" t="s">
        <v>130</v>
      </c>
      <c r="H131" s="113" t="s">
        <v>130</v>
      </c>
      <c r="I131" s="113" t="s">
        <v>130</v>
      </c>
      <c r="J131" s="341" t="s">
        <v>130</v>
      </c>
      <c r="K131" s="112" t="s">
        <v>129</v>
      </c>
      <c r="L131" s="341" t="s">
        <v>130</v>
      </c>
      <c r="M131" s="342" t="s">
        <v>130</v>
      </c>
      <c r="N131" s="112" t="s">
        <v>130</v>
      </c>
      <c r="O131" s="113" t="s">
        <v>130</v>
      </c>
      <c r="P131" s="113" t="s">
        <v>130</v>
      </c>
      <c r="Q131" s="113" t="s">
        <v>129</v>
      </c>
      <c r="R131" s="113" t="s">
        <v>130</v>
      </c>
      <c r="S131" s="113" t="s">
        <v>129</v>
      </c>
      <c r="T131" s="341" t="s">
        <v>130</v>
      </c>
    </row>
    <row r="132" spans="1:20" ht="20.100000000000001" customHeight="1" x14ac:dyDescent="0.35">
      <c r="A132" s="108" t="s">
        <v>279</v>
      </c>
      <c r="B132" s="109" t="s">
        <v>287</v>
      </c>
      <c r="C132" s="343" t="s">
        <v>130</v>
      </c>
      <c r="D132" s="344" t="s">
        <v>129</v>
      </c>
      <c r="E132" s="115" t="s">
        <v>130</v>
      </c>
      <c r="F132" s="116" t="s">
        <v>130</v>
      </c>
      <c r="G132" s="116" t="s">
        <v>130</v>
      </c>
      <c r="H132" s="116" t="s">
        <v>130</v>
      </c>
      <c r="I132" s="116" t="s">
        <v>129</v>
      </c>
      <c r="J132" s="344" t="s">
        <v>129</v>
      </c>
      <c r="K132" s="115" t="s">
        <v>130</v>
      </c>
      <c r="L132" s="344" t="s">
        <v>130</v>
      </c>
      <c r="M132" s="345" t="s">
        <v>130</v>
      </c>
      <c r="N132" s="115" t="s">
        <v>129</v>
      </c>
      <c r="O132" s="116" t="s">
        <v>129</v>
      </c>
      <c r="P132" s="116" t="s">
        <v>130</v>
      </c>
      <c r="Q132" s="116" t="s">
        <v>129</v>
      </c>
      <c r="R132" s="116" t="s">
        <v>129</v>
      </c>
      <c r="S132" s="116" t="s">
        <v>129</v>
      </c>
      <c r="T132" s="344" t="s">
        <v>130</v>
      </c>
    </row>
    <row r="133" spans="1:20" ht="20.100000000000001" customHeight="1" x14ac:dyDescent="0.35">
      <c r="A133" s="106" t="s">
        <v>279</v>
      </c>
      <c r="B133" s="107" t="s">
        <v>288</v>
      </c>
      <c r="C133" s="340" t="s">
        <v>130</v>
      </c>
      <c r="D133" s="341" t="s">
        <v>130</v>
      </c>
      <c r="E133" s="112" t="s">
        <v>130</v>
      </c>
      <c r="F133" s="113" t="s">
        <v>130</v>
      </c>
      <c r="G133" s="113" t="s">
        <v>129</v>
      </c>
      <c r="H133" s="113" t="s">
        <v>130</v>
      </c>
      <c r="I133" s="113" t="s">
        <v>129</v>
      </c>
      <c r="J133" s="341" t="s">
        <v>129</v>
      </c>
      <c r="K133" s="112" t="s">
        <v>129</v>
      </c>
      <c r="L133" s="341" t="s">
        <v>130</v>
      </c>
      <c r="M133" s="342" t="s">
        <v>130</v>
      </c>
      <c r="N133" s="112" t="s">
        <v>129</v>
      </c>
      <c r="O133" s="113" t="s">
        <v>129</v>
      </c>
      <c r="P133" s="113" t="s">
        <v>130</v>
      </c>
      <c r="Q133" s="113" t="s">
        <v>129</v>
      </c>
      <c r="R133" s="113" t="s">
        <v>130</v>
      </c>
      <c r="S133" s="113" t="s">
        <v>129</v>
      </c>
      <c r="T133" s="341" t="s">
        <v>130</v>
      </c>
    </row>
    <row r="134" spans="1:20" ht="20.100000000000001" customHeight="1" x14ac:dyDescent="0.35">
      <c r="A134" s="108" t="s">
        <v>279</v>
      </c>
      <c r="B134" s="109" t="s">
        <v>289</v>
      </c>
      <c r="C134" s="343" t="s">
        <v>130</v>
      </c>
      <c r="D134" s="344" t="s">
        <v>130</v>
      </c>
      <c r="E134" s="115" t="s">
        <v>130</v>
      </c>
      <c r="F134" s="116" t="s">
        <v>130</v>
      </c>
      <c r="G134" s="116" t="s">
        <v>130</v>
      </c>
      <c r="H134" s="116" t="s">
        <v>130</v>
      </c>
      <c r="I134" s="116" t="s">
        <v>129</v>
      </c>
      <c r="J134" s="344" t="s">
        <v>129</v>
      </c>
      <c r="K134" s="115" t="s">
        <v>130</v>
      </c>
      <c r="L134" s="344" t="s">
        <v>130</v>
      </c>
      <c r="M134" s="345" t="s">
        <v>130</v>
      </c>
      <c r="N134" s="115" t="s">
        <v>130</v>
      </c>
      <c r="O134" s="116" t="s">
        <v>130</v>
      </c>
      <c r="P134" s="116" t="s">
        <v>130</v>
      </c>
      <c r="Q134" s="116" t="s">
        <v>129</v>
      </c>
      <c r="R134" s="116" t="s">
        <v>130</v>
      </c>
      <c r="S134" s="116" t="s">
        <v>130</v>
      </c>
      <c r="T134" s="344" t="s">
        <v>130</v>
      </c>
    </row>
    <row r="135" spans="1:20" ht="20.100000000000001" customHeight="1" x14ac:dyDescent="0.35">
      <c r="A135" s="106" t="s">
        <v>279</v>
      </c>
      <c r="B135" s="107" t="s">
        <v>290</v>
      </c>
      <c r="C135" s="340" t="s">
        <v>130</v>
      </c>
      <c r="D135" s="341" t="s">
        <v>130</v>
      </c>
      <c r="E135" s="112" t="s">
        <v>130</v>
      </c>
      <c r="F135" s="113" t="s">
        <v>130</v>
      </c>
      <c r="G135" s="113" t="s">
        <v>130</v>
      </c>
      <c r="H135" s="113" t="s">
        <v>130</v>
      </c>
      <c r="I135" s="113" t="s">
        <v>130</v>
      </c>
      <c r="J135" s="341" t="s">
        <v>129</v>
      </c>
      <c r="K135" s="112" t="s">
        <v>130</v>
      </c>
      <c r="L135" s="341" t="s">
        <v>130</v>
      </c>
      <c r="M135" s="342" t="s">
        <v>130</v>
      </c>
      <c r="N135" s="112" t="s">
        <v>130</v>
      </c>
      <c r="O135" s="113" t="s">
        <v>130</v>
      </c>
      <c r="P135" s="113" t="s">
        <v>130</v>
      </c>
      <c r="Q135" s="113" t="s">
        <v>129</v>
      </c>
      <c r="R135" s="113" t="s">
        <v>130</v>
      </c>
      <c r="S135" s="113" t="s">
        <v>130</v>
      </c>
      <c r="T135" s="341" t="s">
        <v>129</v>
      </c>
    </row>
    <row r="136" spans="1:20" ht="20.100000000000001" customHeight="1" x14ac:dyDescent="0.35">
      <c r="A136" s="108" t="s">
        <v>279</v>
      </c>
      <c r="B136" s="109" t="s">
        <v>291</v>
      </c>
      <c r="C136" s="343" t="s">
        <v>130</v>
      </c>
      <c r="D136" s="344" t="s">
        <v>130</v>
      </c>
      <c r="E136" s="115" t="s">
        <v>130</v>
      </c>
      <c r="F136" s="116" t="s">
        <v>130</v>
      </c>
      <c r="G136" s="116" t="s">
        <v>130</v>
      </c>
      <c r="H136" s="116" t="s">
        <v>129</v>
      </c>
      <c r="I136" s="116" t="s">
        <v>129</v>
      </c>
      <c r="J136" s="344" t="s">
        <v>129</v>
      </c>
      <c r="K136" s="115" t="s">
        <v>129</v>
      </c>
      <c r="L136" s="344" t="s">
        <v>130</v>
      </c>
      <c r="M136" s="345" t="s">
        <v>130</v>
      </c>
      <c r="N136" s="115" t="s">
        <v>129</v>
      </c>
      <c r="O136" s="116" t="s">
        <v>129</v>
      </c>
      <c r="P136" s="116" t="s">
        <v>129</v>
      </c>
      <c r="Q136" s="116" t="s">
        <v>129</v>
      </c>
      <c r="R136" s="116" t="s">
        <v>130</v>
      </c>
      <c r="S136" s="116" t="s">
        <v>129</v>
      </c>
      <c r="T136" s="344" t="s">
        <v>130</v>
      </c>
    </row>
    <row r="137" spans="1:20" ht="20.100000000000001" customHeight="1" x14ac:dyDescent="0.35">
      <c r="A137" s="106" t="s">
        <v>279</v>
      </c>
      <c r="B137" s="107" t="s">
        <v>292</v>
      </c>
      <c r="C137" s="340" t="s">
        <v>130</v>
      </c>
      <c r="D137" s="341" t="s">
        <v>130</v>
      </c>
      <c r="E137" s="112" t="s">
        <v>130</v>
      </c>
      <c r="F137" s="113" t="s">
        <v>130</v>
      </c>
      <c r="G137" s="113" t="s">
        <v>130</v>
      </c>
      <c r="H137" s="113" t="s">
        <v>130</v>
      </c>
      <c r="I137" s="113" t="s">
        <v>130</v>
      </c>
      <c r="J137" s="341" t="s">
        <v>129</v>
      </c>
      <c r="K137" s="112" t="s">
        <v>129</v>
      </c>
      <c r="L137" s="341" t="s">
        <v>129</v>
      </c>
      <c r="M137" s="342" t="s">
        <v>130</v>
      </c>
      <c r="N137" s="112" t="s">
        <v>129</v>
      </c>
      <c r="O137" s="113" t="s">
        <v>129</v>
      </c>
      <c r="P137" s="113" t="s">
        <v>130</v>
      </c>
      <c r="Q137" s="113" t="s">
        <v>129</v>
      </c>
      <c r="R137" s="113" t="s">
        <v>130</v>
      </c>
      <c r="S137" s="113" t="s">
        <v>129</v>
      </c>
      <c r="T137" s="341" t="s">
        <v>130</v>
      </c>
    </row>
    <row r="138" spans="1:20" ht="20.100000000000001" customHeight="1" x14ac:dyDescent="0.35">
      <c r="A138" s="108" t="s">
        <v>293</v>
      </c>
      <c r="B138" s="109" t="s">
        <v>294</v>
      </c>
      <c r="C138" s="343" t="s">
        <v>130</v>
      </c>
      <c r="D138" s="344" t="s">
        <v>129</v>
      </c>
      <c r="E138" s="115" t="s">
        <v>130</v>
      </c>
      <c r="F138" s="116" t="s">
        <v>130</v>
      </c>
      <c r="G138" s="116" t="s">
        <v>130</v>
      </c>
      <c r="H138" s="116" t="s">
        <v>130</v>
      </c>
      <c r="I138" s="116" t="s">
        <v>129</v>
      </c>
      <c r="J138" s="344" t="s">
        <v>129</v>
      </c>
      <c r="K138" s="115" t="s">
        <v>129</v>
      </c>
      <c r="L138" s="344" t="s">
        <v>129</v>
      </c>
      <c r="M138" s="345" t="s">
        <v>129</v>
      </c>
      <c r="N138" s="115" t="s">
        <v>130</v>
      </c>
      <c r="O138" s="116" t="s">
        <v>130</v>
      </c>
      <c r="P138" s="116" t="s">
        <v>130</v>
      </c>
      <c r="Q138" s="116" t="s">
        <v>129</v>
      </c>
      <c r="R138" s="116" t="s">
        <v>130</v>
      </c>
      <c r="S138" s="116" t="s">
        <v>130</v>
      </c>
      <c r="T138" s="344" t="s">
        <v>130</v>
      </c>
    </row>
    <row r="139" spans="1:20" ht="20.100000000000001" customHeight="1" x14ac:dyDescent="0.35">
      <c r="A139" s="106" t="s">
        <v>293</v>
      </c>
      <c r="B139" s="107" t="s">
        <v>295</v>
      </c>
      <c r="C139" s="340" t="s">
        <v>130</v>
      </c>
      <c r="D139" s="341" t="s">
        <v>130</v>
      </c>
      <c r="E139" s="112" t="s">
        <v>130</v>
      </c>
      <c r="F139" s="113" t="s">
        <v>130</v>
      </c>
      <c r="G139" s="113" t="s">
        <v>130</v>
      </c>
      <c r="H139" s="113" t="s">
        <v>130</v>
      </c>
      <c r="I139" s="113" t="s">
        <v>130</v>
      </c>
      <c r="J139" s="341" t="s">
        <v>130</v>
      </c>
      <c r="K139" s="112" t="s">
        <v>130</v>
      </c>
      <c r="L139" s="341" t="s">
        <v>130</v>
      </c>
      <c r="M139" s="342" t="s">
        <v>130</v>
      </c>
      <c r="N139" s="112" t="s">
        <v>129</v>
      </c>
      <c r="O139" s="113" t="s">
        <v>129</v>
      </c>
      <c r="P139" s="113" t="s">
        <v>130</v>
      </c>
      <c r="Q139" s="113" t="s">
        <v>130</v>
      </c>
      <c r="R139" s="113" t="s">
        <v>130</v>
      </c>
      <c r="S139" s="113" t="s">
        <v>130</v>
      </c>
      <c r="T139" s="341" t="s">
        <v>130</v>
      </c>
    </row>
    <row r="140" spans="1:20" ht="20.100000000000001" customHeight="1" x14ac:dyDescent="0.35">
      <c r="A140" s="108" t="s">
        <v>293</v>
      </c>
      <c r="B140" s="109" t="s">
        <v>296</v>
      </c>
      <c r="C140" s="343" t="s">
        <v>130</v>
      </c>
      <c r="D140" s="344" t="s">
        <v>129</v>
      </c>
      <c r="E140" s="115" t="s">
        <v>130</v>
      </c>
      <c r="F140" s="116" t="s">
        <v>130</v>
      </c>
      <c r="G140" s="116" t="s">
        <v>130</v>
      </c>
      <c r="H140" s="116" t="s">
        <v>130</v>
      </c>
      <c r="I140" s="116" t="s">
        <v>130</v>
      </c>
      <c r="J140" s="344" t="s">
        <v>130</v>
      </c>
      <c r="K140" s="115" t="s">
        <v>130</v>
      </c>
      <c r="L140" s="344" t="s">
        <v>130</v>
      </c>
      <c r="M140" s="345" t="s">
        <v>130</v>
      </c>
      <c r="N140" s="115" t="s">
        <v>130</v>
      </c>
      <c r="O140" s="116" t="s">
        <v>130</v>
      </c>
      <c r="P140" s="116" t="s">
        <v>130</v>
      </c>
      <c r="Q140" s="116" t="s">
        <v>130</v>
      </c>
      <c r="R140" s="116" t="s">
        <v>130</v>
      </c>
      <c r="S140" s="116" t="s">
        <v>130</v>
      </c>
      <c r="T140" s="344" t="s">
        <v>130</v>
      </c>
    </row>
    <row r="141" spans="1:20" ht="20.100000000000001" customHeight="1" x14ac:dyDescent="0.35">
      <c r="A141" s="106" t="s">
        <v>297</v>
      </c>
      <c r="B141" s="107" t="s">
        <v>298</v>
      </c>
      <c r="C141" s="340" t="s">
        <v>130</v>
      </c>
      <c r="D141" s="341" t="s">
        <v>129</v>
      </c>
      <c r="E141" s="112" t="s">
        <v>130</v>
      </c>
      <c r="F141" s="113" t="s">
        <v>130</v>
      </c>
      <c r="G141" s="113" t="s">
        <v>130</v>
      </c>
      <c r="H141" s="113" t="s">
        <v>130</v>
      </c>
      <c r="I141" s="113" t="s">
        <v>130</v>
      </c>
      <c r="J141" s="341" t="s">
        <v>130</v>
      </c>
      <c r="K141" s="112" t="s">
        <v>129</v>
      </c>
      <c r="L141" s="341" t="s">
        <v>130</v>
      </c>
      <c r="M141" s="342" t="s">
        <v>130</v>
      </c>
      <c r="N141" s="112" t="s">
        <v>129</v>
      </c>
      <c r="O141" s="113" t="s">
        <v>129</v>
      </c>
      <c r="P141" s="113" t="s">
        <v>130</v>
      </c>
      <c r="Q141" s="113" t="s">
        <v>129</v>
      </c>
      <c r="R141" s="113" t="s">
        <v>129</v>
      </c>
      <c r="S141" s="113" t="s">
        <v>130</v>
      </c>
      <c r="T141" s="341" t="s">
        <v>130</v>
      </c>
    </row>
    <row r="142" spans="1:20" ht="20.100000000000001" customHeight="1" x14ac:dyDescent="0.35">
      <c r="A142" s="108" t="s">
        <v>297</v>
      </c>
      <c r="B142" s="109" t="s">
        <v>299</v>
      </c>
      <c r="C142" s="343" t="s">
        <v>130</v>
      </c>
      <c r="D142" s="344" t="s">
        <v>130</v>
      </c>
      <c r="E142" s="115" t="s">
        <v>130</v>
      </c>
      <c r="F142" s="116" t="s">
        <v>130</v>
      </c>
      <c r="G142" s="116" t="s">
        <v>130</v>
      </c>
      <c r="H142" s="116" t="s">
        <v>130</v>
      </c>
      <c r="I142" s="116" t="s">
        <v>130</v>
      </c>
      <c r="J142" s="344" t="s">
        <v>130</v>
      </c>
      <c r="K142" s="115" t="s">
        <v>130</v>
      </c>
      <c r="L142" s="344" t="s">
        <v>130</v>
      </c>
      <c r="M142" s="345" t="s">
        <v>130</v>
      </c>
      <c r="N142" s="115" t="s">
        <v>129</v>
      </c>
      <c r="O142" s="116" t="s">
        <v>129</v>
      </c>
      <c r="P142" s="116" t="s">
        <v>130</v>
      </c>
      <c r="Q142" s="116" t="s">
        <v>130</v>
      </c>
      <c r="R142" s="116" t="s">
        <v>130</v>
      </c>
      <c r="S142" s="116" t="s">
        <v>129</v>
      </c>
      <c r="T142" s="344" t="s">
        <v>130</v>
      </c>
    </row>
    <row r="143" spans="1:20" ht="20.100000000000001" customHeight="1" x14ac:dyDescent="0.35">
      <c r="A143" s="106" t="s">
        <v>297</v>
      </c>
      <c r="B143" s="107" t="s">
        <v>300</v>
      </c>
      <c r="C143" s="340" t="s">
        <v>130</v>
      </c>
      <c r="D143" s="341" t="s">
        <v>130</v>
      </c>
      <c r="E143" s="112" t="s">
        <v>130</v>
      </c>
      <c r="F143" s="113" t="s">
        <v>130</v>
      </c>
      <c r="G143" s="113" t="s">
        <v>130</v>
      </c>
      <c r="H143" s="113" t="s">
        <v>130</v>
      </c>
      <c r="I143" s="113" t="s">
        <v>130</v>
      </c>
      <c r="J143" s="341" t="s">
        <v>130</v>
      </c>
      <c r="K143" s="112" t="s">
        <v>130</v>
      </c>
      <c r="L143" s="341" t="s">
        <v>130</v>
      </c>
      <c r="M143" s="342" t="s">
        <v>130</v>
      </c>
      <c r="N143" s="112" t="s">
        <v>130</v>
      </c>
      <c r="O143" s="113" t="s">
        <v>130</v>
      </c>
      <c r="P143" s="113" t="s">
        <v>130</v>
      </c>
      <c r="Q143" s="113" t="s">
        <v>129</v>
      </c>
      <c r="R143" s="113" t="s">
        <v>130</v>
      </c>
      <c r="S143" s="113" t="s">
        <v>130</v>
      </c>
      <c r="T143" s="341" t="s">
        <v>130</v>
      </c>
    </row>
    <row r="144" spans="1:20" ht="20.100000000000001" customHeight="1" x14ac:dyDescent="0.35">
      <c r="A144" s="108" t="s">
        <v>297</v>
      </c>
      <c r="B144" s="109" t="s">
        <v>301</v>
      </c>
      <c r="C144" s="343" t="s">
        <v>130</v>
      </c>
      <c r="D144" s="344" t="s">
        <v>129</v>
      </c>
      <c r="E144" s="115" t="s">
        <v>130</v>
      </c>
      <c r="F144" s="116" t="s">
        <v>130</v>
      </c>
      <c r="G144" s="116" t="s">
        <v>130</v>
      </c>
      <c r="H144" s="116" t="s">
        <v>130</v>
      </c>
      <c r="I144" s="116" t="s">
        <v>130</v>
      </c>
      <c r="J144" s="344" t="s">
        <v>130</v>
      </c>
      <c r="K144" s="115" t="s">
        <v>130</v>
      </c>
      <c r="L144" s="344" t="s">
        <v>130</v>
      </c>
      <c r="M144" s="345" t="s">
        <v>130</v>
      </c>
      <c r="N144" s="115" t="s">
        <v>129</v>
      </c>
      <c r="O144" s="116" t="s">
        <v>129</v>
      </c>
      <c r="P144" s="116" t="s">
        <v>129</v>
      </c>
      <c r="Q144" s="116" t="s">
        <v>129</v>
      </c>
      <c r="R144" s="116" t="s">
        <v>130</v>
      </c>
      <c r="S144" s="116" t="s">
        <v>129</v>
      </c>
      <c r="T144" s="344" t="s">
        <v>130</v>
      </c>
    </row>
    <row r="145" spans="1:20" ht="20.100000000000001" customHeight="1" x14ac:dyDescent="0.35">
      <c r="A145" s="106" t="s">
        <v>302</v>
      </c>
      <c r="B145" s="107" t="s">
        <v>303</v>
      </c>
      <c r="C145" s="340" t="s">
        <v>130</v>
      </c>
      <c r="D145" s="341" t="s">
        <v>129</v>
      </c>
      <c r="E145" s="112" t="s">
        <v>130</v>
      </c>
      <c r="F145" s="113" t="s">
        <v>130</v>
      </c>
      <c r="G145" s="113" t="s">
        <v>129</v>
      </c>
      <c r="H145" s="113" t="s">
        <v>130</v>
      </c>
      <c r="I145" s="113" t="s">
        <v>129</v>
      </c>
      <c r="J145" s="341" t="s">
        <v>129</v>
      </c>
      <c r="K145" s="112" t="s">
        <v>129</v>
      </c>
      <c r="L145" s="341" t="s">
        <v>130</v>
      </c>
      <c r="M145" s="342" t="s">
        <v>130</v>
      </c>
      <c r="N145" s="112" t="s">
        <v>129</v>
      </c>
      <c r="O145" s="113" t="s">
        <v>129</v>
      </c>
      <c r="P145" s="113" t="s">
        <v>130</v>
      </c>
      <c r="Q145" s="113" t="s">
        <v>129</v>
      </c>
      <c r="R145" s="113" t="s">
        <v>129</v>
      </c>
      <c r="S145" s="113" t="s">
        <v>129</v>
      </c>
      <c r="T145" s="341" t="s">
        <v>130</v>
      </c>
    </row>
    <row r="146" spans="1:20" ht="20.100000000000001" customHeight="1" x14ac:dyDescent="0.35">
      <c r="A146" s="108" t="s">
        <v>302</v>
      </c>
      <c r="B146" s="109" t="s">
        <v>304</v>
      </c>
      <c r="C146" s="343" t="s">
        <v>129</v>
      </c>
      <c r="D146" s="344" t="s">
        <v>129</v>
      </c>
      <c r="E146" s="115" t="s">
        <v>130</v>
      </c>
      <c r="F146" s="116" t="s">
        <v>130</v>
      </c>
      <c r="G146" s="116" t="s">
        <v>130</v>
      </c>
      <c r="H146" s="116" t="s">
        <v>130</v>
      </c>
      <c r="I146" s="116" t="s">
        <v>129</v>
      </c>
      <c r="J146" s="344" t="s">
        <v>129</v>
      </c>
      <c r="K146" s="115" t="s">
        <v>130</v>
      </c>
      <c r="L146" s="344" t="s">
        <v>130</v>
      </c>
      <c r="M146" s="345" t="s">
        <v>130</v>
      </c>
      <c r="N146" s="115" t="s">
        <v>130</v>
      </c>
      <c r="O146" s="116" t="s">
        <v>130</v>
      </c>
      <c r="P146" s="116" t="s">
        <v>130</v>
      </c>
      <c r="Q146" s="116" t="s">
        <v>129</v>
      </c>
      <c r="R146" s="116" t="s">
        <v>130</v>
      </c>
      <c r="S146" s="116" t="s">
        <v>129</v>
      </c>
      <c r="T146" s="344" t="s">
        <v>130</v>
      </c>
    </row>
    <row r="147" spans="1:20" ht="20.100000000000001" customHeight="1" x14ac:dyDescent="0.35">
      <c r="A147" s="106" t="s">
        <v>305</v>
      </c>
      <c r="B147" s="107" t="s">
        <v>306</v>
      </c>
      <c r="C147" s="340" t="s">
        <v>130</v>
      </c>
      <c r="D147" s="341" t="s">
        <v>130</v>
      </c>
      <c r="E147" s="112" t="s">
        <v>130</v>
      </c>
      <c r="F147" s="113" t="s">
        <v>130</v>
      </c>
      <c r="G147" s="113" t="s">
        <v>130</v>
      </c>
      <c r="H147" s="113" t="s">
        <v>130</v>
      </c>
      <c r="I147" s="113" t="s">
        <v>129</v>
      </c>
      <c r="J147" s="341" t="s">
        <v>129</v>
      </c>
      <c r="K147" s="112" t="s">
        <v>130</v>
      </c>
      <c r="L147" s="341" t="s">
        <v>130</v>
      </c>
      <c r="M147" s="342" t="s">
        <v>130</v>
      </c>
      <c r="N147" s="112" t="s">
        <v>130</v>
      </c>
      <c r="O147" s="113" t="s">
        <v>130</v>
      </c>
      <c r="P147" s="113" t="s">
        <v>130</v>
      </c>
      <c r="Q147" s="113" t="s">
        <v>130</v>
      </c>
      <c r="R147" s="113" t="s">
        <v>130</v>
      </c>
      <c r="S147" s="113" t="s">
        <v>129</v>
      </c>
      <c r="T147" s="341" t="s">
        <v>130</v>
      </c>
    </row>
    <row r="148" spans="1:20" ht="20.100000000000001" customHeight="1" x14ac:dyDescent="0.35">
      <c r="A148" s="108" t="s">
        <v>305</v>
      </c>
      <c r="B148" s="109" t="s">
        <v>307</v>
      </c>
      <c r="C148" s="343" t="s">
        <v>130</v>
      </c>
      <c r="D148" s="344" t="s">
        <v>129</v>
      </c>
      <c r="E148" s="115" t="s">
        <v>130</v>
      </c>
      <c r="F148" s="116" t="s">
        <v>130</v>
      </c>
      <c r="G148" s="116" t="s">
        <v>130</v>
      </c>
      <c r="H148" s="116" t="s">
        <v>130</v>
      </c>
      <c r="I148" s="116" t="s">
        <v>130</v>
      </c>
      <c r="J148" s="344" t="s">
        <v>130</v>
      </c>
      <c r="K148" s="115" t="s">
        <v>130</v>
      </c>
      <c r="L148" s="344" t="s">
        <v>130</v>
      </c>
      <c r="M148" s="345" t="s">
        <v>130</v>
      </c>
      <c r="N148" s="115" t="s">
        <v>129</v>
      </c>
      <c r="O148" s="116" t="s">
        <v>129</v>
      </c>
      <c r="P148" s="116" t="s">
        <v>130</v>
      </c>
      <c r="Q148" s="116" t="s">
        <v>129</v>
      </c>
      <c r="R148" s="116" t="s">
        <v>129</v>
      </c>
      <c r="S148" s="116" t="s">
        <v>130</v>
      </c>
      <c r="T148" s="344" t="s">
        <v>130</v>
      </c>
    </row>
    <row r="149" spans="1:20" ht="20.100000000000001" customHeight="1" x14ac:dyDescent="0.35">
      <c r="A149" s="106" t="s">
        <v>305</v>
      </c>
      <c r="B149" s="107" t="s">
        <v>308</v>
      </c>
      <c r="C149" s="340" t="s">
        <v>130</v>
      </c>
      <c r="D149" s="341" t="s">
        <v>130</v>
      </c>
      <c r="E149" s="112" t="s">
        <v>130</v>
      </c>
      <c r="F149" s="113" t="s">
        <v>130</v>
      </c>
      <c r="G149" s="113" t="s">
        <v>130</v>
      </c>
      <c r="H149" s="113" t="s">
        <v>130</v>
      </c>
      <c r="I149" s="113" t="s">
        <v>130</v>
      </c>
      <c r="J149" s="341" t="s">
        <v>129</v>
      </c>
      <c r="K149" s="112" t="s">
        <v>130</v>
      </c>
      <c r="L149" s="341" t="s">
        <v>130</v>
      </c>
      <c r="M149" s="342" t="s">
        <v>130</v>
      </c>
      <c r="N149" s="112" t="s">
        <v>130</v>
      </c>
      <c r="O149" s="113" t="s">
        <v>129</v>
      </c>
      <c r="P149" s="113" t="s">
        <v>130</v>
      </c>
      <c r="Q149" s="113" t="s">
        <v>129</v>
      </c>
      <c r="R149" s="113" t="s">
        <v>130</v>
      </c>
      <c r="S149" s="113" t="s">
        <v>130</v>
      </c>
      <c r="T149" s="341" t="s">
        <v>130</v>
      </c>
    </row>
    <row r="150" spans="1:20" ht="20.100000000000001" customHeight="1" x14ac:dyDescent="0.35">
      <c r="A150" s="108" t="s">
        <v>305</v>
      </c>
      <c r="B150" s="109" t="s">
        <v>309</v>
      </c>
      <c r="C150" s="343" t="s">
        <v>130</v>
      </c>
      <c r="D150" s="344" t="s">
        <v>129</v>
      </c>
      <c r="E150" s="115" t="s">
        <v>130</v>
      </c>
      <c r="F150" s="116" t="s">
        <v>130</v>
      </c>
      <c r="G150" s="116" t="s">
        <v>130</v>
      </c>
      <c r="H150" s="116" t="s">
        <v>130</v>
      </c>
      <c r="I150" s="116" t="s">
        <v>129</v>
      </c>
      <c r="J150" s="344" t="s">
        <v>129</v>
      </c>
      <c r="K150" s="115" t="s">
        <v>129</v>
      </c>
      <c r="L150" s="344" t="s">
        <v>129</v>
      </c>
      <c r="M150" s="345" t="s">
        <v>130</v>
      </c>
      <c r="N150" s="115" t="s">
        <v>129</v>
      </c>
      <c r="O150" s="116" t="s">
        <v>129</v>
      </c>
      <c r="P150" s="116" t="s">
        <v>130</v>
      </c>
      <c r="Q150" s="116" t="s">
        <v>129</v>
      </c>
      <c r="R150" s="116" t="s">
        <v>129</v>
      </c>
      <c r="S150" s="116" t="s">
        <v>129</v>
      </c>
      <c r="T150" s="344" t="s">
        <v>130</v>
      </c>
    </row>
    <row r="151" spans="1:20" ht="20.100000000000001" customHeight="1" x14ac:dyDescent="0.35">
      <c r="A151" s="106" t="s">
        <v>310</v>
      </c>
      <c r="B151" s="107" t="s">
        <v>311</v>
      </c>
      <c r="C151" s="340" t="s">
        <v>130</v>
      </c>
      <c r="D151" s="341" t="s">
        <v>129</v>
      </c>
      <c r="E151" s="112" t="s">
        <v>130</v>
      </c>
      <c r="F151" s="113" t="s">
        <v>130</v>
      </c>
      <c r="G151" s="113" t="s">
        <v>130</v>
      </c>
      <c r="H151" s="113" t="s">
        <v>130</v>
      </c>
      <c r="I151" s="113" t="s">
        <v>130</v>
      </c>
      <c r="J151" s="341" t="s">
        <v>130</v>
      </c>
      <c r="K151" s="112" t="s">
        <v>130</v>
      </c>
      <c r="L151" s="341" t="s">
        <v>130</v>
      </c>
      <c r="M151" s="342" t="s">
        <v>130</v>
      </c>
      <c r="N151" s="112" t="s">
        <v>129</v>
      </c>
      <c r="O151" s="113" t="s">
        <v>129</v>
      </c>
      <c r="P151" s="113" t="s">
        <v>130</v>
      </c>
      <c r="Q151" s="113" t="s">
        <v>130</v>
      </c>
      <c r="R151" s="113" t="s">
        <v>130</v>
      </c>
      <c r="S151" s="113" t="s">
        <v>130</v>
      </c>
      <c r="T151" s="341" t="s">
        <v>129</v>
      </c>
    </row>
    <row r="152" spans="1:20" ht="20.100000000000001" customHeight="1" x14ac:dyDescent="0.35">
      <c r="A152" s="108" t="s">
        <v>310</v>
      </c>
      <c r="B152" s="109" t="s">
        <v>312</v>
      </c>
      <c r="C152" s="343" t="s">
        <v>130</v>
      </c>
      <c r="D152" s="344" t="s">
        <v>130</v>
      </c>
      <c r="E152" s="115" t="s">
        <v>130</v>
      </c>
      <c r="F152" s="116" t="s">
        <v>130</v>
      </c>
      <c r="G152" s="116" t="s">
        <v>130</v>
      </c>
      <c r="H152" s="116" t="s">
        <v>130</v>
      </c>
      <c r="I152" s="116" t="s">
        <v>130</v>
      </c>
      <c r="J152" s="344" t="s">
        <v>130</v>
      </c>
      <c r="K152" s="115" t="s">
        <v>130</v>
      </c>
      <c r="L152" s="344" t="s">
        <v>130</v>
      </c>
      <c r="M152" s="345" t="s">
        <v>130</v>
      </c>
      <c r="N152" s="115" t="s">
        <v>129</v>
      </c>
      <c r="O152" s="116" t="s">
        <v>129</v>
      </c>
      <c r="P152" s="116" t="s">
        <v>130</v>
      </c>
      <c r="Q152" s="116" t="s">
        <v>129</v>
      </c>
      <c r="R152" s="116" t="s">
        <v>129</v>
      </c>
      <c r="S152" s="116" t="s">
        <v>129</v>
      </c>
      <c r="T152" s="344" t="s">
        <v>130</v>
      </c>
    </row>
    <row r="153" spans="1:20" ht="20.100000000000001" customHeight="1" x14ac:dyDescent="0.35">
      <c r="A153" s="106" t="s">
        <v>313</v>
      </c>
      <c r="B153" s="107" t="s">
        <v>314</v>
      </c>
      <c r="C153" s="340" t="s">
        <v>130</v>
      </c>
      <c r="D153" s="341" t="s">
        <v>129</v>
      </c>
      <c r="E153" s="112" t="s">
        <v>130</v>
      </c>
      <c r="F153" s="113" t="s">
        <v>130</v>
      </c>
      <c r="G153" s="113" t="s">
        <v>130</v>
      </c>
      <c r="H153" s="113" t="s">
        <v>130</v>
      </c>
      <c r="I153" s="113" t="s">
        <v>130</v>
      </c>
      <c r="J153" s="341" t="s">
        <v>129</v>
      </c>
      <c r="K153" s="112" t="s">
        <v>130</v>
      </c>
      <c r="L153" s="341" t="s">
        <v>130</v>
      </c>
      <c r="M153" s="342" t="s">
        <v>130</v>
      </c>
      <c r="N153" s="112" t="s">
        <v>129</v>
      </c>
      <c r="O153" s="113" t="s">
        <v>129</v>
      </c>
      <c r="P153" s="113" t="s">
        <v>129</v>
      </c>
      <c r="Q153" s="113" t="s">
        <v>129</v>
      </c>
      <c r="R153" s="113" t="s">
        <v>129</v>
      </c>
      <c r="S153" s="113" t="s">
        <v>130</v>
      </c>
      <c r="T153" s="341" t="s">
        <v>130</v>
      </c>
    </row>
    <row r="154" spans="1:20" ht="20.100000000000001" customHeight="1" x14ac:dyDescent="0.35">
      <c r="A154" s="108" t="s">
        <v>315</v>
      </c>
      <c r="B154" s="109" t="s">
        <v>316</v>
      </c>
      <c r="C154" s="343" t="s">
        <v>130</v>
      </c>
      <c r="D154" s="344" t="s">
        <v>129</v>
      </c>
      <c r="E154" s="115" t="s">
        <v>130</v>
      </c>
      <c r="F154" s="116" t="s">
        <v>130</v>
      </c>
      <c r="G154" s="116" t="s">
        <v>130</v>
      </c>
      <c r="H154" s="116" t="s">
        <v>129</v>
      </c>
      <c r="I154" s="116" t="s">
        <v>130</v>
      </c>
      <c r="J154" s="344" t="s">
        <v>130</v>
      </c>
      <c r="K154" s="115" t="s">
        <v>129</v>
      </c>
      <c r="L154" s="344" t="s">
        <v>130</v>
      </c>
      <c r="M154" s="345" t="s">
        <v>130</v>
      </c>
      <c r="N154" s="115" t="s">
        <v>129</v>
      </c>
      <c r="O154" s="116" t="s">
        <v>129</v>
      </c>
      <c r="P154" s="116" t="s">
        <v>130</v>
      </c>
      <c r="Q154" s="116" t="s">
        <v>130</v>
      </c>
      <c r="R154" s="116" t="s">
        <v>130</v>
      </c>
      <c r="S154" s="116" t="s">
        <v>130</v>
      </c>
      <c r="T154" s="344" t="s">
        <v>130</v>
      </c>
    </row>
    <row r="155" spans="1:20" ht="20.100000000000001" customHeight="1" x14ac:dyDescent="0.35">
      <c r="A155" s="106" t="s">
        <v>315</v>
      </c>
      <c r="B155" s="107" t="s">
        <v>317</v>
      </c>
      <c r="C155" s="340" t="s">
        <v>130</v>
      </c>
      <c r="D155" s="341" t="s">
        <v>130</v>
      </c>
      <c r="E155" s="112" t="s">
        <v>130</v>
      </c>
      <c r="F155" s="113" t="s">
        <v>130</v>
      </c>
      <c r="G155" s="113" t="s">
        <v>130</v>
      </c>
      <c r="H155" s="113" t="s">
        <v>130</v>
      </c>
      <c r="I155" s="113" t="s">
        <v>130</v>
      </c>
      <c r="J155" s="341" t="s">
        <v>129</v>
      </c>
      <c r="K155" s="112" t="s">
        <v>130</v>
      </c>
      <c r="L155" s="341" t="s">
        <v>130</v>
      </c>
      <c r="M155" s="342" t="s">
        <v>130</v>
      </c>
      <c r="N155" s="112" t="s">
        <v>130</v>
      </c>
      <c r="O155" s="113" t="s">
        <v>130</v>
      </c>
      <c r="P155" s="113" t="s">
        <v>130</v>
      </c>
      <c r="Q155" s="113" t="s">
        <v>130</v>
      </c>
      <c r="R155" s="113" t="s">
        <v>129</v>
      </c>
      <c r="S155" s="113" t="s">
        <v>130</v>
      </c>
      <c r="T155" s="341" t="s">
        <v>130</v>
      </c>
    </row>
    <row r="156" spans="1:20" ht="20.100000000000001" customHeight="1" x14ac:dyDescent="0.35">
      <c r="A156" s="108" t="s">
        <v>315</v>
      </c>
      <c r="B156" s="109" t="s">
        <v>318</v>
      </c>
      <c r="C156" s="343" t="s">
        <v>130</v>
      </c>
      <c r="D156" s="344" t="s">
        <v>130</v>
      </c>
      <c r="E156" s="115" t="s">
        <v>130</v>
      </c>
      <c r="F156" s="116" t="s">
        <v>130</v>
      </c>
      <c r="G156" s="116" t="s">
        <v>130</v>
      </c>
      <c r="H156" s="116" t="s">
        <v>130</v>
      </c>
      <c r="I156" s="116" t="s">
        <v>129</v>
      </c>
      <c r="J156" s="344" t="s">
        <v>129</v>
      </c>
      <c r="K156" s="115" t="s">
        <v>130</v>
      </c>
      <c r="L156" s="344" t="s">
        <v>130</v>
      </c>
      <c r="M156" s="345" t="s">
        <v>130</v>
      </c>
      <c r="N156" s="115" t="s">
        <v>130</v>
      </c>
      <c r="O156" s="116" t="s">
        <v>130</v>
      </c>
      <c r="P156" s="116" t="s">
        <v>130</v>
      </c>
      <c r="Q156" s="116" t="s">
        <v>130</v>
      </c>
      <c r="R156" s="116" t="s">
        <v>130</v>
      </c>
      <c r="S156" s="116" t="s">
        <v>130</v>
      </c>
      <c r="T156" s="344" t="s">
        <v>130</v>
      </c>
    </row>
    <row r="157" spans="1:20" ht="20.100000000000001" customHeight="1" x14ac:dyDescent="0.35">
      <c r="A157" s="106" t="s">
        <v>315</v>
      </c>
      <c r="B157" s="107" t="s">
        <v>319</v>
      </c>
      <c r="C157" s="340" t="s">
        <v>130</v>
      </c>
      <c r="D157" s="341" t="s">
        <v>129</v>
      </c>
      <c r="E157" s="112" t="s">
        <v>130</v>
      </c>
      <c r="F157" s="113" t="s">
        <v>130</v>
      </c>
      <c r="G157" s="113" t="s">
        <v>130</v>
      </c>
      <c r="H157" s="113" t="s">
        <v>130</v>
      </c>
      <c r="I157" s="113" t="s">
        <v>130</v>
      </c>
      <c r="J157" s="341" t="s">
        <v>130</v>
      </c>
      <c r="K157" s="112" t="s">
        <v>130</v>
      </c>
      <c r="L157" s="341" t="s">
        <v>130</v>
      </c>
      <c r="M157" s="342" t="s">
        <v>130</v>
      </c>
      <c r="N157" s="112" t="s">
        <v>129</v>
      </c>
      <c r="O157" s="113" t="s">
        <v>129</v>
      </c>
      <c r="P157" s="113" t="s">
        <v>129</v>
      </c>
      <c r="Q157" s="113" t="s">
        <v>129</v>
      </c>
      <c r="R157" s="113" t="s">
        <v>130</v>
      </c>
      <c r="S157" s="113" t="s">
        <v>130</v>
      </c>
      <c r="T157" s="341" t="s">
        <v>130</v>
      </c>
    </row>
    <row r="158" spans="1:20" ht="20.100000000000001" customHeight="1" x14ac:dyDescent="0.35">
      <c r="A158" s="108" t="s">
        <v>320</v>
      </c>
      <c r="B158" s="109" t="s">
        <v>321</v>
      </c>
      <c r="C158" s="343" t="s">
        <v>130</v>
      </c>
      <c r="D158" s="344" t="s">
        <v>129</v>
      </c>
      <c r="E158" s="115" t="s">
        <v>130</v>
      </c>
      <c r="F158" s="116" t="s">
        <v>130</v>
      </c>
      <c r="G158" s="116" t="s">
        <v>130</v>
      </c>
      <c r="H158" s="116" t="s">
        <v>130</v>
      </c>
      <c r="I158" s="116" t="s">
        <v>129</v>
      </c>
      <c r="J158" s="344" t="s">
        <v>129</v>
      </c>
      <c r="K158" s="115" t="s">
        <v>130</v>
      </c>
      <c r="L158" s="344" t="s">
        <v>130</v>
      </c>
      <c r="M158" s="345" t="s">
        <v>130</v>
      </c>
      <c r="N158" s="115" t="s">
        <v>130</v>
      </c>
      <c r="O158" s="116" t="s">
        <v>130</v>
      </c>
      <c r="P158" s="116" t="s">
        <v>130</v>
      </c>
      <c r="Q158" s="116" t="s">
        <v>130</v>
      </c>
      <c r="R158" s="116" t="s">
        <v>130</v>
      </c>
      <c r="S158" s="116" t="s">
        <v>130</v>
      </c>
      <c r="T158" s="344" t="s">
        <v>130</v>
      </c>
    </row>
    <row r="159" spans="1:20" ht="20.100000000000001" customHeight="1" x14ac:dyDescent="0.35">
      <c r="A159" s="106" t="s">
        <v>320</v>
      </c>
      <c r="B159" s="107" t="s">
        <v>322</v>
      </c>
      <c r="C159" s="340" t="s">
        <v>130</v>
      </c>
      <c r="D159" s="341" t="s">
        <v>129</v>
      </c>
      <c r="E159" s="112" t="s">
        <v>130</v>
      </c>
      <c r="F159" s="113" t="s">
        <v>130</v>
      </c>
      <c r="G159" s="113" t="s">
        <v>130</v>
      </c>
      <c r="H159" s="113" t="s">
        <v>129</v>
      </c>
      <c r="I159" s="113" t="s">
        <v>130</v>
      </c>
      <c r="J159" s="341" t="s">
        <v>129</v>
      </c>
      <c r="K159" s="112" t="s">
        <v>129</v>
      </c>
      <c r="L159" s="341" t="s">
        <v>129</v>
      </c>
      <c r="M159" s="342" t="s">
        <v>130</v>
      </c>
      <c r="N159" s="112" t="s">
        <v>129</v>
      </c>
      <c r="O159" s="113" t="s">
        <v>129</v>
      </c>
      <c r="P159" s="113" t="s">
        <v>129</v>
      </c>
      <c r="Q159" s="113" t="s">
        <v>129</v>
      </c>
      <c r="R159" s="113" t="s">
        <v>129</v>
      </c>
      <c r="S159" s="113" t="s">
        <v>130</v>
      </c>
      <c r="T159" s="341" t="s">
        <v>129</v>
      </c>
    </row>
    <row r="160" spans="1:20" ht="20.100000000000001" customHeight="1" x14ac:dyDescent="0.35">
      <c r="A160" s="108" t="s">
        <v>320</v>
      </c>
      <c r="B160" s="109" t="s">
        <v>323</v>
      </c>
      <c r="C160" s="343" t="s">
        <v>130</v>
      </c>
      <c r="D160" s="344" t="s">
        <v>130</v>
      </c>
      <c r="E160" s="115" t="s">
        <v>130</v>
      </c>
      <c r="F160" s="116" t="s">
        <v>130</v>
      </c>
      <c r="G160" s="116" t="s">
        <v>130</v>
      </c>
      <c r="H160" s="116" t="s">
        <v>130</v>
      </c>
      <c r="I160" s="116" t="s">
        <v>130</v>
      </c>
      <c r="J160" s="344" t="s">
        <v>129</v>
      </c>
      <c r="K160" s="115" t="s">
        <v>130</v>
      </c>
      <c r="L160" s="344" t="s">
        <v>130</v>
      </c>
      <c r="M160" s="345" t="s">
        <v>130</v>
      </c>
      <c r="N160" s="115" t="s">
        <v>129</v>
      </c>
      <c r="O160" s="116" t="s">
        <v>129</v>
      </c>
      <c r="P160" s="116" t="s">
        <v>130</v>
      </c>
      <c r="Q160" s="116" t="s">
        <v>129</v>
      </c>
      <c r="R160" s="116" t="s">
        <v>130</v>
      </c>
      <c r="S160" s="116" t="s">
        <v>129</v>
      </c>
      <c r="T160" s="344" t="s">
        <v>130</v>
      </c>
    </row>
    <row r="161" spans="1:20" ht="20.100000000000001" customHeight="1" x14ac:dyDescent="0.35">
      <c r="A161" s="106" t="s">
        <v>320</v>
      </c>
      <c r="B161" s="107" t="s">
        <v>324</v>
      </c>
      <c r="C161" s="340" t="s">
        <v>130</v>
      </c>
      <c r="D161" s="341" t="s">
        <v>130</v>
      </c>
      <c r="E161" s="112" t="s">
        <v>130</v>
      </c>
      <c r="F161" s="113" t="s">
        <v>130</v>
      </c>
      <c r="G161" s="113" t="s">
        <v>130</v>
      </c>
      <c r="H161" s="113" t="s">
        <v>130</v>
      </c>
      <c r="I161" s="113" t="s">
        <v>129</v>
      </c>
      <c r="J161" s="341" t="s">
        <v>129</v>
      </c>
      <c r="K161" s="112" t="s">
        <v>129</v>
      </c>
      <c r="L161" s="341" t="s">
        <v>130</v>
      </c>
      <c r="M161" s="342" t="s">
        <v>130</v>
      </c>
      <c r="N161" s="112" t="s">
        <v>129</v>
      </c>
      <c r="O161" s="113" t="s">
        <v>129</v>
      </c>
      <c r="P161" s="113" t="s">
        <v>130</v>
      </c>
      <c r="Q161" s="113" t="s">
        <v>129</v>
      </c>
      <c r="R161" s="113" t="s">
        <v>130</v>
      </c>
      <c r="S161" s="113" t="s">
        <v>129</v>
      </c>
      <c r="T161" s="341" t="s">
        <v>130</v>
      </c>
    </row>
    <row r="162" spans="1:20" ht="20.100000000000001" customHeight="1" x14ac:dyDescent="0.35">
      <c r="A162" s="108" t="s">
        <v>320</v>
      </c>
      <c r="B162" s="109" t="s">
        <v>325</v>
      </c>
      <c r="C162" s="343" t="s">
        <v>130</v>
      </c>
      <c r="D162" s="344" t="s">
        <v>129</v>
      </c>
      <c r="E162" s="115" t="s">
        <v>130</v>
      </c>
      <c r="F162" s="116" t="s">
        <v>130</v>
      </c>
      <c r="G162" s="116" t="s">
        <v>130</v>
      </c>
      <c r="H162" s="116" t="s">
        <v>130</v>
      </c>
      <c r="I162" s="116" t="s">
        <v>130</v>
      </c>
      <c r="J162" s="344" t="s">
        <v>129</v>
      </c>
      <c r="K162" s="115" t="s">
        <v>130</v>
      </c>
      <c r="L162" s="344" t="s">
        <v>130</v>
      </c>
      <c r="M162" s="345" t="s">
        <v>130</v>
      </c>
      <c r="N162" s="115" t="s">
        <v>129</v>
      </c>
      <c r="O162" s="116" t="s">
        <v>129</v>
      </c>
      <c r="P162" s="116" t="s">
        <v>130</v>
      </c>
      <c r="Q162" s="116" t="s">
        <v>129</v>
      </c>
      <c r="R162" s="116" t="s">
        <v>130</v>
      </c>
      <c r="S162" s="116" t="s">
        <v>129</v>
      </c>
      <c r="T162" s="344" t="s">
        <v>130</v>
      </c>
    </row>
    <row r="163" spans="1:20" ht="20.100000000000001" customHeight="1" x14ac:dyDescent="0.35">
      <c r="A163" s="106" t="s">
        <v>326</v>
      </c>
      <c r="B163" s="107" t="s">
        <v>327</v>
      </c>
      <c r="C163" s="340" t="s">
        <v>129</v>
      </c>
      <c r="D163" s="341" t="s">
        <v>130</v>
      </c>
      <c r="E163" s="112" t="s">
        <v>130</v>
      </c>
      <c r="F163" s="113" t="s">
        <v>130</v>
      </c>
      <c r="G163" s="113" t="s">
        <v>130</v>
      </c>
      <c r="H163" s="113" t="s">
        <v>130</v>
      </c>
      <c r="I163" s="113" t="s">
        <v>130</v>
      </c>
      <c r="J163" s="341" t="s">
        <v>130</v>
      </c>
      <c r="K163" s="112" t="s">
        <v>130</v>
      </c>
      <c r="L163" s="341" t="s">
        <v>130</v>
      </c>
      <c r="M163" s="342" t="s">
        <v>130</v>
      </c>
      <c r="N163" s="112" t="s">
        <v>130</v>
      </c>
      <c r="O163" s="113" t="s">
        <v>130</v>
      </c>
      <c r="P163" s="113" t="s">
        <v>130</v>
      </c>
      <c r="Q163" s="113" t="s">
        <v>130</v>
      </c>
      <c r="R163" s="113" t="s">
        <v>130</v>
      </c>
      <c r="S163" s="113" t="s">
        <v>130</v>
      </c>
      <c r="T163" s="341" t="s">
        <v>130</v>
      </c>
    </row>
    <row r="164" spans="1:20" ht="20.100000000000001" customHeight="1" x14ac:dyDescent="0.35">
      <c r="A164" s="108" t="s">
        <v>328</v>
      </c>
      <c r="B164" s="109" t="s">
        <v>329</v>
      </c>
      <c r="C164" s="343" t="s">
        <v>130</v>
      </c>
      <c r="D164" s="344" t="s">
        <v>129</v>
      </c>
      <c r="E164" s="115" t="s">
        <v>130</v>
      </c>
      <c r="F164" s="116" t="s">
        <v>130</v>
      </c>
      <c r="G164" s="116" t="s">
        <v>130</v>
      </c>
      <c r="H164" s="116" t="s">
        <v>130</v>
      </c>
      <c r="I164" s="116" t="s">
        <v>129</v>
      </c>
      <c r="J164" s="344" t="s">
        <v>129</v>
      </c>
      <c r="K164" s="115" t="s">
        <v>130</v>
      </c>
      <c r="L164" s="344" t="s">
        <v>130</v>
      </c>
      <c r="M164" s="345" t="s">
        <v>130</v>
      </c>
      <c r="N164" s="115" t="s">
        <v>130</v>
      </c>
      <c r="O164" s="116" t="s">
        <v>130</v>
      </c>
      <c r="P164" s="116" t="s">
        <v>130</v>
      </c>
      <c r="Q164" s="116" t="s">
        <v>130</v>
      </c>
      <c r="R164" s="116" t="s">
        <v>130</v>
      </c>
      <c r="S164" s="116" t="s">
        <v>129</v>
      </c>
      <c r="T164" s="344" t="s">
        <v>130</v>
      </c>
    </row>
    <row r="165" spans="1:20" ht="20.100000000000001" customHeight="1" x14ac:dyDescent="0.35">
      <c r="A165" s="106" t="s">
        <v>328</v>
      </c>
      <c r="B165" s="107" t="s">
        <v>330</v>
      </c>
      <c r="C165" s="340" t="s">
        <v>130</v>
      </c>
      <c r="D165" s="341" t="s">
        <v>129</v>
      </c>
      <c r="E165" s="112" t="s">
        <v>130</v>
      </c>
      <c r="F165" s="113" t="s">
        <v>130</v>
      </c>
      <c r="G165" s="113" t="s">
        <v>130</v>
      </c>
      <c r="H165" s="113" t="s">
        <v>130</v>
      </c>
      <c r="I165" s="113" t="s">
        <v>130</v>
      </c>
      <c r="J165" s="341" t="s">
        <v>129</v>
      </c>
      <c r="K165" s="112" t="s">
        <v>130</v>
      </c>
      <c r="L165" s="341" t="s">
        <v>130</v>
      </c>
      <c r="M165" s="342" t="s">
        <v>130</v>
      </c>
      <c r="N165" s="112" t="s">
        <v>129</v>
      </c>
      <c r="O165" s="113" t="s">
        <v>129</v>
      </c>
      <c r="P165" s="113" t="s">
        <v>130</v>
      </c>
      <c r="Q165" s="113" t="s">
        <v>129</v>
      </c>
      <c r="R165" s="113" t="s">
        <v>130</v>
      </c>
      <c r="S165" s="113" t="s">
        <v>129</v>
      </c>
      <c r="T165" s="341" t="s">
        <v>130</v>
      </c>
    </row>
    <row r="166" spans="1:20" ht="20.100000000000001" customHeight="1" x14ac:dyDescent="0.35">
      <c r="A166" s="108" t="s">
        <v>328</v>
      </c>
      <c r="B166" s="109" t="s">
        <v>331</v>
      </c>
      <c r="C166" s="343" t="s">
        <v>130</v>
      </c>
      <c r="D166" s="344" t="s">
        <v>129</v>
      </c>
      <c r="E166" s="115" t="s">
        <v>130</v>
      </c>
      <c r="F166" s="116" t="s">
        <v>130</v>
      </c>
      <c r="G166" s="116" t="s">
        <v>130</v>
      </c>
      <c r="H166" s="116" t="s">
        <v>130</v>
      </c>
      <c r="I166" s="116" t="s">
        <v>130</v>
      </c>
      <c r="J166" s="344" t="s">
        <v>129</v>
      </c>
      <c r="K166" s="115" t="s">
        <v>130</v>
      </c>
      <c r="L166" s="344" t="s">
        <v>130</v>
      </c>
      <c r="M166" s="345" t="s">
        <v>130</v>
      </c>
      <c r="N166" s="115" t="s">
        <v>129</v>
      </c>
      <c r="O166" s="116" t="s">
        <v>129</v>
      </c>
      <c r="P166" s="116" t="s">
        <v>130</v>
      </c>
      <c r="Q166" s="116" t="s">
        <v>130</v>
      </c>
      <c r="R166" s="116" t="s">
        <v>130</v>
      </c>
      <c r="S166" s="116" t="s">
        <v>129</v>
      </c>
      <c r="T166" s="344" t="s">
        <v>130</v>
      </c>
    </row>
    <row r="167" spans="1:20" ht="20.100000000000001" customHeight="1" x14ac:dyDescent="0.35">
      <c r="A167" s="106" t="s">
        <v>328</v>
      </c>
      <c r="B167" s="107" t="s">
        <v>332</v>
      </c>
      <c r="C167" s="340" t="s">
        <v>130</v>
      </c>
      <c r="D167" s="341" t="s">
        <v>130</v>
      </c>
      <c r="E167" s="112" t="s">
        <v>130</v>
      </c>
      <c r="F167" s="113" t="s">
        <v>130</v>
      </c>
      <c r="G167" s="113" t="s">
        <v>130</v>
      </c>
      <c r="H167" s="113" t="s">
        <v>130</v>
      </c>
      <c r="I167" s="113" t="s">
        <v>129</v>
      </c>
      <c r="J167" s="341" t="s">
        <v>130</v>
      </c>
      <c r="K167" s="112" t="s">
        <v>130</v>
      </c>
      <c r="L167" s="341" t="s">
        <v>130</v>
      </c>
      <c r="M167" s="342" t="s">
        <v>130</v>
      </c>
      <c r="N167" s="112" t="s">
        <v>129</v>
      </c>
      <c r="O167" s="113" t="s">
        <v>129</v>
      </c>
      <c r="P167" s="113" t="s">
        <v>129</v>
      </c>
      <c r="Q167" s="113" t="s">
        <v>129</v>
      </c>
      <c r="R167" s="113" t="s">
        <v>129</v>
      </c>
      <c r="S167" s="113" t="s">
        <v>130</v>
      </c>
      <c r="T167" s="341" t="s">
        <v>130</v>
      </c>
    </row>
    <row r="168" spans="1:20" ht="20.100000000000001" customHeight="1" x14ac:dyDescent="0.35">
      <c r="A168" s="108" t="s">
        <v>328</v>
      </c>
      <c r="B168" s="109" t="s">
        <v>333</v>
      </c>
      <c r="C168" s="343" t="s">
        <v>130</v>
      </c>
      <c r="D168" s="344" t="s">
        <v>129</v>
      </c>
      <c r="E168" s="115" t="s">
        <v>130</v>
      </c>
      <c r="F168" s="116" t="s">
        <v>130</v>
      </c>
      <c r="G168" s="116" t="s">
        <v>130</v>
      </c>
      <c r="H168" s="116" t="s">
        <v>130</v>
      </c>
      <c r="I168" s="116" t="s">
        <v>129</v>
      </c>
      <c r="J168" s="344" t="s">
        <v>129</v>
      </c>
      <c r="K168" s="115" t="s">
        <v>129</v>
      </c>
      <c r="L168" s="344" t="s">
        <v>130</v>
      </c>
      <c r="M168" s="345" t="s">
        <v>130</v>
      </c>
      <c r="N168" s="115" t="s">
        <v>130</v>
      </c>
      <c r="O168" s="116" t="s">
        <v>129</v>
      </c>
      <c r="P168" s="116" t="s">
        <v>130</v>
      </c>
      <c r="Q168" s="116" t="s">
        <v>129</v>
      </c>
      <c r="R168" s="116" t="s">
        <v>130</v>
      </c>
      <c r="S168" s="116" t="s">
        <v>129</v>
      </c>
      <c r="T168" s="344" t="s">
        <v>130</v>
      </c>
    </row>
    <row r="169" spans="1:20" ht="20.100000000000001" customHeight="1" x14ac:dyDescent="0.35">
      <c r="A169" s="106" t="s">
        <v>328</v>
      </c>
      <c r="B169" s="107" t="s">
        <v>334</v>
      </c>
      <c r="C169" s="340" t="s">
        <v>130</v>
      </c>
      <c r="D169" s="341" t="s">
        <v>129</v>
      </c>
      <c r="E169" s="112" t="s">
        <v>130</v>
      </c>
      <c r="F169" s="113" t="s">
        <v>130</v>
      </c>
      <c r="G169" s="113" t="s">
        <v>130</v>
      </c>
      <c r="H169" s="113" t="s">
        <v>130</v>
      </c>
      <c r="I169" s="113" t="s">
        <v>130</v>
      </c>
      <c r="J169" s="341" t="s">
        <v>130</v>
      </c>
      <c r="K169" s="112" t="s">
        <v>130</v>
      </c>
      <c r="L169" s="341" t="s">
        <v>130</v>
      </c>
      <c r="M169" s="342" t="s">
        <v>130</v>
      </c>
      <c r="N169" s="112" t="s">
        <v>129</v>
      </c>
      <c r="O169" s="113" t="s">
        <v>129</v>
      </c>
      <c r="P169" s="113" t="s">
        <v>130</v>
      </c>
      <c r="Q169" s="113" t="s">
        <v>129</v>
      </c>
      <c r="R169" s="113" t="s">
        <v>130</v>
      </c>
      <c r="S169" s="113" t="s">
        <v>130</v>
      </c>
      <c r="T169" s="341" t="s">
        <v>130</v>
      </c>
    </row>
    <row r="170" spans="1:20" ht="20.100000000000001" customHeight="1" x14ac:dyDescent="0.35">
      <c r="A170" s="108" t="s">
        <v>328</v>
      </c>
      <c r="B170" s="109" t="s">
        <v>335</v>
      </c>
      <c r="C170" s="343" t="s">
        <v>130</v>
      </c>
      <c r="D170" s="344" t="s">
        <v>129</v>
      </c>
      <c r="E170" s="115" t="s">
        <v>130</v>
      </c>
      <c r="F170" s="116" t="s">
        <v>130</v>
      </c>
      <c r="G170" s="116" t="s">
        <v>130</v>
      </c>
      <c r="H170" s="116" t="s">
        <v>130</v>
      </c>
      <c r="I170" s="116" t="s">
        <v>130</v>
      </c>
      <c r="J170" s="344" t="s">
        <v>130</v>
      </c>
      <c r="K170" s="115" t="s">
        <v>130</v>
      </c>
      <c r="L170" s="344" t="s">
        <v>130</v>
      </c>
      <c r="M170" s="345" t="s">
        <v>130</v>
      </c>
      <c r="N170" s="115" t="s">
        <v>129</v>
      </c>
      <c r="O170" s="116" t="s">
        <v>129</v>
      </c>
      <c r="P170" s="116" t="s">
        <v>129</v>
      </c>
      <c r="Q170" s="116" t="s">
        <v>129</v>
      </c>
      <c r="R170" s="116" t="s">
        <v>130</v>
      </c>
      <c r="S170" s="116" t="s">
        <v>129</v>
      </c>
      <c r="T170" s="344" t="s">
        <v>130</v>
      </c>
    </row>
    <row r="171" spans="1:20" ht="20.100000000000001" customHeight="1" x14ac:dyDescent="0.35">
      <c r="A171" s="106" t="s">
        <v>328</v>
      </c>
      <c r="B171" s="107" t="s">
        <v>336</v>
      </c>
      <c r="C171" s="340" t="s">
        <v>130</v>
      </c>
      <c r="D171" s="341" t="s">
        <v>129</v>
      </c>
      <c r="E171" s="112" t="s">
        <v>130</v>
      </c>
      <c r="F171" s="113" t="s">
        <v>130</v>
      </c>
      <c r="G171" s="113" t="s">
        <v>130</v>
      </c>
      <c r="H171" s="113" t="s">
        <v>130</v>
      </c>
      <c r="I171" s="113" t="s">
        <v>129</v>
      </c>
      <c r="J171" s="341" t="s">
        <v>129</v>
      </c>
      <c r="K171" s="112" t="s">
        <v>130</v>
      </c>
      <c r="L171" s="341" t="s">
        <v>130</v>
      </c>
      <c r="M171" s="342" t="s">
        <v>130</v>
      </c>
      <c r="N171" s="112" t="s">
        <v>129</v>
      </c>
      <c r="O171" s="113" t="s">
        <v>129</v>
      </c>
      <c r="P171" s="113" t="s">
        <v>129</v>
      </c>
      <c r="Q171" s="113" t="s">
        <v>129</v>
      </c>
      <c r="R171" s="113" t="s">
        <v>130</v>
      </c>
      <c r="S171" s="113" t="s">
        <v>129</v>
      </c>
      <c r="T171" s="341" t="s">
        <v>130</v>
      </c>
    </row>
    <row r="172" spans="1:20" ht="20.100000000000001" customHeight="1" x14ac:dyDescent="0.35">
      <c r="A172" s="108" t="s">
        <v>328</v>
      </c>
      <c r="B172" s="109" t="s">
        <v>337</v>
      </c>
      <c r="C172" s="343" t="s">
        <v>130</v>
      </c>
      <c r="D172" s="344" t="s">
        <v>129</v>
      </c>
      <c r="E172" s="115" t="s">
        <v>130</v>
      </c>
      <c r="F172" s="116" t="s">
        <v>130</v>
      </c>
      <c r="G172" s="116" t="s">
        <v>130</v>
      </c>
      <c r="H172" s="116" t="s">
        <v>130</v>
      </c>
      <c r="I172" s="116" t="s">
        <v>129</v>
      </c>
      <c r="J172" s="344" t="s">
        <v>129</v>
      </c>
      <c r="K172" s="115" t="s">
        <v>130</v>
      </c>
      <c r="L172" s="344" t="s">
        <v>130</v>
      </c>
      <c r="M172" s="345" t="s">
        <v>130</v>
      </c>
      <c r="N172" s="115" t="s">
        <v>129</v>
      </c>
      <c r="O172" s="116" t="s">
        <v>129</v>
      </c>
      <c r="P172" s="116" t="s">
        <v>130</v>
      </c>
      <c r="Q172" s="116" t="s">
        <v>129</v>
      </c>
      <c r="R172" s="116" t="s">
        <v>130</v>
      </c>
      <c r="S172" s="116" t="s">
        <v>129</v>
      </c>
      <c r="T172" s="344" t="s">
        <v>130</v>
      </c>
    </row>
    <row r="173" spans="1:20" ht="20.100000000000001" customHeight="1" x14ac:dyDescent="0.35">
      <c r="A173" s="106" t="s">
        <v>328</v>
      </c>
      <c r="B173" s="107" t="s">
        <v>338</v>
      </c>
      <c r="C173" s="340" t="s">
        <v>130</v>
      </c>
      <c r="D173" s="341" t="s">
        <v>129</v>
      </c>
      <c r="E173" s="112" t="s">
        <v>130</v>
      </c>
      <c r="F173" s="113" t="s">
        <v>130</v>
      </c>
      <c r="G173" s="113" t="s">
        <v>130</v>
      </c>
      <c r="H173" s="113" t="s">
        <v>130</v>
      </c>
      <c r="I173" s="113" t="s">
        <v>130</v>
      </c>
      <c r="J173" s="341" t="s">
        <v>129</v>
      </c>
      <c r="K173" s="112" t="s">
        <v>130</v>
      </c>
      <c r="L173" s="341" t="s">
        <v>130</v>
      </c>
      <c r="M173" s="342" t="s">
        <v>130</v>
      </c>
      <c r="N173" s="112" t="s">
        <v>129</v>
      </c>
      <c r="O173" s="113" t="s">
        <v>129</v>
      </c>
      <c r="P173" s="113" t="s">
        <v>130</v>
      </c>
      <c r="Q173" s="113" t="s">
        <v>130</v>
      </c>
      <c r="R173" s="113" t="s">
        <v>129</v>
      </c>
      <c r="S173" s="113" t="s">
        <v>130</v>
      </c>
      <c r="T173" s="341" t="s">
        <v>130</v>
      </c>
    </row>
    <row r="174" spans="1:20" ht="20.100000000000001" customHeight="1" x14ac:dyDescent="0.35">
      <c r="A174" s="108" t="s">
        <v>328</v>
      </c>
      <c r="B174" s="109" t="s">
        <v>339</v>
      </c>
      <c r="C174" s="343" t="s">
        <v>130</v>
      </c>
      <c r="D174" s="344" t="s">
        <v>129</v>
      </c>
      <c r="E174" s="115" t="s">
        <v>130</v>
      </c>
      <c r="F174" s="116" t="s">
        <v>130</v>
      </c>
      <c r="G174" s="116" t="s">
        <v>130</v>
      </c>
      <c r="H174" s="116" t="s">
        <v>129</v>
      </c>
      <c r="I174" s="116" t="s">
        <v>129</v>
      </c>
      <c r="J174" s="344" t="s">
        <v>130</v>
      </c>
      <c r="K174" s="115" t="s">
        <v>130</v>
      </c>
      <c r="L174" s="344" t="s">
        <v>130</v>
      </c>
      <c r="M174" s="345" t="s">
        <v>130</v>
      </c>
      <c r="N174" s="115" t="s">
        <v>129</v>
      </c>
      <c r="O174" s="116" t="s">
        <v>129</v>
      </c>
      <c r="P174" s="116" t="s">
        <v>129</v>
      </c>
      <c r="Q174" s="116" t="s">
        <v>129</v>
      </c>
      <c r="R174" s="116" t="s">
        <v>129</v>
      </c>
      <c r="S174" s="116" t="s">
        <v>129</v>
      </c>
      <c r="T174" s="344" t="s">
        <v>130</v>
      </c>
    </row>
    <row r="175" spans="1:20" ht="20.100000000000001" customHeight="1" x14ac:dyDescent="0.35">
      <c r="A175" s="106" t="s">
        <v>328</v>
      </c>
      <c r="B175" s="107" t="s">
        <v>340</v>
      </c>
      <c r="C175" s="340" t="s">
        <v>130</v>
      </c>
      <c r="D175" s="341" t="s">
        <v>130</v>
      </c>
      <c r="E175" s="112" t="s">
        <v>130</v>
      </c>
      <c r="F175" s="113" t="s">
        <v>130</v>
      </c>
      <c r="G175" s="113" t="s">
        <v>130</v>
      </c>
      <c r="H175" s="113" t="s">
        <v>129</v>
      </c>
      <c r="I175" s="113" t="s">
        <v>129</v>
      </c>
      <c r="J175" s="341" t="s">
        <v>130</v>
      </c>
      <c r="K175" s="112" t="s">
        <v>130</v>
      </c>
      <c r="L175" s="341" t="s">
        <v>130</v>
      </c>
      <c r="M175" s="342" t="s">
        <v>130</v>
      </c>
      <c r="N175" s="112" t="s">
        <v>129</v>
      </c>
      <c r="O175" s="113" t="s">
        <v>129</v>
      </c>
      <c r="P175" s="113" t="s">
        <v>130</v>
      </c>
      <c r="Q175" s="113" t="s">
        <v>130</v>
      </c>
      <c r="R175" s="113" t="s">
        <v>129</v>
      </c>
      <c r="S175" s="113" t="s">
        <v>129</v>
      </c>
      <c r="T175" s="341" t="s">
        <v>130</v>
      </c>
    </row>
    <row r="176" spans="1:20" ht="20.100000000000001" customHeight="1" x14ac:dyDescent="0.35">
      <c r="A176" s="108" t="s">
        <v>328</v>
      </c>
      <c r="B176" s="109" t="s">
        <v>341</v>
      </c>
      <c r="C176" s="343" t="s">
        <v>130</v>
      </c>
      <c r="D176" s="344" t="s">
        <v>129</v>
      </c>
      <c r="E176" s="115" t="s">
        <v>130</v>
      </c>
      <c r="F176" s="116" t="s">
        <v>130</v>
      </c>
      <c r="G176" s="116" t="s">
        <v>130</v>
      </c>
      <c r="H176" s="116" t="s">
        <v>130</v>
      </c>
      <c r="I176" s="116" t="s">
        <v>130</v>
      </c>
      <c r="J176" s="344" t="s">
        <v>129</v>
      </c>
      <c r="K176" s="115" t="s">
        <v>129</v>
      </c>
      <c r="L176" s="344" t="s">
        <v>130</v>
      </c>
      <c r="M176" s="345" t="s">
        <v>130</v>
      </c>
      <c r="N176" s="115" t="s">
        <v>130</v>
      </c>
      <c r="O176" s="116" t="s">
        <v>130</v>
      </c>
      <c r="P176" s="116" t="s">
        <v>130</v>
      </c>
      <c r="Q176" s="116" t="s">
        <v>130</v>
      </c>
      <c r="R176" s="116" t="s">
        <v>130</v>
      </c>
      <c r="S176" s="116" t="s">
        <v>129</v>
      </c>
      <c r="T176" s="344" t="s">
        <v>130</v>
      </c>
    </row>
    <row r="177" spans="1:20" ht="20.100000000000001" customHeight="1" x14ac:dyDescent="0.35">
      <c r="A177" s="106" t="s">
        <v>328</v>
      </c>
      <c r="B177" s="107" t="s">
        <v>342</v>
      </c>
      <c r="C177" s="340" t="s">
        <v>130</v>
      </c>
      <c r="D177" s="341" t="s">
        <v>130</v>
      </c>
      <c r="E177" s="112" t="s">
        <v>130</v>
      </c>
      <c r="F177" s="113" t="s">
        <v>130</v>
      </c>
      <c r="G177" s="113" t="s">
        <v>130</v>
      </c>
      <c r="H177" s="113" t="s">
        <v>130</v>
      </c>
      <c r="I177" s="113" t="s">
        <v>129</v>
      </c>
      <c r="J177" s="341" t="s">
        <v>129</v>
      </c>
      <c r="K177" s="112" t="s">
        <v>130</v>
      </c>
      <c r="L177" s="341" t="s">
        <v>130</v>
      </c>
      <c r="M177" s="342" t="s">
        <v>130</v>
      </c>
      <c r="N177" s="112" t="s">
        <v>130</v>
      </c>
      <c r="O177" s="113" t="s">
        <v>129</v>
      </c>
      <c r="P177" s="113" t="s">
        <v>129</v>
      </c>
      <c r="Q177" s="113" t="s">
        <v>129</v>
      </c>
      <c r="R177" s="113" t="s">
        <v>130</v>
      </c>
      <c r="S177" s="113" t="s">
        <v>129</v>
      </c>
      <c r="T177" s="341" t="s">
        <v>130</v>
      </c>
    </row>
    <row r="178" spans="1:20" ht="20.100000000000001" customHeight="1" x14ac:dyDescent="0.35">
      <c r="A178" s="108" t="s">
        <v>328</v>
      </c>
      <c r="B178" s="109" t="s">
        <v>343</v>
      </c>
      <c r="C178" s="343" t="s">
        <v>130</v>
      </c>
      <c r="D178" s="344" t="s">
        <v>129</v>
      </c>
      <c r="E178" s="115" t="s">
        <v>129</v>
      </c>
      <c r="F178" s="116" t="s">
        <v>130</v>
      </c>
      <c r="G178" s="116" t="s">
        <v>130</v>
      </c>
      <c r="H178" s="116" t="s">
        <v>129</v>
      </c>
      <c r="I178" s="116" t="s">
        <v>129</v>
      </c>
      <c r="J178" s="344" t="s">
        <v>129</v>
      </c>
      <c r="K178" s="115" t="s">
        <v>130</v>
      </c>
      <c r="L178" s="344" t="s">
        <v>129</v>
      </c>
      <c r="M178" s="345" t="s">
        <v>130</v>
      </c>
      <c r="N178" s="115" t="s">
        <v>129</v>
      </c>
      <c r="O178" s="116" t="s">
        <v>130</v>
      </c>
      <c r="P178" s="116" t="s">
        <v>130</v>
      </c>
      <c r="Q178" s="116" t="s">
        <v>129</v>
      </c>
      <c r="R178" s="116" t="s">
        <v>129</v>
      </c>
      <c r="S178" s="116" t="s">
        <v>130</v>
      </c>
      <c r="T178" s="344" t="s">
        <v>130</v>
      </c>
    </row>
    <row r="179" spans="1:20" ht="20.100000000000001" customHeight="1" x14ac:dyDescent="0.35">
      <c r="A179" s="106" t="s">
        <v>328</v>
      </c>
      <c r="B179" s="107" t="s">
        <v>344</v>
      </c>
      <c r="C179" s="340" t="s">
        <v>130</v>
      </c>
      <c r="D179" s="341" t="s">
        <v>129</v>
      </c>
      <c r="E179" s="112" t="s">
        <v>130</v>
      </c>
      <c r="F179" s="113" t="s">
        <v>130</v>
      </c>
      <c r="G179" s="113" t="s">
        <v>130</v>
      </c>
      <c r="H179" s="113" t="s">
        <v>130</v>
      </c>
      <c r="I179" s="113" t="s">
        <v>130</v>
      </c>
      <c r="J179" s="341" t="s">
        <v>130</v>
      </c>
      <c r="K179" s="112" t="s">
        <v>130</v>
      </c>
      <c r="L179" s="341" t="s">
        <v>130</v>
      </c>
      <c r="M179" s="342" t="s">
        <v>130</v>
      </c>
      <c r="N179" s="112" t="s">
        <v>130</v>
      </c>
      <c r="O179" s="113" t="s">
        <v>129</v>
      </c>
      <c r="P179" s="113" t="s">
        <v>130</v>
      </c>
      <c r="Q179" s="113" t="s">
        <v>129</v>
      </c>
      <c r="R179" s="113" t="s">
        <v>130</v>
      </c>
      <c r="S179" s="113" t="s">
        <v>130</v>
      </c>
      <c r="T179" s="341" t="s">
        <v>130</v>
      </c>
    </row>
    <row r="180" spans="1:20" ht="20.100000000000001" customHeight="1" x14ac:dyDescent="0.35">
      <c r="A180" s="108" t="s">
        <v>328</v>
      </c>
      <c r="B180" s="109" t="s">
        <v>345</v>
      </c>
      <c r="C180" s="343" t="s">
        <v>130</v>
      </c>
      <c r="D180" s="344" t="s">
        <v>130</v>
      </c>
      <c r="E180" s="115" t="s">
        <v>130</v>
      </c>
      <c r="F180" s="116" t="s">
        <v>130</v>
      </c>
      <c r="G180" s="116" t="s">
        <v>130</v>
      </c>
      <c r="H180" s="116" t="s">
        <v>130</v>
      </c>
      <c r="I180" s="116" t="s">
        <v>129</v>
      </c>
      <c r="J180" s="344" t="s">
        <v>130</v>
      </c>
      <c r="K180" s="115" t="s">
        <v>130</v>
      </c>
      <c r="L180" s="344" t="s">
        <v>130</v>
      </c>
      <c r="M180" s="345" t="s">
        <v>130</v>
      </c>
      <c r="N180" s="115" t="s">
        <v>129</v>
      </c>
      <c r="O180" s="116" t="s">
        <v>129</v>
      </c>
      <c r="P180" s="116" t="s">
        <v>130</v>
      </c>
      <c r="Q180" s="116" t="s">
        <v>129</v>
      </c>
      <c r="R180" s="116" t="s">
        <v>129</v>
      </c>
      <c r="S180" s="116" t="s">
        <v>129</v>
      </c>
      <c r="T180" s="344" t="s">
        <v>130</v>
      </c>
    </row>
    <row r="181" spans="1:20" ht="20.100000000000001" customHeight="1" x14ac:dyDescent="0.35">
      <c r="A181" s="106" t="s">
        <v>328</v>
      </c>
      <c r="B181" s="107" t="s">
        <v>346</v>
      </c>
      <c r="C181" s="340" t="s">
        <v>130</v>
      </c>
      <c r="D181" s="341" t="s">
        <v>130</v>
      </c>
      <c r="E181" s="112" t="s">
        <v>130</v>
      </c>
      <c r="F181" s="113" t="s">
        <v>130</v>
      </c>
      <c r="G181" s="113" t="s">
        <v>130</v>
      </c>
      <c r="H181" s="113" t="s">
        <v>130</v>
      </c>
      <c r="I181" s="113" t="s">
        <v>130</v>
      </c>
      <c r="J181" s="341" t="s">
        <v>130</v>
      </c>
      <c r="K181" s="112" t="s">
        <v>130</v>
      </c>
      <c r="L181" s="341" t="s">
        <v>129</v>
      </c>
      <c r="M181" s="342" t="s">
        <v>130</v>
      </c>
      <c r="N181" s="112" t="s">
        <v>129</v>
      </c>
      <c r="O181" s="113" t="s">
        <v>129</v>
      </c>
      <c r="P181" s="113" t="s">
        <v>130</v>
      </c>
      <c r="Q181" s="113" t="s">
        <v>129</v>
      </c>
      <c r="R181" s="113" t="s">
        <v>130</v>
      </c>
      <c r="S181" s="113" t="s">
        <v>130</v>
      </c>
      <c r="T181" s="341" t="s">
        <v>130</v>
      </c>
    </row>
    <row r="182" spans="1:20" ht="20.100000000000001" customHeight="1" x14ac:dyDescent="0.35">
      <c r="A182" s="108" t="s">
        <v>347</v>
      </c>
      <c r="B182" s="109" t="s">
        <v>348</v>
      </c>
      <c r="C182" s="343" t="s">
        <v>130</v>
      </c>
      <c r="D182" s="344" t="s">
        <v>130</v>
      </c>
      <c r="E182" s="115" t="s">
        <v>130</v>
      </c>
      <c r="F182" s="116" t="s">
        <v>130</v>
      </c>
      <c r="G182" s="116" t="s">
        <v>130</v>
      </c>
      <c r="H182" s="116" t="s">
        <v>130</v>
      </c>
      <c r="I182" s="116" t="s">
        <v>129</v>
      </c>
      <c r="J182" s="344" t="s">
        <v>130</v>
      </c>
      <c r="K182" s="115" t="s">
        <v>130</v>
      </c>
      <c r="L182" s="344" t="s">
        <v>130</v>
      </c>
      <c r="M182" s="345" t="s">
        <v>130</v>
      </c>
      <c r="N182" s="115" t="s">
        <v>130</v>
      </c>
      <c r="O182" s="116" t="s">
        <v>130</v>
      </c>
      <c r="P182" s="116" t="s">
        <v>130</v>
      </c>
      <c r="Q182" s="116" t="s">
        <v>130</v>
      </c>
      <c r="R182" s="116" t="s">
        <v>130</v>
      </c>
      <c r="S182" s="116" t="s">
        <v>129</v>
      </c>
      <c r="T182" s="344" t="s">
        <v>130</v>
      </c>
    </row>
    <row r="183" spans="1:20" ht="20.100000000000001" customHeight="1" x14ac:dyDescent="0.35">
      <c r="A183" s="106" t="s">
        <v>349</v>
      </c>
      <c r="B183" s="107" t="s">
        <v>350</v>
      </c>
      <c r="C183" s="340" t="s">
        <v>130</v>
      </c>
      <c r="D183" s="341" t="s">
        <v>130</v>
      </c>
      <c r="E183" s="112" t="s">
        <v>130</v>
      </c>
      <c r="F183" s="113" t="s">
        <v>130</v>
      </c>
      <c r="G183" s="113" t="s">
        <v>130</v>
      </c>
      <c r="H183" s="113" t="s">
        <v>130</v>
      </c>
      <c r="I183" s="113" t="s">
        <v>130</v>
      </c>
      <c r="J183" s="341" t="s">
        <v>130</v>
      </c>
      <c r="K183" s="112" t="s">
        <v>130</v>
      </c>
      <c r="L183" s="341" t="s">
        <v>130</v>
      </c>
      <c r="M183" s="342" t="s">
        <v>130</v>
      </c>
      <c r="N183" s="112" t="s">
        <v>130</v>
      </c>
      <c r="O183" s="113" t="s">
        <v>130</v>
      </c>
      <c r="P183" s="113" t="s">
        <v>130</v>
      </c>
      <c r="Q183" s="113" t="s">
        <v>130</v>
      </c>
      <c r="R183" s="113" t="s">
        <v>130</v>
      </c>
      <c r="S183" s="113" t="s">
        <v>130</v>
      </c>
      <c r="T183" s="341" t="s">
        <v>130</v>
      </c>
    </row>
    <row r="184" spans="1:20" ht="20.100000000000001" customHeight="1" x14ac:dyDescent="0.35">
      <c r="A184" s="108" t="s">
        <v>349</v>
      </c>
      <c r="B184" s="109" t="s">
        <v>351</v>
      </c>
      <c r="C184" s="343" t="s">
        <v>130</v>
      </c>
      <c r="D184" s="344" t="s">
        <v>129</v>
      </c>
      <c r="E184" s="115" t="s">
        <v>130</v>
      </c>
      <c r="F184" s="116" t="s">
        <v>130</v>
      </c>
      <c r="G184" s="116" t="s">
        <v>130</v>
      </c>
      <c r="H184" s="116" t="s">
        <v>130</v>
      </c>
      <c r="I184" s="116" t="s">
        <v>129</v>
      </c>
      <c r="J184" s="344" t="s">
        <v>129</v>
      </c>
      <c r="K184" s="115" t="s">
        <v>130</v>
      </c>
      <c r="L184" s="344" t="s">
        <v>130</v>
      </c>
      <c r="M184" s="345" t="s">
        <v>130</v>
      </c>
      <c r="N184" s="115" t="s">
        <v>130</v>
      </c>
      <c r="O184" s="116" t="s">
        <v>130</v>
      </c>
      <c r="P184" s="116" t="s">
        <v>130</v>
      </c>
      <c r="Q184" s="116" t="s">
        <v>129</v>
      </c>
      <c r="R184" s="116" t="s">
        <v>130</v>
      </c>
      <c r="S184" s="116" t="s">
        <v>129</v>
      </c>
      <c r="T184" s="344" t="s">
        <v>130</v>
      </c>
    </row>
    <row r="185" spans="1:20" ht="20.100000000000001" customHeight="1" x14ac:dyDescent="0.35">
      <c r="A185" s="106" t="s">
        <v>352</v>
      </c>
      <c r="B185" s="107" t="s">
        <v>353</v>
      </c>
      <c r="C185" s="340" t="s">
        <v>130</v>
      </c>
      <c r="D185" s="341" t="s">
        <v>129</v>
      </c>
      <c r="E185" s="112" t="s">
        <v>130</v>
      </c>
      <c r="F185" s="113" t="s">
        <v>130</v>
      </c>
      <c r="G185" s="113" t="s">
        <v>130</v>
      </c>
      <c r="H185" s="113" t="s">
        <v>130</v>
      </c>
      <c r="I185" s="113" t="s">
        <v>130</v>
      </c>
      <c r="J185" s="341" t="s">
        <v>130</v>
      </c>
      <c r="K185" s="112" t="s">
        <v>130</v>
      </c>
      <c r="L185" s="341" t="s">
        <v>130</v>
      </c>
      <c r="M185" s="342" t="s">
        <v>130</v>
      </c>
      <c r="N185" s="112" t="s">
        <v>130</v>
      </c>
      <c r="O185" s="113" t="s">
        <v>130</v>
      </c>
      <c r="P185" s="113" t="s">
        <v>130</v>
      </c>
      <c r="Q185" s="113" t="s">
        <v>130</v>
      </c>
      <c r="R185" s="113" t="s">
        <v>130</v>
      </c>
      <c r="S185" s="113" t="s">
        <v>130</v>
      </c>
      <c r="T185" s="341" t="s">
        <v>130</v>
      </c>
    </row>
    <row r="186" spans="1:20" ht="20.100000000000001" customHeight="1" x14ac:dyDescent="0.35">
      <c r="A186" s="108" t="s">
        <v>352</v>
      </c>
      <c r="B186" s="109" t="s">
        <v>354</v>
      </c>
      <c r="C186" s="343" t="s">
        <v>130</v>
      </c>
      <c r="D186" s="344" t="s">
        <v>130</v>
      </c>
      <c r="E186" s="115" t="s">
        <v>130</v>
      </c>
      <c r="F186" s="116" t="s">
        <v>130</v>
      </c>
      <c r="G186" s="116" t="s">
        <v>130</v>
      </c>
      <c r="H186" s="116" t="s">
        <v>130</v>
      </c>
      <c r="I186" s="116" t="s">
        <v>130</v>
      </c>
      <c r="J186" s="344" t="s">
        <v>130</v>
      </c>
      <c r="K186" s="115" t="s">
        <v>130</v>
      </c>
      <c r="L186" s="344" t="s">
        <v>130</v>
      </c>
      <c r="M186" s="345" t="s">
        <v>130</v>
      </c>
      <c r="N186" s="115" t="s">
        <v>130</v>
      </c>
      <c r="O186" s="116" t="s">
        <v>130</v>
      </c>
      <c r="P186" s="116" t="s">
        <v>130</v>
      </c>
      <c r="Q186" s="116" t="s">
        <v>129</v>
      </c>
      <c r="R186" s="116" t="s">
        <v>130</v>
      </c>
      <c r="S186" s="116" t="s">
        <v>130</v>
      </c>
      <c r="T186" s="344" t="s">
        <v>130</v>
      </c>
    </row>
    <row r="187" spans="1:20" ht="20.100000000000001" customHeight="1" x14ac:dyDescent="0.35">
      <c r="A187" s="106" t="s">
        <v>352</v>
      </c>
      <c r="B187" s="107" t="s">
        <v>355</v>
      </c>
      <c r="C187" s="340" t="s">
        <v>130</v>
      </c>
      <c r="D187" s="341" t="s">
        <v>129</v>
      </c>
      <c r="E187" s="112" t="s">
        <v>130</v>
      </c>
      <c r="F187" s="113" t="s">
        <v>130</v>
      </c>
      <c r="G187" s="113" t="s">
        <v>130</v>
      </c>
      <c r="H187" s="113" t="s">
        <v>130</v>
      </c>
      <c r="I187" s="113" t="s">
        <v>130</v>
      </c>
      <c r="J187" s="341" t="s">
        <v>129</v>
      </c>
      <c r="K187" s="112" t="s">
        <v>130</v>
      </c>
      <c r="L187" s="341" t="s">
        <v>130</v>
      </c>
      <c r="M187" s="342" t="s">
        <v>130</v>
      </c>
      <c r="N187" s="112" t="s">
        <v>130</v>
      </c>
      <c r="O187" s="113" t="s">
        <v>130</v>
      </c>
      <c r="P187" s="113" t="s">
        <v>130</v>
      </c>
      <c r="Q187" s="113" t="s">
        <v>129</v>
      </c>
      <c r="R187" s="113" t="s">
        <v>130</v>
      </c>
      <c r="S187" s="113" t="s">
        <v>130</v>
      </c>
      <c r="T187" s="341" t="s">
        <v>130</v>
      </c>
    </row>
    <row r="188" spans="1:20" ht="20.100000000000001" customHeight="1" x14ac:dyDescent="0.35">
      <c r="A188" s="108" t="s">
        <v>352</v>
      </c>
      <c r="B188" s="109" t="s">
        <v>356</v>
      </c>
      <c r="C188" s="343" t="s">
        <v>130</v>
      </c>
      <c r="D188" s="344" t="s">
        <v>129</v>
      </c>
      <c r="E188" s="115" t="s">
        <v>130</v>
      </c>
      <c r="F188" s="116" t="s">
        <v>130</v>
      </c>
      <c r="G188" s="116" t="s">
        <v>130</v>
      </c>
      <c r="H188" s="116" t="s">
        <v>130</v>
      </c>
      <c r="I188" s="116" t="s">
        <v>129</v>
      </c>
      <c r="J188" s="344" t="s">
        <v>129</v>
      </c>
      <c r="K188" s="115" t="s">
        <v>130</v>
      </c>
      <c r="L188" s="344" t="s">
        <v>130</v>
      </c>
      <c r="M188" s="345" t="s">
        <v>130</v>
      </c>
      <c r="N188" s="115" t="s">
        <v>129</v>
      </c>
      <c r="O188" s="116" t="s">
        <v>129</v>
      </c>
      <c r="P188" s="116" t="s">
        <v>129</v>
      </c>
      <c r="Q188" s="116" t="s">
        <v>129</v>
      </c>
      <c r="R188" s="116" t="s">
        <v>130</v>
      </c>
      <c r="S188" s="116" t="s">
        <v>130</v>
      </c>
      <c r="T188" s="344" t="s">
        <v>129</v>
      </c>
    </row>
    <row r="189" spans="1:20" ht="20.100000000000001" customHeight="1" x14ac:dyDescent="0.35">
      <c r="A189" s="106" t="s">
        <v>352</v>
      </c>
      <c r="B189" s="107" t="s">
        <v>357</v>
      </c>
      <c r="C189" s="340" t="s">
        <v>130</v>
      </c>
      <c r="D189" s="341" t="s">
        <v>129</v>
      </c>
      <c r="E189" s="112" t="s">
        <v>130</v>
      </c>
      <c r="F189" s="113" t="s">
        <v>130</v>
      </c>
      <c r="G189" s="113" t="s">
        <v>130</v>
      </c>
      <c r="H189" s="113" t="s">
        <v>129</v>
      </c>
      <c r="I189" s="113" t="s">
        <v>130</v>
      </c>
      <c r="J189" s="341" t="s">
        <v>130</v>
      </c>
      <c r="K189" s="112" t="s">
        <v>130</v>
      </c>
      <c r="L189" s="341" t="s">
        <v>130</v>
      </c>
      <c r="M189" s="342" t="s">
        <v>130</v>
      </c>
      <c r="N189" s="112" t="s">
        <v>129</v>
      </c>
      <c r="O189" s="113" t="s">
        <v>130</v>
      </c>
      <c r="P189" s="113" t="s">
        <v>130</v>
      </c>
      <c r="Q189" s="113" t="s">
        <v>129</v>
      </c>
      <c r="R189" s="113" t="s">
        <v>130</v>
      </c>
      <c r="S189" s="113" t="s">
        <v>130</v>
      </c>
      <c r="T189" s="341" t="s">
        <v>130</v>
      </c>
    </row>
    <row r="190" spans="1:20" ht="20.100000000000001" customHeight="1" x14ac:dyDescent="0.35">
      <c r="A190" s="108" t="s">
        <v>358</v>
      </c>
      <c r="B190" s="109" t="s">
        <v>359</v>
      </c>
      <c r="C190" s="343" t="s">
        <v>130</v>
      </c>
      <c r="D190" s="344" t="s">
        <v>129</v>
      </c>
      <c r="E190" s="115" t="s">
        <v>130</v>
      </c>
      <c r="F190" s="116" t="s">
        <v>130</v>
      </c>
      <c r="G190" s="116" t="s">
        <v>130</v>
      </c>
      <c r="H190" s="116" t="s">
        <v>130</v>
      </c>
      <c r="I190" s="116" t="s">
        <v>129</v>
      </c>
      <c r="J190" s="344" t="s">
        <v>130</v>
      </c>
      <c r="K190" s="115" t="s">
        <v>130</v>
      </c>
      <c r="L190" s="344" t="s">
        <v>130</v>
      </c>
      <c r="M190" s="345" t="s">
        <v>130</v>
      </c>
      <c r="N190" s="115" t="s">
        <v>130</v>
      </c>
      <c r="O190" s="116" t="s">
        <v>129</v>
      </c>
      <c r="P190" s="116" t="s">
        <v>130</v>
      </c>
      <c r="Q190" s="116" t="s">
        <v>129</v>
      </c>
      <c r="R190" s="116" t="s">
        <v>130</v>
      </c>
      <c r="S190" s="116" t="s">
        <v>130</v>
      </c>
      <c r="T190" s="344" t="s">
        <v>129</v>
      </c>
    </row>
    <row r="191" spans="1:20" ht="20.100000000000001" customHeight="1" x14ac:dyDescent="0.35">
      <c r="A191" s="106" t="s">
        <v>358</v>
      </c>
      <c r="B191" s="107" t="s">
        <v>138</v>
      </c>
      <c r="C191" s="340" t="s">
        <v>130</v>
      </c>
      <c r="D191" s="341" t="s">
        <v>130</v>
      </c>
      <c r="E191" s="112" t="s">
        <v>130</v>
      </c>
      <c r="F191" s="113" t="s">
        <v>130</v>
      </c>
      <c r="G191" s="113" t="s">
        <v>130</v>
      </c>
      <c r="H191" s="113" t="s">
        <v>130</v>
      </c>
      <c r="I191" s="113" t="s">
        <v>130</v>
      </c>
      <c r="J191" s="341" t="s">
        <v>129</v>
      </c>
      <c r="K191" s="112" t="s">
        <v>129</v>
      </c>
      <c r="L191" s="341" t="s">
        <v>130</v>
      </c>
      <c r="M191" s="342" t="s">
        <v>130</v>
      </c>
      <c r="N191" s="112" t="s">
        <v>129</v>
      </c>
      <c r="O191" s="113" t="s">
        <v>129</v>
      </c>
      <c r="P191" s="113" t="s">
        <v>130</v>
      </c>
      <c r="Q191" s="113" t="s">
        <v>129</v>
      </c>
      <c r="R191" s="113" t="s">
        <v>129</v>
      </c>
      <c r="S191" s="113" t="s">
        <v>130</v>
      </c>
      <c r="T191" s="341" t="s">
        <v>130</v>
      </c>
    </row>
    <row r="192" spans="1:20" ht="20.100000000000001" customHeight="1" x14ac:dyDescent="0.35">
      <c r="A192" s="108" t="s">
        <v>358</v>
      </c>
      <c r="B192" s="109" t="s">
        <v>360</v>
      </c>
      <c r="C192" s="343" t="s">
        <v>130</v>
      </c>
      <c r="D192" s="344" t="s">
        <v>129</v>
      </c>
      <c r="E192" s="115" t="s">
        <v>130</v>
      </c>
      <c r="F192" s="116" t="s">
        <v>130</v>
      </c>
      <c r="G192" s="116" t="s">
        <v>130</v>
      </c>
      <c r="H192" s="116" t="s">
        <v>130</v>
      </c>
      <c r="I192" s="116" t="s">
        <v>129</v>
      </c>
      <c r="J192" s="344" t="s">
        <v>129</v>
      </c>
      <c r="K192" s="115" t="s">
        <v>129</v>
      </c>
      <c r="L192" s="344" t="s">
        <v>129</v>
      </c>
      <c r="M192" s="345" t="s">
        <v>129</v>
      </c>
      <c r="N192" s="115" t="s">
        <v>129</v>
      </c>
      <c r="O192" s="116" t="s">
        <v>129</v>
      </c>
      <c r="P192" s="116" t="s">
        <v>129</v>
      </c>
      <c r="Q192" s="116" t="s">
        <v>129</v>
      </c>
      <c r="R192" s="116" t="s">
        <v>129</v>
      </c>
      <c r="S192" s="116" t="s">
        <v>129</v>
      </c>
      <c r="T192" s="344" t="s">
        <v>130</v>
      </c>
    </row>
    <row r="193" spans="1:20" ht="20.100000000000001" customHeight="1" x14ac:dyDescent="0.35">
      <c r="A193" s="106" t="s">
        <v>358</v>
      </c>
      <c r="B193" s="107" t="s">
        <v>361</v>
      </c>
      <c r="C193" s="340" t="s">
        <v>130</v>
      </c>
      <c r="D193" s="341" t="s">
        <v>129</v>
      </c>
      <c r="E193" s="112" t="s">
        <v>130</v>
      </c>
      <c r="F193" s="113" t="s">
        <v>130</v>
      </c>
      <c r="G193" s="113" t="s">
        <v>130</v>
      </c>
      <c r="H193" s="113" t="s">
        <v>130</v>
      </c>
      <c r="I193" s="113" t="s">
        <v>129</v>
      </c>
      <c r="J193" s="341" t="s">
        <v>129</v>
      </c>
      <c r="K193" s="112" t="s">
        <v>130</v>
      </c>
      <c r="L193" s="341" t="s">
        <v>130</v>
      </c>
      <c r="M193" s="342" t="s">
        <v>130</v>
      </c>
      <c r="N193" s="112" t="s">
        <v>129</v>
      </c>
      <c r="O193" s="113" t="s">
        <v>129</v>
      </c>
      <c r="P193" s="113" t="s">
        <v>129</v>
      </c>
      <c r="Q193" s="113" t="s">
        <v>129</v>
      </c>
      <c r="R193" s="113" t="s">
        <v>129</v>
      </c>
      <c r="S193" s="113" t="s">
        <v>130</v>
      </c>
      <c r="T193" s="341" t="s">
        <v>130</v>
      </c>
    </row>
    <row r="194" spans="1:20" ht="20.100000000000001" customHeight="1" x14ac:dyDescent="0.35">
      <c r="A194" s="108" t="s">
        <v>358</v>
      </c>
      <c r="B194" s="109" t="s">
        <v>362</v>
      </c>
      <c r="C194" s="343" t="s">
        <v>130</v>
      </c>
      <c r="D194" s="344" t="s">
        <v>129</v>
      </c>
      <c r="E194" s="115" t="s">
        <v>130</v>
      </c>
      <c r="F194" s="116" t="s">
        <v>130</v>
      </c>
      <c r="G194" s="116" t="s">
        <v>130</v>
      </c>
      <c r="H194" s="116" t="s">
        <v>130</v>
      </c>
      <c r="I194" s="116" t="s">
        <v>130</v>
      </c>
      <c r="J194" s="344" t="s">
        <v>129</v>
      </c>
      <c r="K194" s="115" t="s">
        <v>130</v>
      </c>
      <c r="L194" s="344" t="s">
        <v>130</v>
      </c>
      <c r="M194" s="345" t="s">
        <v>130</v>
      </c>
      <c r="N194" s="115" t="s">
        <v>129</v>
      </c>
      <c r="O194" s="116" t="s">
        <v>129</v>
      </c>
      <c r="P194" s="116" t="s">
        <v>130</v>
      </c>
      <c r="Q194" s="116" t="s">
        <v>129</v>
      </c>
      <c r="R194" s="116" t="s">
        <v>129</v>
      </c>
      <c r="S194" s="116" t="s">
        <v>130</v>
      </c>
      <c r="T194" s="344" t="s">
        <v>130</v>
      </c>
    </row>
    <row r="195" spans="1:20" ht="20.100000000000001" customHeight="1" x14ac:dyDescent="0.35">
      <c r="A195" s="106" t="s">
        <v>358</v>
      </c>
      <c r="B195" s="107" t="s">
        <v>363</v>
      </c>
      <c r="C195" s="340" t="s">
        <v>130</v>
      </c>
      <c r="D195" s="341" t="s">
        <v>130</v>
      </c>
      <c r="E195" s="112" t="s">
        <v>130</v>
      </c>
      <c r="F195" s="113" t="s">
        <v>130</v>
      </c>
      <c r="G195" s="113" t="s">
        <v>130</v>
      </c>
      <c r="H195" s="113" t="s">
        <v>130</v>
      </c>
      <c r="I195" s="113" t="s">
        <v>129</v>
      </c>
      <c r="J195" s="341" t="s">
        <v>129</v>
      </c>
      <c r="K195" s="112" t="s">
        <v>130</v>
      </c>
      <c r="L195" s="341" t="s">
        <v>129</v>
      </c>
      <c r="M195" s="342" t="s">
        <v>130</v>
      </c>
      <c r="N195" s="112" t="s">
        <v>129</v>
      </c>
      <c r="O195" s="113" t="s">
        <v>129</v>
      </c>
      <c r="P195" s="113" t="s">
        <v>129</v>
      </c>
      <c r="Q195" s="113" t="s">
        <v>129</v>
      </c>
      <c r="R195" s="113" t="s">
        <v>130</v>
      </c>
      <c r="S195" s="113" t="s">
        <v>130</v>
      </c>
      <c r="T195" s="341" t="s">
        <v>130</v>
      </c>
    </row>
    <row r="196" spans="1:20" ht="20.100000000000001" customHeight="1" x14ac:dyDescent="0.35">
      <c r="A196" s="108" t="s">
        <v>364</v>
      </c>
      <c r="B196" s="109" t="s">
        <v>365</v>
      </c>
      <c r="C196" s="343" t="s">
        <v>130</v>
      </c>
      <c r="D196" s="344" t="s">
        <v>130</v>
      </c>
      <c r="E196" s="115" t="s">
        <v>130</v>
      </c>
      <c r="F196" s="116" t="s">
        <v>130</v>
      </c>
      <c r="G196" s="116" t="s">
        <v>130</v>
      </c>
      <c r="H196" s="116" t="s">
        <v>130</v>
      </c>
      <c r="I196" s="116" t="s">
        <v>130</v>
      </c>
      <c r="J196" s="344" t="s">
        <v>130</v>
      </c>
      <c r="K196" s="115" t="s">
        <v>130</v>
      </c>
      <c r="L196" s="344" t="s">
        <v>130</v>
      </c>
      <c r="M196" s="345" t="s">
        <v>130</v>
      </c>
      <c r="N196" s="115" t="s">
        <v>130</v>
      </c>
      <c r="O196" s="116" t="s">
        <v>129</v>
      </c>
      <c r="P196" s="116" t="s">
        <v>130</v>
      </c>
      <c r="Q196" s="116" t="s">
        <v>129</v>
      </c>
      <c r="R196" s="116" t="s">
        <v>130</v>
      </c>
      <c r="S196" s="116" t="s">
        <v>130</v>
      </c>
      <c r="T196" s="344" t="s">
        <v>130</v>
      </c>
    </row>
    <row r="197" spans="1:20" ht="20.100000000000001" customHeight="1" x14ac:dyDescent="0.35">
      <c r="A197" s="106" t="s">
        <v>364</v>
      </c>
      <c r="B197" s="107" t="s">
        <v>366</v>
      </c>
      <c r="C197" s="340" t="s">
        <v>130</v>
      </c>
      <c r="D197" s="341" t="s">
        <v>129</v>
      </c>
      <c r="E197" s="112" t="s">
        <v>130</v>
      </c>
      <c r="F197" s="113" t="s">
        <v>130</v>
      </c>
      <c r="G197" s="113" t="s">
        <v>130</v>
      </c>
      <c r="H197" s="113" t="s">
        <v>130</v>
      </c>
      <c r="I197" s="113" t="s">
        <v>130</v>
      </c>
      <c r="J197" s="341" t="s">
        <v>129</v>
      </c>
      <c r="K197" s="112" t="s">
        <v>129</v>
      </c>
      <c r="L197" s="341" t="s">
        <v>130</v>
      </c>
      <c r="M197" s="342" t="s">
        <v>130</v>
      </c>
      <c r="N197" s="112" t="s">
        <v>129</v>
      </c>
      <c r="O197" s="113" t="s">
        <v>129</v>
      </c>
      <c r="P197" s="113" t="s">
        <v>130</v>
      </c>
      <c r="Q197" s="113" t="s">
        <v>129</v>
      </c>
      <c r="R197" s="113" t="s">
        <v>129</v>
      </c>
      <c r="S197" s="113" t="s">
        <v>130</v>
      </c>
      <c r="T197" s="341" t="s">
        <v>130</v>
      </c>
    </row>
    <row r="198" spans="1:20" ht="20.100000000000001" customHeight="1" x14ac:dyDescent="0.35">
      <c r="A198" s="108" t="s">
        <v>364</v>
      </c>
      <c r="B198" s="109" t="s">
        <v>367</v>
      </c>
      <c r="C198" s="343" t="s">
        <v>130</v>
      </c>
      <c r="D198" s="344" t="s">
        <v>130</v>
      </c>
      <c r="E198" s="115" t="s">
        <v>130</v>
      </c>
      <c r="F198" s="116" t="s">
        <v>130</v>
      </c>
      <c r="G198" s="116" t="s">
        <v>130</v>
      </c>
      <c r="H198" s="116" t="s">
        <v>130</v>
      </c>
      <c r="I198" s="116" t="s">
        <v>130</v>
      </c>
      <c r="J198" s="344" t="s">
        <v>129</v>
      </c>
      <c r="K198" s="115" t="s">
        <v>130</v>
      </c>
      <c r="L198" s="344" t="s">
        <v>130</v>
      </c>
      <c r="M198" s="345" t="s">
        <v>130</v>
      </c>
      <c r="N198" s="115" t="s">
        <v>129</v>
      </c>
      <c r="O198" s="116" t="s">
        <v>129</v>
      </c>
      <c r="P198" s="116" t="s">
        <v>129</v>
      </c>
      <c r="Q198" s="116" t="s">
        <v>129</v>
      </c>
      <c r="R198" s="116" t="s">
        <v>129</v>
      </c>
      <c r="S198" s="116" t="s">
        <v>130</v>
      </c>
      <c r="T198" s="344" t="s">
        <v>130</v>
      </c>
    </row>
    <row r="199" spans="1:20" ht="20.100000000000001" customHeight="1" x14ac:dyDescent="0.35">
      <c r="A199" s="106" t="s">
        <v>364</v>
      </c>
      <c r="B199" s="107" t="s">
        <v>368</v>
      </c>
      <c r="C199" s="340" t="s">
        <v>130</v>
      </c>
      <c r="D199" s="341" t="s">
        <v>129</v>
      </c>
      <c r="E199" s="112" t="s">
        <v>130</v>
      </c>
      <c r="F199" s="113" t="s">
        <v>130</v>
      </c>
      <c r="G199" s="113" t="s">
        <v>130</v>
      </c>
      <c r="H199" s="113" t="s">
        <v>130</v>
      </c>
      <c r="I199" s="113" t="s">
        <v>130</v>
      </c>
      <c r="J199" s="341" t="s">
        <v>129</v>
      </c>
      <c r="K199" s="112" t="s">
        <v>130</v>
      </c>
      <c r="L199" s="341" t="s">
        <v>130</v>
      </c>
      <c r="M199" s="342" t="s">
        <v>130</v>
      </c>
      <c r="N199" s="112" t="s">
        <v>129</v>
      </c>
      <c r="O199" s="113" t="s">
        <v>129</v>
      </c>
      <c r="P199" s="113" t="s">
        <v>130</v>
      </c>
      <c r="Q199" s="113" t="s">
        <v>129</v>
      </c>
      <c r="R199" s="113" t="s">
        <v>129</v>
      </c>
      <c r="S199" s="113" t="s">
        <v>130</v>
      </c>
      <c r="T199" s="341" t="s">
        <v>130</v>
      </c>
    </row>
    <row r="200" spans="1:20" ht="20.100000000000001" customHeight="1" x14ac:dyDescent="0.35">
      <c r="A200" s="108" t="s">
        <v>369</v>
      </c>
      <c r="B200" s="109" t="s">
        <v>370</v>
      </c>
      <c r="C200" s="343" t="s">
        <v>130</v>
      </c>
      <c r="D200" s="344" t="s">
        <v>130</v>
      </c>
      <c r="E200" s="115" t="s">
        <v>130</v>
      </c>
      <c r="F200" s="116" t="s">
        <v>130</v>
      </c>
      <c r="G200" s="116" t="s">
        <v>130</v>
      </c>
      <c r="H200" s="116" t="s">
        <v>130</v>
      </c>
      <c r="I200" s="116" t="s">
        <v>130</v>
      </c>
      <c r="J200" s="344" t="s">
        <v>129</v>
      </c>
      <c r="K200" s="115" t="s">
        <v>129</v>
      </c>
      <c r="L200" s="344" t="s">
        <v>129</v>
      </c>
      <c r="M200" s="345" t="s">
        <v>130</v>
      </c>
      <c r="N200" s="115" t="s">
        <v>129</v>
      </c>
      <c r="O200" s="116" t="s">
        <v>129</v>
      </c>
      <c r="P200" s="116" t="s">
        <v>130</v>
      </c>
      <c r="Q200" s="116" t="s">
        <v>130</v>
      </c>
      <c r="R200" s="116" t="s">
        <v>130</v>
      </c>
      <c r="S200" s="116" t="s">
        <v>130</v>
      </c>
      <c r="T200" s="344" t="s">
        <v>130</v>
      </c>
    </row>
    <row r="201" spans="1:20" ht="20.100000000000001" customHeight="1" x14ac:dyDescent="0.35">
      <c r="A201" s="106" t="s">
        <v>371</v>
      </c>
      <c r="B201" s="107" t="s">
        <v>372</v>
      </c>
      <c r="C201" s="340" t="s">
        <v>130</v>
      </c>
      <c r="D201" s="341" t="s">
        <v>129</v>
      </c>
      <c r="E201" s="112" t="s">
        <v>129</v>
      </c>
      <c r="F201" s="113" t="s">
        <v>130</v>
      </c>
      <c r="G201" s="113" t="s">
        <v>130</v>
      </c>
      <c r="H201" s="113" t="s">
        <v>129</v>
      </c>
      <c r="I201" s="113" t="s">
        <v>130</v>
      </c>
      <c r="J201" s="341" t="s">
        <v>129</v>
      </c>
      <c r="K201" s="112" t="s">
        <v>130</v>
      </c>
      <c r="L201" s="341" t="s">
        <v>130</v>
      </c>
      <c r="M201" s="342" t="s">
        <v>130</v>
      </c>
      <c r="N201" s="112" t="s">
        <v>129</v>
      </c>
      <c r="O201" s="113" t="s">
        <v>129</v>
      </c>
      <c r="P201" s="113" t="s">
        <v>129</v>
      </c>
      <c r="Q201" s="113" t="s">
        <v>129</v>
      </c>
      <c r="R201" s="113" t="s">
        <v>129</v>
      </c>
      <c r="S201" s="113" t="s">
        <v>130</v>
      </c>
      <c r="T201" s="341" t="s">
        <v>129</v>
      </c>
    </row>
    <row r="202" spans="1:20" ht="20.100000000000001" customHeight="1" x14ac:dyDescent="0.35">
      <c r="A202" s="108" t="s">
        <v>373</v>
      </c>
      <c r="B202" s="109" t="s">
        <v>374</v>
      </c>
      <c r="C202" s="343" t="s">
        <v>130</v>
      </c>
      <c r="D202" s="344" t="s">
        <v>130</v>
      </c>
      <c r="E202" s="115" t="s">
        <v>130</v>
      </c>
      <c r="F202" s="116" t="s">
        <v>130</v>
      </c>
      <c r="G202" s="116" t="s">
        <v>130</v>
      </c>
      <c r="H202" s="116" t="s">
        <v>130</v>
      </c>
      <c r="I202" s="116" t="s">
        <v>130</v>
      </c>
      <c r="J202" s="344" t="s">
        <v>129</v>
      </c>
      <c r="K202" s="115" t="s">
        <v>130</v>
      </c>
      <c r="L202" s="344" t="s">
        <v>130</v>
      </c>
      <c r="M202" s="345" t="s">
        <v>130</v>
      </c>
      <c r="N202" s="115" t="s">
        <v>129</v>
      </c>
      <c r="O202" s="116" t="s">
        <v>129</v>
      </c>
      <c r="P202" s="116" t="s">
        <v>130</v>
      </c>
      <c r="Q202" s="116" t="s">
        <v>130</v>
      </c>
      <c r="R202" s="116" t="s">
        <v>130</v>
      </c>
      <c r="S202" s="116" t="s">
        <v>129</v>
      </c>
      <c r="T202" s="344" t="s">
        <v>130</v>
      </c>
    </row>
    <row r="203" spans="1:20" ht="20.100000000000001" customHeight="1" x14ac:dyDescent="0.35">
      <c r="A203" s="106" t="s">
        <v>373</v>
      </c>
      <c r="B203" s="107" t="s">
        <v>375</v>
      </c>
      <c r="C203" s="340" t="s">
        <v>130</v>
      </c>
      <c r="D203" s="341" t="s">
        <v>129</v>
      </c>
      <c r="E203" s="112" t="s">
        <v>130</v>
      </c>
      <c r="F203" s="113" t="s">
        <v>130</v>
      </c>
      <c r="G203" s="113" t="s">
        <v>130</v>
      </c>
      <c r="H203" s="113" t="s">
        <v>130</v>
      </c>
      <c r="I203" s="113" t="s">
        <v>130</v>
      </c>
      <c r="J203" s="341" t="s">
        <v>129</v>
      </c>
      <c r="K203" s="112" t="s">
        <v>130</v>
      </c>
      <c r="L203" s="341" t="s">
        <v>130</v>
      </c>
      <c r="M203" s="342" t="s">
        <v>130</v>
      </c>
      <c r="N203" s="112" t="s">
        <v>129</v>
      </c>
      <c r="O203" s="113" t="s">
        <v>129</v>
      </c>
      <c r="P203" s="113" t="s">
        <v>130</v>
      </c>
      <c r="Q203" s="113" t="s">
        <v>129</v>
      </c>
      <c r="R203" s="113" t="s">
        <v>130</v>
      </c>
      <c r="S203" s="113" t="s">
        <v>130</v>
      </c>
      <c r="T203" s="341" t="s">
        <v>130</v>
      </c>
    </row>
    <row r="204" spans="1:20" ht="20.100000000000001" customHeight="1" x14ac:dyDescent="0.35">
      <c r="A204" s="108" t="s">
        <v>373</v>
      </c>
      <c r="B204" s="109" t="s">
        <v>376</v>
      </c>
      <c r="C204" s="343" t="s">
        <v>130</v>
      </c>
      <c r="D204" s="344" t="s">
        <v>129</v>
      </c>
      <c r="E204" s="115" t="s">
        <v>130</v>
      </c>
      <c r="F204" s="116" t="s">
        <v>130</v>
      </c>
      <c r="G204" s="116" t="s">
        <v>130</v>
      </c>
      <c r="H204" s="116" t="s">
        <v>130</v>
      </c>
      <c r="I204" s="116" t="s">
        <v>129</v>
      </c>
      <c r="J204" s="344" t="s">
        <v>129</v>
      </c>
      <c r="K204" s="115" t="s">
        <v>130</v>
      </c>
      <c r="L204" s="344" t="s">
        <v>130</v>
      </c>
      <c r="M204" s="345" t="s">
        <v>130</v>
      </c>
      <c r="N204" s="115" t="s">
        <v>129</v>
      </c>
      <c r="O204" s="116" t="s">
        <v>129</v>
      </c>
      <c r="P204" s="116" t="s">
        <v>130</v>
      </c>
      <c r="Q204" s="116" t="s">
        <v>129</v>
      </c>
      <c r="R204" s="116" t="s">
        <v>130</v>
      </c>
      <c r="S204" s="116" t="s">
        <v>130</v>
      </c>
      <c r="T204" s="344" t="s">
        <v>130</v>
      </c>
    </row>
    <row r="205" spans="1:20" ht="20.100000000000001" customHeight="1" x14ac:dyDescent="0.35">
      <c r="A205" s="106" t="s">
        <v>373</v>
      </c>
      <c r="B205" s="107" t="s">
        <v>377</v>
      </c>
      <c r="C205" s="340" t="s">
        <v>130</v>
      </c>
      <c r="D205" s="341" t="s">
        <v>129</v>
      </c>
      <c r="E205" s="112" t="s">
        <v>130</v>
      </c>
      <c r="F205" s="113" t="s">
        <v>130</v>
      </c>
      <c r="G205" s="113" t="s">
        <v>130</v>
      </c>
      <c r="H205" s="113" t="s">
        <v>130</v>
      </c>
      <c r="I205" s="113" t="s">
        <v>130</v>
      </c>
      <c r="J205" s="341" t="s">
        <v>130</v>
      </c>
      <c r="K205" s="112" t="s">
        <v>129</v>
      </c>
      <c r="L205" s="341" t="s">
        <v>130</v>
      </c>
      <c r="M205" s="342" t="s">
        <v>130</v>
      </c>
      <c r="N205" s="112" t="s">
        <v>129</v>
      </c>
      <c r="O205" s="113" t="s">
        <v>129</v>
      </c>
      <c r="P205" s="113" t="s">
        <v>130</v>
      </c>
      <c r="Q205" s="113" t="s">
        <v>129</v>
      </c>
      <c r="R205" s="113" t="s">
        <v>130</v>
      </c>
      <c r="S205" s="113" t="s">
        <v>130</v>
      </c>
      <c r="T205" s="341" t="s">
        <v>130</v>
      </c>
    </row>
    <row r="206" spans="1:20" ht="20.100000000000001" customHeight="1" x14ac:dyDescent="0.35">
      <c r="A206" s="108" t="s">
        <v>373</v>
      </c>
      <c r="B206" s="109" t="s">
        <v>378</v>
      </c>
      <c r="C206" s="343" t="s">
        <v>130</v>
      </c>
      <c r="D206" s="344" t="s">
        <v>130</v>
      </c>
      <c r="E206" s="115" t="s">
        <v>130</v>
      </c>
      <c r="F206" s="116" t="s">
        <v>130</v>
      </c>
      <c r="G206" s="116" t="s">
        <v>130</v>
      </c>
      <c r="H206" s="116" t="s">
        <v>129</v>
      </c>
      <c r="I206" s="116" t="s">
        <v>130</v>
      </c>
      <c r="J206" s="344" t="s">
        <v>129</v>
      </c>
      <c r="K206" s="115" t="s">
        <v>130</v>
      </c>
      <c r="L206" s="344" t="s">
        <v>129</v>
      </c>
      <c r="M206" s="345" t="s">
        <v>130</v>
      </c>
      <c r="N206" s="115" t="s">
        <v>129</v>
      </c>
      <c r="O206" s="116" t="s">
        <v>129</v>
      </c>
      <c r="P206" s="116" t="s">
        <v>129</v>
      </c>
      <c r="Q206" s="116" t="s">
        <v>129</v>
      </c>
      <c r="R206" s="116" t="s">
        <v>129</v>
      </c>
      <c r="S206" s="116" t="s">
        <v>129</v>
      </c>
      <c r="T206" s="344" t="s">
        <v>130</v>
      </c>
    </row>
    <row r="207" spans="1:20" ht="20.100000000000001" customHeight="1" x14ac:dyDescent="0.35">
      <c r="A207" s="106" t="s">
        <v>373</v>
      </c>
      <c r="B207" s="107" t="s">
        <v>379</v>
      </c>
      <c r="C207" s="340" t="s">
        <v>130</v>
      </c>
      <c r="D207" s="341" t="s">
        <v>129</v>
      </c>
      <c r="E207" s="112" t="s">
        <v>130</v>
      </c>
      <c r="F207" s="113" t="s">
        <v>130</v>
      </c>
      <c r="G207" s="113" t="s">
        <v>130</v>
      </c>
      <c r="H207" s="113" t="s">
        <v>130</v>
      </c>
      <c r="I207" s="113" t="s">
        <v>129</v>
      </c>
      <c r="J207" s="341" t="s">
        <v>130</v>
      </c>
      <c r="K207" s="112" t="s">
        <v>130</v>
      </c>
      <c r="L207" s="341" t="s">
        <v>130</v>
      </c>
      <c r="M207" s="342" t="s">
        <v>130</v>
      </c>
      <c r="N207" s="112" t="s">
        <v>129</v>
      </c>
      <c r="O207" s="113" t="s">
        <v>129</v>
      </c>
      <c r="P207" s="113" t="s">
        <v>130</v>
      </c>
      <c r="Q207" s="113" t="s">
        <v>130</v>
      </c>
      <c r="R207" s="113" t="s">
        <v>130</v>
      </c>
      <c r="S207" s="113" t="s">
        <v>129</v>
      </c>
      <c r="T207" s="341" t="s">
        <v>130</v>
      </c>
    </row>
    <row r="208" spans="1:20" ht="20.100000000000001" customHeight="1" x14ac:dyDescent="0.35">
      <c r="A208" s="108" t="s">
        <v>373</v>
      </c>
      <c r="B208" s="109" t="s">
        <v>380</v>
      </c>
      <c r="C208" s="343" t="s">
        <v>130</v>
      </c>
      <c r="D208" s="344" t="s">
        <v>129</v>
      </c>
      <c r="E208" s="115" t="s">
        <v>130</v>
      </c>
      <c r="F208" s="116" t="s">
        <v>130</v>
      </c>
      <c r="G208" s="116" t="s">
        <v>130</v>
      </c>
      <c r="H208" s="116" t="s">
        <v>130</v>
      </c>
      <c r="I208" s="116" t="s">
        <v>129</v>
      </c>
      <c r="J208" s="344" t="s">
        <v>129</v>
      </c>
      <c r="K208" s="115" t="s">
        <v>129</v>
      </c>
      <c r="L208" s="344" t="s">
        <v>129</v>
      </c>
      <c r="M208" s="345" t="s">
        <v>130</v>
      </c>
      <c r="N208" s="115" t="s">
        <v>129</v>
      </c>
      <c r="O208" s="116" t="s">
        <v>129</v>
      </c>
      <c r="P208" s="116" t="s">
        <v>129</v>
      </c>
      <c r="Q208" s="116" t="s">
        <v>129</v>
      </c>
      <c r="R208" s="116" t="s">
        <v>129</v>
      </c>
      <c r="S208" s="116" t="s">
        <v>129</v>
      </c>
      <c r="T208" s="344" t="s">
        <v>130</v>
      </c>
    </row>
    <row r="209" spans="1:20" ht="20.100000000000001" customHeight="1" x14ac:dyDescent="0.35">
      <c r="A209" s="106" t="s">
        <v>373</v>
      </c>
      <c r="B209" s="107" t="s">
        <v>381</v>
      </c>
      <c r="C209" s="340" t="s">
        <v>130</v>
      </c>
      <c r="D209" s="341" t="s">
        <v>129</v>
      </c>
      <c r="E209" s="112" t="s">
        <v>130</v>
      </c>
      <c r="F209" s="113" t="s">
        <v>130</v>
      </c>
      <c r="G209" s="113" t="s">
        <v>130</v>
      </c>
      <c r="H209" s="113" t="s">
        <v>129</v>
      </c>
      <c r="I209" s="113" t="s">
        <v>130</v>
      </c>
      <c r="J209" s="341" t="s">
        <v>130</v>
      </c>
      <c r="K209" s="112" t="s">
        <v>130</v>
      </c>
      <c r="L209" s="341" t="s">
        <v>129</v>
      </c>
      <c r="M209" s="342" t="s">
        <v>130</v>
      </c>
      <c r="N209" s="112" t="s">
        <v>129</v>
      </c>
      <c r="O209" s="113" t="s">
        <v>129</v>
      </c>
      <c r="P209" s="113" t="s">
        <v>130</v>
      </c>
      <c r="Q209" s="113" t="s">
        <v>129</v>
      </c>
      <c r="R209" s="113" t="s">
        <v>130</v>
      </c>
      <c r="S209" s="113" t="s">
        <v>130</v>
      </c>
      <c r="T209" s="341" t="s">
        <v>130</v>
      </c>
    </row>
    <row r="210" spans="1:20" ht="20.100000000000001" customHeight="1" x14ac:dyDescent="0.35">
      <c r="A210" s="108" t="s">
        <v>373</v>
      </c>
      <c r="B210" s="109" t="s">
        <v>382</v>
      </c>
      <c r="C210" s="343" t="s">
        <v>130</v>
      </c>
      <c r="D210" s="344" t="s">
        <v>129</v>
      </c>
      <c r="E210" s="115" t="s">
        <v>130</v>
      </c>
      <c r="F210" s="116" t="s">
        <v>130</v>
      </c>
      <c r="G210" s="116" t="s">
        <v>130</v>
      </c>
      <c r="H210" s="116" t="s">
        <v>130</v>
      </c>
      <c r="I210" s="116" t="s">
        <v>130</v>
      </c>
      <c r="J210" s="344" t="s">
        <v>129</v>
      </c>
      <c r="K210" s="115" t="s">
        <v>130</v>
      </c>
      <c r="L210" s="344" t="s">
        <v>130</v>
      </c>
      <c r="M210" s="345" t="s">
        <v>130</v>
      </c>
      <c r="N210" s="115" t="s">
        <v>129</v>
      </c>
      <c r="O210" s="116" t="s">
        <v>129</v>
      </c>
      <c r="P210" s="116" t="s">
        <v>130</v>
      </c>
      <c r="Q210" s="116" t="s">
        <v>129</v>
      </c>
      <c r="R210" s="116" t="s">
        <v>130</v>
      </c>
      <c r="S210" s="116" t="s">
        <v>129</v>
      </c>
      <c r="T210" s="344" t="s">
        <v>130</v>
      </c>
    </row>
    <row r="211" spans="1:20" ht="20.100000000000001" customHeight="1" x14ac:dyDescent="0.35">
      <c r="A211" s="106" t="s">
        <v>383</v>
      </c>
      <c r="B211" s="107" t="s">
        <v>384</v>
      </c>
      <c r="C211" s="340" t="s">
        <v>130</v>
      </c>
      <c r="D211" s="341" t="s">
        <v>130</v>
      </c>
      <c r="E211" s="112" t="s">
        <v>130</v>
      </c>
      <c r="F211" s="113" t="s">
        <v>130</v>
      </c>
      <c r="G211" s="113" t="s">
        <v>130</v>
      </c>
      <c r="H211" s="113" t="s">
        <v>130</v>
      </c>
      <c r="I211" s="113" t="s">
        <v>129</v>
      </c>
      <c r="J211" s="341" t="s">
        <v>129</v>
      </c>
      <c r="K211" s="112" t="s">
        <v>129</v>
      </c>
      <c r="L211" s="341" t="s">
        <v>130</v>
      </c>
      <c r="M211" s="342" t="s">
        <v>130</v>
      </c>
      <c r="N211" s="112" t="s">
        <v>130</v>
      </c>
      <c r="O211" s="113" t="s">
        <v>130</v>
      </c>
      <c r="P211" s="113" t="s">
        <v>130</v>
      </c>
      <c r="Q211" s="113" t="s">
        <v>129</v>
      </c>
      <c r="R211" s="113" t="s">
        <v>130</v>
      </c>
      <c r="S211" s="113" t="s">
        <v>129</v>
      </c>
      <c r="T211" s="341" t="s">
        <v>130</v>
      </c>
    </row>
    <row r="212" spans="1:20" ht="20.100000000000001" customHeight="1" x14ac:dyDescent="0.35">
      <c r="A212" s="108" t="s">
        <v>385</v>
      </c>
      <c r="B212" s="109" t="s">
        <v>386</v>
      </c>
      <c r="C212" s="343" t="s">
        <v>130</v>
      </c>
      <c r="D212" s="344" t="s">
        <v>129</v>
      </c>
      <c r="E212" s="115" t="s">
        <v>130</v>
      </c>
      <c r="F212" s="116" t="s">
        <v>130</v>
      </c>
      <c r="G212" s="116" t="s">
        <v>130</v>
      </c>
      <c r="H212" s="116" t="s">
        <v>129</v>
      </c>
      <c r="I212" s="116" t="s">
        <v>129</v>
      </c>
      <c r="J212" s="344" t="s">
        <v>130</v>
      </c>
      <c r="K212" s="115" t="s">
        <v>130</v>
      </c>
      <c r="L212" s="344" t="s">
        <v>130</v>
      </c>
      <c r="M212" s="345" t="s">
        <v>130</v>
      </c>
      <c r="N212" s="115" t="s">
        <v>129</v>
      </c>
      <c r="O212" s="116" t="s">
        <v>130</v>
      </c>
      <c r="P212" s="116" t="s">
        <v>130</v>
      </c>
      <c r="Q212" s="116" t="s">
        <v>129</v>
      </c>
      <c r="R212" s="116" t="s">
        <v>129</v>
      </c>
      <c r="S212" s="116" t="s">
        <v>129</v>
      </c>
      <c r="T212" s="344" t="s">
        <v>130</v>
      </c>
    </row>
    <row r="213" spans="1:20" ht="20.100000000000001" customHeight="1" x14ac:dyDescent="0.35">
      <c r="A213" s="106" t="s">
        <v>385</v>
      </c>
      <c r="B213" s="107" t="s">
        <v>387</v>
      </c>
      <c r="C213" s="340" t="s">
        <v>130</v>
      </c>
      <c r="D213" s="341" t="s">
        <v>130</v>
      </c>
      <c r="E213" s="112" t="s">
        <v>130</v>
      </c>
      <c r="F213" s="113" t="s">
        <v>130</v>
      </c>
      <c r="G213" s="113" t="s">
        <v>130</v>
      </c>
      <c r="H213" s="113" t="s">
        <v>130</v>
      </c>
      <c r="I213" s="113" t="s">
        <v>130</v>
      </c>
      <c r="J213" s="341" t="s">
        <v>130</v>
      </c>
      <c r="K213" s="112" t="s">
        <v>130</v>
      </c>
      <c r="L213" s="341" t="s">
        <v>130</v>
      </c>
      <c r="M213" s="342" t="s">
        <v>130</v>
      </c>
      <c r="N213" s="112" t="s">
        <v>129</v>
      </c>
      <c r="O213" s="113" t="s">
        <v>129</v>
      </c>
      <c r="P213" s="113" t="s">
        <v>130</v>
      </c>
      <c r="Q213" s="113" t="s">
        <v>129</v>
      </c>
      <c r="R213" s="113" t="s">
        <v>130</v>
      </c>
      <c r="S213" s="113" t="s">
        <v>130</v>
      </c>
      <c r="T213" s="341" t="s">
        <v>130</v>
      </c>
    </row>
    <row r="214" spans="1:20" ht="20.100000000000001" customHeight="1" x14ac:dyDescent="0.35">
      <c r="A214" s="108" t="s">
        <v>385</v>
      </c>
      <c r="B214" s="109" t="s">
        <v>388</v>
      </c>
      <c r="C214" s="343" t="s">
        <v>130</v>
      </c>
      <c r="D214" s="344" t="s">
        <v>130</v>
      </c>
      <c r="E214" s="115" t="s">
        <v>130</v>
      </c>
      <c r="F214" s="116" t="s">
        <v>130</v>
      </c>
      <c r="G214" s="116" t="s">
        <v>130</v>
      </c>
      <c r="H214" s="116" t="s">
        <v>130</v>
      </c>
      <c r="I214" s="116" t="s">
        <v>130</v>
      </c>
      <c r="J214" s="344" t="s">
        <v>130</v>
      </c>
      <c r="K214" s="115" t="s">
        <v>130</v>
      </c>
      <c r="L214" s="344" t="s">
        <v>130</v>
      </c>
      <c r="M214" s="345" t="s">
        <v>130</v>
      </c>
      <c r="N214" s="115" t="s">
        <v>130</v>
      </c>
      <c r="O214" s="116" t="s">
        <v>130</v>
      </c>
      <c r="P214" s="116" t="s">
        <v>129</v>
      </c>
      <c r="Q214" s="116" t="s">
        <v>129</v>
      </c>
      <c r="R214" s="116" t="s">
        <v>130</v>
      </c>
      <c r="S214" s="116" t="s">
        <v>130</v>
      </c>
      <c r="T214" s="344" t="s">
        <v>130</v>
      </c>
    </row>
    <row r="215" spans="1:20" ht="20.100000000000001" customHeight="1" x14ac:dyDescent="0.35">
      <c r="A215" s="106" t="s">
        <v>385</v>
      </c>
      <c r="B215" s="107" t="s">
        <v>389</v>
      </c>
      <c r="C215" s="340" t="s">
        <v>130</v>
      </c>
      <c r="D215" s="341" t="s">
        <v>130</v>
      </c>
      <c r="E215" s="112" t="s">
        <v>130</v>
      </c>
      <c r="F215" s="113" t="s">
        <v>130</v>
      </c>
      <c r="G215" s="113" t="s">
        <v>130</v>
      </c>
      <c r="H215" s="113" t="s">
        <v>130</v>
      </c>
      <c r="I215" s="113" t="s">
        <v>130</v>
      </c>
      <c r="J215" s="341" t="s">
        <v>130</v>
      </c>
      <c r="K215" s="112" t="s">
        <v>130</v>
      </c>
      <c r="L215" s="341" t="s">
        <v>130</v>
      </c>
      <c r="M215" s="342" t="s">
        <v>130</v>
      </c>
      <c r="N215" s="112" t="s">
        <v>130</v>
      </c>
      <c r="O215" s="113" t="s">
        <v>130</v>
      </c>
      <c r="P215" s="113" t="s">
        <v>130</v>
      </c>
      <c r="Q215" s="113" t="s">
        <v>130</v>
      </c>
      <c r="R215" s="113" t="s">
        <v>130</v>
      </c>
      <c r="S215" s="113" t="s">
        <v>130</v>
      </c>
      <c r="T215" s="341" t="s">
        <v>130</v>
      </c>
    </row>
    <row r="216" spans="1:20" ht="20.100000000000001" customHeight="1" x14ac:dyDescent="0.35">
      <c r="A216" s="108" t="s">
        <v>385</v>
      </c>
      <c r="B216" s="109" t="s">
        <v>390</v>
      </c>
      <c r="C216" s="343" t="s">
        <v>130</v>
      </c>
      <c r="D216" s="344" t="s">
        <v>129</v>
      </c>
      <c r="E216" s="115" t="s">
        <v>129</v>
      </c>
      <c r="F216" s="116" t="s">
        <v>130</v>
      </c>
      <c r="G216" s="116" t="s">
        <v>130</v>
      </c>
      <c r="H216" s="116" t="s">
        <v>129</v>
      </c>
      <c r="I216" s="116" t="s">
        <v>130</v>
      </c>
      <c r="J216" s="344" t="s">
        <v>130</v>
      </c>
      <c r="K216" s="115" t="s">
        <v>130</v>
      </c>
      <c r="L216" s="344" t="s">
        <v>129</v>
      </c>
      <c r="M216" s="345" t="s">
        <v>130</v>
      </c>
      <c r="N216" s="115" t="s">
        <v>129</v>
      </c>
      <c r="O216" s="116" t="s">
        <v>129</v>
      </c>
      <c r="P216" s="116" t="s">
        <v>129</v>
      </c>
      <c r="Q216" s="116" t="s">
        <v>129</v>
      </c>
      <c r="R216" s="116" t="s">
        <v>130</v>
      </c>
      <c r="S216" s="116" t="s">
        <v>130</v>
      </c>
      <c r="T216" s="344" t="s">
        <v>130</v>
      </c>
    </row>
    <row r="217" spans="1:20" ht="20.100000000000001" customHeight="1" x14ac:dyDescent="0.35">
      <c r="A217" s="106" t="s">
        <v>385</v>
      </c>
      <c r="B217" s="107" t="s">
        <v>391</v>
      </c>
      <c r="C217" s="340" t="s">
        <v>130</v>
      </c>
      <c r="D217" s="341" t="s">
        <v>130</v>
      </c>
      <c r="E217" s="112" t="s">
        <v>130</v>
      </c>
      <c r="F217" s="113" t="s">
        <v>130</v>
      </c>
      <c r="G217" s="113" t="s">
        <v>130</v>
      </c>
      <c r="H217" s="113" t="s">
        <v>130</v>
      </c>
      <c r="I217" s="113" t="s">
        <v>130</v>
      </c>
      <c r="J217" s="341" t="s">
        <v>130</v>
      </c>
      <c r="K217" s="112" t="s">
        <v>130</v>
      </c>
      <c r="L217" s="341" t="s">
        <v>130</v>
      </c>
      <c r="M217" s="342" t="s">
        <v>130</v>
      </c>
      <c r="N217" s="112" t="s">
        <v>129</v>
      </c>
      <c r="O217" s="113" t="s">
        <v>129</v>
      </c>
      <c r="P217" s="113" t="s">
        <v>130</v>
      </c>
      <c r="Q217" s="113" t="s">
        <v>129</v>
      </c>
      <c r="R217" s="113" t="s">
        <v>130</v>
      </c>
      <c r="S217" s="113" t="s">
        <v>130</v>
      </c>
      <c r="T217" s="341" t="s">
        <v>130</v>
      </c>
    </row>
    <row r="218" spans="1:20" ht="20.100000000000001" customHeight="1" x14ac:dyDescent="0.35">
      <c r="A218" s="108" t="s">
        <v>392</v>
      </c>
      <c r="B218" s="109" t="s">
        <v>393</v>
      </c>
      <c r="C218" s="343" t="s">
        <v>130</v>
      </c>
      <c r="D218" s="344" t="s">
        <v>130</v>
      </c>
      <c r="E218" s="115" t="s">
        <v>130</v>
      </c>
      <c r="F218" s="116" t="s">
        <v>130</v>
      </c>
      <c r="G218" s="116" t="s">
        <v>130</v>
      </c>
      <c r="H218" s="116" t="s">
        <v>130</v>
      </c>
      <c r="I218" s="116" t="s">
        <v>130</v>
      </c>
      <c r="J218" s="344" t="s">
        <v>130</v>
      </c>
      <c r="K218" s="115" t="s">
        <v>130</v>
      </c>
      <c r="L218" s="344" t="s">
        <v>130</v>
      </c>
      <c r="M218" s="345" t="s">
        <v>130</v>
      </c>
      <c r="N218" s="115" t="s">
        <v>130</v>
      </c>
      <c r="O218" s="116" t="s">
        <v>129</v>
      </c>
      <c r="P218" s="116" t="s">
        <v>130</v>
      </c>
      <c r="Q218" s="116" t="s">
        <v>129</v>
      </c>
      <c r="R218" s="116" t="s">
        <v>130</v>
      </c>
      <c r="S218" s="116" t="s">
        <v>130</v>
      </c>
      <c r="T218" s="344" t="s">
        <v>130</v>
      </c>
    </row>
    <row r="219" spans="1:20" ht="20.100000000000001" customHeight="1" x14ac:dyDescent="0.35">
      <c r="A219" s="106" t="s">
        <v>392</v>
      </c>
      <c r="B219" s="107" t="s">
        <v>394</v>
      </c>
      <c r="C219" s="340" t="s">
        <v>130</v>
      </c>
      <c r="D219" s="341" t="s">
        <v>129</v>
      </c>
      <c r="E219" s="112" t="s">
        <v>130</v>
      </c>
      <c r="F219" s="113" t="s">
        <v>130</v>
      </c>
      <c r="G219" s="113" t="s">
        <v>130</v>
      </c>
      <c r="H219" s="113" t="s">
        <v>130</v>
      </c>
      <c r="I219" s="113" t="s">
        <v>130</v>
      </c>
      <c r="J219" s="341" t="s">
        <v>130</v>
      </c>
      <c r="K219" s="112" t="s">
        <v>130</v>
      </c>
      <c r="L219" s="341" t="s">
        <v>130</v>
      </c>
      <c r="M219" s="342" t="s">
        <v>130</v>
      </c>
      <c r="N219" s="112" t="s">
        <v>130</v>
      </c>
      <c r="O219" s="113" t="s">
        <v>130</v>
      </c>
      <c r="P219" s="113" t="s">
        <v>130</v>
      </c>
      <c r="Q219" s="113" t="s">
        <v>130</v>
      </c>
      <c r="R219" s="113" t="s">
        <v>130</v>
      </c>
      <c r="S219" s="113" t="s">
        <v>129</v>
      </c>
      <c r="T219" s="341" t="s">
        <v>130</v>
      </c>
    </row>
    <row r="220" spans="1:20" ht="20.100000000000001" customHeight="1" x14ac:dyDescent="0.35">
      <c r="A220" s="108" t="s">
        <v>392</v>
      </c>
      <c r="B220" s="109" t="s">
        <v>395</v>
      </c>
      <c r="C220" s="343" t="s">
        <v>130</v>
      </c>
      <c r="D220" s="344" t="s">
        <v>129</v>
      </c>
      <c r="E220" s="115" t="s">
        <v>130</v>
      </c>
      <c r="F220" s="116" t="s">
        <v>130</v>
      </c>
      <c r="G220" s="116" t="s">
        <v>130</v>
      </c>
      <c r="H220" s="116" t="s">
        <v>129</v>
      </c>
      <c r="I220" s="116" t="s">
        <v>130</v>
      </c>
      <c r="J220" s="344" t="s">
        <v>130</v>
      </c>
      <c r="K220" s="115" t="s">
        <v>130</v>
      </c>
      <c r="L220" s="344" t="s">
        <v>130</v>
      </c>
      <c r="M220" s="345" t="s">
        <v>130</v>
      </c>
      <c r="N220" s="115" t="s">
        <v>129</v>
      </c>
      <c r="O220" s="116" t="s">
        <v>129</v>
      </c>
      <c r="P220" s="116" t="s">
        <v>129</v>
      </c>
      <c r="Q220" s="116" t="s">
        <v>129</v>
      </c>
      <c r="R220" s="116" t="s">
        <v>129</v>
      </c>
      <c r="S220" s="116" t="s">
        <v>130</v>
      </c>
      <c r="T220" s="344" t="s">
        <v>130</v>
      </c>
    </row>
    <row r="221" spans="1:20" ht="20.100000000000001" customHeight="1" x14ac:dyDescent="0.35">
      <c r="A221" s="106" t="s">
        <v>392</v>
      </c>
      <c r="B221" s="107" t="s">
        <v>396</v>
      </c>
      <c r="C221" s="340" t="s">
        <v>130</v>
      </c>
      <c r="D221" s="341" t="s">
        <v>129</v>
      </c>
      <c r="E221" s="112" t="s">
        <v>130</v>
      </c>
      <c r="F221" s="113" t="s">
        <v>130</v>
      </c>
      <c r="G221" s="113" t="s">
        <v>130</v>
      </c>
      <c r="H221" s="113" t="s">
        <v>130</v>
      </c>
      <c r="I221" s="113" t="s">
        <v>130</v>
      </c>
      <c r="J221" s="341" t="s">
        <v>129</v>
      </c>
      <c r="K221" s="112" t="s">
        <v>130</v>
      </c>
      <c r="L221" s="341" t="s">
        <v>129</v>
      </c>
      <c r="M221" s="342" t="s">
        <v>130</v>
      </c>
      <c r="N221" s="112" t="s">
        <v>129</v>
      </c>
      <c r="O221" s="113" t="s">
        <v>129</v>
      </c>
      <c r="P221" s="113" t="s">
        <v>130</v>
      </c>
      <c r="Q221" s="113" t="s">
        <v>129</v>
      </c>
      <c r="R221" s="113" t="s">
        <v>130</v>
      </c>
      <c r="S221" s="113" t="s">
        <v>130</v>
      </c>
      <c r="T221" s="341" t="s">
        <v>130</v>
      </c>
    </row>
    <row r="222" spans="1:20" ht="20.100000000000001" customHeight="1" x14ac:dyDescent="0.35">
      <c r="A222" s="108" t="s">
        <v>392</v>
      </c>
      <c r="B222" s="109" t="s">
        <v>397</v>
      </c>
      <c r="C222" s="343" t="s">
        <v>130</v>
      </c>
      <c r="D222" s="344" t="s">
        <v>129</v>
      </c>
      <c r="E222" s="115" t="s">
        <v>130</v>
      </c>
      <c r="F222" s="116" t="s">
        <v>130</v>
      </c>
      <c r="G222" s="116" t="s">
        <v>130</v>
      </c>
      <c r="H222" s="116" t="s">
        <v>130</v>
      </c>
      <c r="I222" s="116" t="s">
        <v>129</v>
      </c>
      <c r="J222" s="344" t="s">
        <v>129</v>
      </c>
      <c r="K222" s="115" t="s">
        <v>130</v>
      </c>
      <c r="L222" s="344" t="s">
        <v>130</v>
      </c>
      <c r="M222" s="345" t="s">
        <v>130</v>
      </c>
      <c r="N222" s="115" t="s">
        <v>129</v>
      </c>
      <c r="O222" s="116" t="s">
        <v>129</v>
      </c>
      <c r="P222" s="116" t="s">
        <v>129</v>
      </c>
      <c r="Q222" s="116" t="s">
        <v>129</v>
      </c>
      <c r="R222" s="116" t="s">
        <v>130</v>
      </c>
      <c r="S222" s="116" t="s">
        <v>130</v>
      </c>
      <c r="T222" s="344" t="s">
        <v>130</v>
      </c>
    </row>
    <row r="223" spans="1:20" ht="20.100000000000001" customHeight="1" x14ac:dyDescent="0.35">
      <c r="A223" s="106" t="s">
        <v>392</v>
      </c>
      <c r="B223" s="107" t="s">
        <v>398</v>
      </c>
      <c r="C223" s="340" t="s">
        <v>130</v>
      </c>
      <c r="D223" s="341" t="s">
        <v>129</v>
      </c>
      <c r="E223" s="112" t="s">
        <v>129</v>
      </c>
      <c r="F223" s="113" t="s">
        <v>130</v>
      </c>
      <c r="G223" s="113" t="s">
        <v>130</v>
      </c>
      <c r="H223" s="113" t="s">
        <v>130</v>
      </c>
      <c r="I223" s="113" t="s">
        <v>130</v>
      </c>
      <c r="J223" s="341" t="s">
        <v>130</v>
      </c>
      <c r="K223" s="112" t="s">
        <v>130</v>
      </c>
      <c r="L223" s="341" t="s">
        <v>130</v>
      </c>
      <c r="M223" s="342" t="s">
        <v>130</v>
      </c>
      <c r="N223" s="112" t="s">
        <v>130</v>
      </c>
      <c r="O223" s="113" t="s">
        <v>130</v>
      </c>
      <c r="P223" s="113" t="s">
        <v>130</v>
      </c>
      <c r="Q223" s="113" t="s">
        <v>130</v>
      </c>
      <c r="R223" s="113" t="s">
        <v>129</v>
      </c>
      <c r="S223" s="113" t="s">
        <v>130</v>
      </c>
      <c r="T223" s="341" t="s">
        <v>130</v>
      </c>
    </row>
    <row r="224" spans="1:20" ht="20.100000000000001" customHeight="1" x14ac:dyDescent="0.35">
      <c r="A224" s="108" t="s">
        <v>392</v>
      </c>
      <c r="B224" s="109" t="s">
        <v>399</v>
      </c>
      <c r="C224" s="343" t="s">
        <v>130</v>
      </c>
      <c r="D224" s="344" t="s">
        <v>130</v>
      </c>
      <c r="E224" s="115" t="s">
        <v>130</v>
      </c>
      <c r="F224" s="116" t="s">
        <v>130</v>
      </c>
      <c r="G224" s="116" t="s">
        <v>130</v>
      </c>
      <c r="H224" s="116" t="s">
        <v>130</v>
      </c>
      <c r="I224" s="116" t="s">
        <v>130</v>
      </c>
      <c r="J224" s="344" t="s">
        <v>130</v>
      </c>
      <c r="K224" s="115" t="s">
        <v>130</v>
      </c>
      <c r="L224" s="344" t="s">
        <v>130</v>
      </c>
      <c r="M224" s="345" t="s">
        <v>130</v>
      </c>
      <c r="N224" s="115" t="s">
        <v>130</v>
      </c>
      <c r="O224" s="116" t="s">
        <v>130</v>
      </c>
      <c r="P224" s="116" t="s">
        <v>130</v>
      </c>
      <c r="Q224" s="116" t="s">
        <v>130</v>
      </c>
      <c r="R224" s="116" t="s">
        <v>130</v>
      </c>
      <c r="S224" s="116" t="s">
        <v>130</v>
      </c>
      <c r="T224" s="344" t="s">
        <v>130</v>
      </c>
    </row>
    <row r="225" spans="1:20" ht="20.100000000000001" customHeight="1" x14ac:dyDescent="0.35">
      <c r="A225" s="106" t="s">
        <v>392</v>
      </c>
      <c r="B225" s="107" t="s">
        <v>400</v>
      </c>
      <c r="C225" s="340" t="s">
        <v>130</v>
      </c>
      <c r="D225" s="341" t="s">
        <v>130</v>
      </c>
      <c r="E225" s="112" t="s">
        <v>130</v>
      </c>
      <c r="F225" s="113" t="s">
        <v>130</v>
      </c>
      <c r="G225" s="113" t="s">
        <v>130</v>
      </c>
      <c r="H225" s="113" t="s">
        <v>130</v>
      </c>
      <c r="I225" s="113" t="s">
        <v>130</v>
      </c>
      <c r="J225" s="341" t="s">
        <v>130</v>
      </c>
      <c r="K225" s="112" t="s">
        <v>130</v>
      </c>
      <c r="L225" s="341" t="s">
        <v>130</v>
      </c>
      <c r="M225" s="342" t="s">
        <v>130</v>
      </c>
      <c r="N225" s="112" t="s">
        <v>129</v>
      </c>
      <c r="O225" s="113" t="s">
        <v>129</v>
      </c>
      <c r="P225" s="113" t="s">
        <v>130</v>
      </c>
      <c r="Q225" s="113" t="s">
        <v>129</v>
      </c>
      <c r="R225" s="113" t="s">
        <v>130</v>
      </c>
      <c r="S225" s="113" t="s">
        <v>129</v>
      </c>
      <c r="T225" s="341" t="s">
        <v>130</v>
      </c>
    </row>
    <row r="226" spans="1:20" ht="20.100000000000001" customHeight="1" x14ac:dyDescent="0.35">
      <c r="A226" s="108" t="s">
        <v>401</v>
      </c>
      <c r="B226" s="109" t="s">
        <v>402</v>
      </c>
      <c r="C226" s="343" t="s">
        <v>130</v>
      </c>
      <c r="D226" s="344" t="s">
        <v>129</v>
      </c>
      <c r="E226" s="115" t="s">
        <v>130</v>
      </c>
      <c r="F226" s="116" t="s">
        <v>130</v>
      </c>
      <c r="G226" s="116" t="s">
        <v>130</v>
      </c>
      <c r="H226" s="116" t="s">
        <v>130</v>
      </c>
      <c r="I226" s="116" t="s">
        <v>130</v>
      </c>
      <c r="J226" s="344" t="s">
        <v>130</v>
      </c>
      <c r="K226" s="115" t="s">
        <v>130</v>
      </c>
      <c r="L226" s="344" t="s">
        <v>130</v>
      </c>
      <c r="M226" s="345" t="s">
        <v>129</v>
      </c>
      <c r="N226" s="115" t="s">
        <v>129</v>
      </c>
      <c r="O226" s="116" t="s">
        <v>129</v>
      </c>
      <c r="P226" s="116" t="s">
        <v>130</v>
      </c>
      <c r="Q226" s="116" t="s">
        <v>129</v>
      </c>
      <c r="R226" s="116" t="s">
        <v>130</v>
      </c>
      <c r="S226" s="116" t="s">
        <v>130</v>
      </c>
      <c r="T226" s="344" t="s">
        <v>129</v>
      </c>
    </row>
    <row r="227" spans="1:20" ht="20.100000000000001" customHeight="1" x14ac:dyDescent="0.35">
      <c r="A227" s="106" t="s">
        <v>403</v>
      </c>
      <c r="B227" s="107" t="s">
        <v>404</v>
      </c>
      <c r="C227" s="340" t="s">
        <v>130</v>
      </c>
      <c r="D227" s="341" t="s">
        <v>130</v>
      </c>
      <c r="E227" s="112" t="s">
        <v>130</v>
      </c>
      <c r="F227" s="113" t="s">
        <v>130</v>
      </c>
      <c r="G227" s="113" t="s">
        <v>130</v>
      </c>
      <c r="H227" s="113" t="s">
        <v>130</v>
      </c>
      <c r="I227" s="113" t="s">
        <v>130</v>
      </c>
      <c r="J227" s="341" t="s">
        <v>130</v>
      </c>
      <c r="K227" s="112" t="s">
        <v>130</v>
      </c>
      <c r="L227" s="341" t="s">
        <v>130</v>
      </c>
      <c r="M227" s="342" t="s">
        <v>130</v>
      </c>
      <c r="N227" s="112" t="s">
        <v>129</v>
      </c>
      <c r="O227" s="113" t="s">
        <v>129</v>
      </c>
      <c r="P227" s="113" t="s">
        <v>130</v>
      </c>
      <c r="Q227" s="113" t="s">
        <v>130</v>
      </c>
      <c r="R227" s="113" t="s">
        <v>130</v>
      </c>
      <c r="S227" s="113" t="s">
        <v>130</v>
      </c>
      <c r="T227" s="341" t="s">
        <v>130</v>
      </c>
    </row>
    <row r="228" spans="1:20" ht="20.100000000000001" customHeight="1" x14ac:dyDescent="0.35">
      <c r="A228" s="108" t="s">
        <v>403</v>
      </c>
      <c r="B228" s="109" t="s">
        <v>405</v>
      </c>
      <c r="C228" s="343" t="s">
        <v>130</v>
      </c>
      <c r="D228" s="344" t="s">
        <v>129</v>
      </c>
      <c r="E228" s="115" t="s">
        <v>130</v>
      </c>
      <c r="F228" s="116" t="s">
        <v>130</v>
      </c>
      <c r="G228" s="116" t="s">
        <v>130</v>
      </c>
      <c r="H228" s="116" t="s">
        <v>130</v>
      </c>
      <c r="I228" s="116" t="s">
        <v>130</v>
      </c>
      <c r="J228" s="344" t="s">
        <v>130</v>
      </c>
      <c r="K228" s="115" t="s">
        <v>130</v>
      </c>
      <c r="L228" s="344" t="s">
        <v>130</v>
      </c>
      <c r="M228" s="345" t="s">
        <v>130</v>
      </c>
      <c r="N228" s="115" t="s">
        <v>129</v>
      </c>
      <c r="O228" s="116" t="s">
        <v>129</v>
      </c>
      <c r="P228" s="116" t="s">
        <v>129</v>
      </c>
      <c r="Q228" s="116" t="s">
        <v>130</v>
      </c>
      <c r="R228" s="116" t="s">
        <v>129</v>
      </c>
      <c r="S228" s="116" t="s">
        <v>130</v>
      </c>
      <c r="T228" s="344" t="s">
        <v>130</v>
      </c>
    </row>
    <row r="229" spans="1:20" ht="20.100000000000001" customHeight="1" x14ac:dyDescent="0.35">
      <c r="A229" s="106" t="s">
        <v>403</v>
      </c>
      <c r="B229" s="107" t="s">
        <v>406</v>
      </c>
      <c r="C229" s="340" t="s">
        <v>130</v>
      </c>
      <c r="D229" s="341" t="s">
        <v>130</v>
      </c>
      <c r="E229" s="112" t="s">
        <v>130</v>
      </c>
      <c r="F229" s="113" t="s">
        <v>130</v>
      </c>
      <c r="G229" s="113" t="s">
        <v>130</v>
      </c>
      <c r="H229" s="113" t="s">
        <v>130</v>
      </c>
      <c r="I229" s="113" t="s">
        <v>130</v>
      </c>
      <c r="J229" s="341" t="s">
        <v>129</v>
      </c>
      <c r="K229" s="112" t="s">
        <v>129</v>
      </c>
      <c r="L229" s="341" t="s">
        <v>130</v>
      </c>
      <c r="M229" s="342" t="s">
        <v>130</v>
      </c>
      <c r="N229" s="112" t="s">
        <v>129</v>
      </c>
      <c r="O229" s="113" t="s">
        <v>129</v>
      </c>
      <c r="P229" s="113" t="s">
        <v>130</v>
      </c>
      <c r="Q229" s="113" t="s">
        <v>129</v>
      </c>
      <c r="R229" s="113" t="s">
        <v>130</v>
      </c>
      <c r="S229" s="113" t="s">
        <v>129</v>
      </c>
      <c r="T229" s="341" t="s">
        <v>130</v>
      </c>
    </row>
    <row r="230" spans="1:20" ht="20.100000000000001" customHeight="1" x14ac:dyDescent="0.35">
      <c r="A230" s="108" t="s">
        <v>403</v>
      </c>
      <c r="B230" s="109" t="s">
        <v>407</v>
      </c>
      <c r="C230" s="343" t="s">
        <v>130</v>
      </c>
      <c r="D230" s="344" t="s">
        <v>129</v>
      </c>
      <c r="E230" s="115" t="s">
        <v>130</v>
      </c>
      <c r="F230" s="116" t="s">
        <v>130</v>
      </c>
      <c r="G230" s="116" t="s">
        <v>130</v>
      </c>
      <c r="H230" s="116" t="s">
        <v>130</v>
      </c>
      <c r="I230" s="116" t="s">
        <v>130</v>
      </c>
      <c r="J230" s="344" t="s">
        <v>130</v>
      </c>
      <c r="K230" s="115" t="s">
        <v>130</v>
      </c>
      <c r="L230" s="344" t="s">
        <v>130</v>
      </c>
      <c r="M230" s="345" t="s">
        <v>130</v>
      </c>
      <c r="N230" s="115" t="s">
        <v>130</v>
      </c>
      <c r="O230" s="116" t="s">
        <v>129</v>
      </c>
      <c r="P230" s="116" t="s">
        <v>130</v>
      </c>
      <c r="Q230" s="116" t="s">
        <v>129</v>
      </c>
      <c r="R230" s="116" t="s">
        <v>130</v>
      </c>
      <c r="S230" s="116" t="s">
        <v>130</v>
      </c>
      <c r="T230" s="344" t="s">
        <v>130</v>
      </c>
    </row>
    <row r="231" spans="1:20" ht="20.100000000000001" customHeight="1" x14ac:dyDescent="0.35">
      <c r="A231" s="106" t="s">
        <v>403</v>
      </c>
      <c r="B231" s="107" t="s">
        <v>408</v>
      </c>
      <c r="C231" s="340" t="s">
        <v>130</v>
      </c>
      <c r="D231" s="341" t="s">
        <v>129</v>
      </c>
      <c r="E231" s="112" t="s">
        <v>129</v>
      </c>
      <c r="F231" s="113" t="s">
        <v>129</v>
      </c>
      <c r="G231" s="113" t="s">
        <v>130</v>
      </c>
      <c r="H231" s="113" t="s">
        <v>129</v>
      </c>
      <c r="I231" s="113" t="s">
        <v>130</v>
      </c>
      <c r="J231" s="341" t="s">
        <v>130</v>
      </c>
      <c r="K231" s="112" t="s">
        <v>130</v>
      </c>
      <c r="L231" s="341" t="s">
        <v>129</v>
      </c>
      <c r="M231" s="342" t="s">
        <v>130</v>
      </c>
      <c r="N231" s="112" t="s">
        <v>129</v>
      </c>
      <c r="O231" s="113" t="s">
        <v>129</v>
      </c>
      <c r="P231" s="113" t="s">
        <v>129</v>
      </c>
      <c r="Q231" s="113" t="s">
        <v>129</v>
      </c>
      <c r="R231" s="113" t="s">
        <v>130</v>
      </c>
      <c r="S231" s="113" t="s">
        <v>130</v>
      </c>
      <c r="T231" s="341" t="s">
        <v>130</v>
      </c>
    </row>
    <row r="232" spans="1:20" ht="20.100000000000001" customHeight="1" x14ac:dyDescent="0.35">
      <c r="A232" s="108" t="s">
        <v>409</v>
      </c>
      <c r="B232" s="109" t="s">
        <v>410</v>
      </c>
      <c r="C232" s="343" t="s">
        <v>130</v>
      </c>
      <c r="D232" s="344" t="s">
        <v>130</v>
      </c>
      <c r="E232" s="115" t="s">
        <v>130</v>
      </c>
      <c r="F232" s="116" t="s">
        <v>130</v>
      </c>
      <c r="G232" s="116" t="s">
        <v>130</v>
      </c>
      <c r="H232" s="116" t="s">
        <v>130</v>
      </c>
      <c r="I232" s="116" t="s">
        <v>130</v>
      </c>
      <c r="J232" s="344" t="s">
        <v>129</v>
      </c>
      <c r="K232" s="115" t="s">
        <v>130</v>
      </c>
      <c r="L232" s="344" t="s">
        <v>130</v>
      </c>
      <c r="M232" s="345" t="s">
        <v>130</v>
      </c>
      <c r="N232" s="115" t="s">
        <v>130</v>
      </c>
      <c r="O232" s="116" t="s">
        <v>130</v>
      </c>
      <c r="P232" s="116" t="s">
        <v>130</v>
      </c>
      <c r="Q232" s="116" t="s">
        <v>130</v>
      </c>
      <c r="R232" s="116" t="s">
        <v>130</v>
      </c>
      <c r="S232" s="116" t="s">
        <v>130</v>
      </c>
      <c r="T232" s="344" t="s">
        <v>130</v>
      </c>
    </row>
    <row r="233" spans="1:20" ht="20.100000000000001" customHeight="1" x14ac:dyDescent="0.35">
      <c r="A233" s="106" t="s">
        <v>409</v>
      </c>
      <c r="B233" s="107" t="s">
        <v>411</v>
      </c>
      <c r="C233" s="340" t="s">
        <v>130</v>
      </c>
      <c r="D233" s="341" t="s">
        <v>129</v>
      </c>
      <c r="E233" s="112" t="s">
        <v>130</v>
      </c>
      <c r="F233" s="113" t="s">
        <v>130</v>
      </c>
      <c r="G233" s="113" t="s">
        <v>130</v>
      </c>
      <c r="H233" s="113" t="s">
        <v>130</v>
      </c>
      <c r="I233" s="113" t="s">
        <v>130</v>
      </c>
      <c r="J233" s="341" t="s">
        <v>129</v>
      </c>
      <c r="K233" s="112" t="s">
        <v>130</v>
      </c>
      <c r="L233" s="341" t="s">
        <v>130</v>
      </c>
      <c r="M233" s="342" t="s">
        <v>130</v>
      </c>
      <c r="N233" s="112" t="s">
        <v>129</v>
      </c>
      <c r="O233" s="113" t="s">
        <v>129</v>
      </c>
      <c r="P233" s="113" t="s">
        <v>129</v>
      </c>
      <c r="Q233" s="113" t="s">
        <v>130</v>
      </c>
      <c r="R233" s="113" t="s">
        <v>130</v>
      </c>
      <c r="S233" s="113" t="s">
        <v>130</v>
      </c>
      <c r="T233" s="341" t="s">
        <v>130</v>
      </c>
    </row>
    <row r="234" spans="1:20" ht="20.100000000000001" customHeight="1" x14ac:dyDescent="0.35">
      <c r="A234" s="108" t="s">
        <v>409</v>
      </c>
      <c r="B234" s="109" t="s">
        <v>412</v>
      </c>
      <c r="C234" s="343" t="s">
        <v>130</v>
      </c>
      <c r="D234" s="344" t="s">
        <v>129</v>
      </c>
      <c r="E234" s="115" t="s">
        <v>130</v>
      </c>
      <c r="F234" s="116" t="s">
        <v>130</v>
      </c>
      <c r="G234" s="116" t="s">
        <v>130</v>
      </c>
      <c r="H234" s="116" t="s">
        <v>130</v>
      </c>
      <c r="I234" s="116" t="s">
        <v>129</v>
      </c>
      <c r="J234" s="344" t="s">
        <v>129</v>
      </c>
      <c r="K234" s="115" t="s">
        <v>129</v>
      </c>
      <c r="L234" s="344" t="s">
        <v>130</v>
      </c>
      <c r="M234" s="345" t="s">
        <v>130</v>
      </c>
      <c r="N234" s="115" t="s">
        <v>129</v>
      </c>
      <c r="O234" s="116" t="s">
        <v>129</v>
      </c>
      <c r="P234" s="116" t="s">
        <v>130</v>
      </c>
      <c r="Q234" s="116" t="s">
        <v>129</v>
      </c>
      <c r="R234" s="116" t="s">
        <v>130</v>
      </c>
      <c r="S234" s="116" t="s">
        <v>129</v>
      </c>
      <c r="T234" s="344" t="s">
        <v>130</v>
      </c>
    </row>
    <row r="235" spans="1:20" ht="20.100000000000001" customHeight="1" x14ac:dyDescent="0.35">
      <c r="A235" s="106" t="s">
        <v>409</v>
      </c>
      <c r="B235" s="107" t="s">
        <v>413</v>
      </c>
      <c r="C235" s="340" t="s">
        <v>130</v>
      </c>
      <c r="D235" s="341" t="s">
        <v>130</v>
      </c>
      <c r="E235" s="112" t="s">
        <v>130</v>
      </c>
      <c r="F235" s="113" t="s">
        <v>130</v>
      </c>
      <c r="G235" s="113" t="s">
        <v>130</v>
      </c>
      <c r="H235" s="113" t="s">
        <v>130</v>
      </c>
      <c r="I235" s="113" t="s">
        <v>130</v>
      </c>
      <c r="J235" s="341" t="s">
        <v>129</v>
      </c>
      <c r="K235" s="112" t="s">
        <v>130</v>
      </c>
      <c r="L235" s="341" t="s">
        <v>130</v>
      </c>
      <c r="M235" s="342" t="s">
        <v>130</v>
      </c>
      <c r="N235" s="112" t="s">
        <v>130</v>
      </c>
      <c r="O235" s="113" t="s">
        <v>130</v>
      </c>
      <c r="P235" s="113" t="s">
        <v>130</v>
      </c>
      <c r="Q235" s="113" t="s">
        <v>130</v>
      </c>
      <c r="R235" s="113" t="s">
        <v>130</v>
      </c>
      <c r="S235" s="113" t="s">
        <v>130</v>
      </c>
      <c r="T235" s="341" t="s">
        <v>130</v>
      </c>
    </row>
    <row r="236" spans="1:20" ht="20.100000000000001" customHeight="1" x14ac:dyDescent="0.35">
      <c r="A236" s="108" t="s">
        <v>409</v>
      </c>
      <c r="B236" s="109" t="s">
        <v>414</v>
      </c>
      <c r="C236" s="343" t="s">
        <v>130</v>
      </c>
      <c r="D236" s="344" t="s">
        <v>129</v>
      </c>
      <c r="E236" s="115" t="s">
        <v>130</v>
      </c>
      <c r="F236" s="116" t="s">
        <v>130</v>
      </c>
      <c r="G236" s="116" t="s">
        <v>130</v>
      </c>
      <c r="H236" s="116" t="s">
        <v>129</v>
      </c>
      <c r="I236" s="116" t="s">
        <v>129</v>
      </c>
      <c r="J236" s="344" t="s">
        <v>129</v>
      </c>
      <c r="K236" s="115" t="s">
        <v>129</v>
      </c>
      <c r="L236" s="344" t="s">
        <v>130</v>
      </c>
      <c r="M236" s="345" t="s">
        <v>130</v>
      </c>
      <c r="N236" s="115" t="s">
        <v>129</v>
      </c>
      <c r="O236" s="116" t="s">
        <v>129</v>
      </c>
      <c r="P236" s="116" t="s">
        <v>130</v>
      </c>
      <c r="Q236" s="116" t="s">
        <v>130</v>
      </c>
      <c r="R236" s="116" t="s">
        <v>130</v>
      </c>
      <c r="S236" s="116" t="s">
        <v>130</v>
      </c>
      <c r="T236" s="344" t="s">
        <v>130</v>
      </c>
    </row>
    <row r="237" spans="1:20" ht="20.100000000000001" customHeight="1" x14ac:dyDescent="0.35">
      <c r="A237" s="106" t="s">
        <v>409</v>
      </c>
      <c r="B237" s="107" t="s">
        <v>415</v>
      </c>
      <c r="C237" s="340" t="s">
        <v>130</v>
      </c>
      <c r="D237" s="341" t="s">
        <v>129</v>
      </c>
      <c r="E237" s="112" t="s">
        <v>130</v>
      </c>
      <c r="F237" s="113" t="s">
        <v>130</v>
      </c>
      <c r="G237" s="113" t="s">
        <v>130</v>
      </c>
      <c r="H237" s="113" t="s">
        <v>130</v>
      </c>
      <c r="I237" s="113" t="s">
        <v>129</v>
      </c>
      <c r="J237" s="341" t="s">
        <v>129</v>
      </c>
      <c r="K237" s="112" t="s">
        <v>129</v>
      </c>
      <c r="L237" s="341" t="s">
        <v>130</v>
      </c>
      <c r="M237" s="342" t="s">
        <v>129</v>
      </c>
      <c r="N237" s="112" t="s">
        <v>130</v>
      </c>
      <c r="O237" s="113" t="s">
        <v>129</v>
      </c>
      <c r="P237" s="113" t="s">
        <v>130</v>
      </c>
      <c r="Q237" s="113" t="s">
        <v>130</v>
      </c>
      <c r="R237" s="113" t="s">
        <v>130</v>
      </c>
      <c r="S237" s="113" t="s">
        <v>129</v>
      </c>
      <c r="T237" s="341" t="s">
        <v>130</v>
      </c>
    </row>
    <row r="238" spans="1:20" ht="20.100000000000001" customHeight="1" x14ac:dyDescent="0.35">
      <c r="A238" s="108" t="s">
        <v>409</v>
      </c>
      <c r="B238" s="109" t="s">
        <v>416</v>
      </c>
      <c r="C238" s="343" t="s">
        <v>130</v>
      </c>
      <c r="D238" s="344" t="s">
        <v>130</v>
      </c>
      <c r="E238" s="115" t="s">
        <v>130</v>
      </c>
      <c r="F238" s="116" t="s">
        <v>130</v>
      </c>
      <c r="G238" s="116" t="s">
        <v>130</v>
      </c>
      <c r="H238" s="116" t="s">
        <v>130</v>
      </c>
      <c r="I238" s="116" t="s">
        <v>130</v>
      </c>
      <c r="J238" s="344" t="s">
        <v>130</v>
      </c>
      <c r="K238" s="115" t="s">
        <v>130</v>
      </c>
      <c r="L238" s="344" t="s">
        <v>130</v>
      </c>
      <c r="M238" s="345" t="s">
        <v>130</v>
      </c>
      <c r="N238" s="115" t="s">
        <v>130</v>
      </c>
      <c r="O238" s="116" t="s">
        <v>130</v>
      </c>
      <c r="P238" s="116" t="s">
        <v>130</v>
      </c>
      <c r="Q238" s="116" t="s">
        <v>130</v>
      </c>
      <c r="R238" s="116" t="s">
        <v>129</v>
      </c>
      <c r="S238" s="116" t="s">
        <v>129</v>
      </c>
      <c r="T238" s="344" t="s">
        <v>130</v>
      </c>
    </row>
    <row r="239" spans="1:20" ht="20.100000000000001" customHeight="1" x14ac:dyDescent="0.35">
      <c r="A239" s="106" t="s">
        <v>409</v>
      </c>
      <c r="B239" s="107" t="s">
        <v>417</v>
      </c>
      <c r="C239" s="340" t="s">
        <v>130</v>
      </c>
      <c r="D239" s="341" t="s">
        <v>129</v>
      </c>
      <c r="E239" s="112" t="s">
        <v>130</v>
      </c>
      <c r="F239" s="113" t="s">
        <v>130</v>
      </c>
      <c r="G239" s="113" t="s">
        <v>130</v>
      </c>
      <c r="H239" s="113" t="s">
        <v>129</v>
      </c>
      <c r="I239" s="113" t="s">
        <v>130</v>
      </c>
      <c r="J239" s="341" t="s">
        <v>129</v>
      </c>
      <c r="K239" s="112" t="s">
        <v>130</v>
      </c>
      <c r="L239" s="341" t="s">
        <v>130</v>
      </c>
      <c r="M239" s="342" t="s">
        <v>130</v>
      </c>
      <c r="N239" s="112" t="s">
        <v>129</v>
      </c>
      <c r="O239" s="113" t="s">
        <v>130</v>
      </c>
      <c r="P239" s="113" t="s">
        <v>130</v>
      </c>
      <c r="Q239" s="113" t="s">
        <v>130</v>
      </c>
      <c r="R239" s="113" t="s">
        <v>130</v>
      </c>
      <c r="S239" s="113" t="s">
        <v>129</v>
      </c>
      <c r="T239" s="341" t="s">
        <v>130</v>
      </c>
    </row>
    <row r="240" spans="1:20" ht="20.100000000000001" customHeight="1" x14ac:dyDescent="0.35">
      <c r="A240" s="108" t="s">
        <v>418</v>
      </c>
      <c r="B240" s="109" t="s">
        <v>419</v>
      </c>
      <c r="C240" s="343" t="s">
        <v>130</v>
      </c>
      <c r="D240" s="344" t="s">
        <v>130</v>
      </c>
      <c r="E240" s="115" t="s">
        <v>130</v>
      </c>
      <c r="F240" s="116" t="s">
        <v>130</v>
      </c>
      <c r="G240" s="116" t="s">
        <v>130</v>
      </c>
      <c r="H240" s="116" t="s">
        <v>130</v>
      </c>
      <c r="I240" s="116" t="s">
        <v>130</v>
      </c>
      <c r="J240" s="344" t="s">
        <v>130</v>
      </c>
      <c r="K240" s="115" t="s">
        <v>130</v>
      </c>
      <c r="L240" s="344" t="s">
        <v>130</v>
      </c>
      <c r="M240" s="345" t="s">
        <v>130</v>
      </c>
      <c r="N240" s="115" t="s">
        <v>130</v>
      </c>
      <c r="O240" s="116" t="s">
        <v>130</v>
      </c>
      <c r="P240" s="116" t="s">
        <v>130</v>
      </c>
      <c r="Q240" s="116" t="s">
        <v>130</v>
      </c>
      <c r="R240" s="116" t="s">
        <v>130</v>
      </c>
      <c r="S240" s="116" t="s">
        <v>130</v>
      </c>
      <c r="T240" s="344" t="s">
        <v>130</v>
      </c>
    </row>
    <row r="241" spans="1:20" ht="20.100000000000001" customHeight="1" x14ac:dyDescent="0.35">
      <c r="A241" s="106" t="s">
        <v>420</v>
      </c>
      <c r="B241" s="107" t="s">
        <v>421</v>
      </c>
      <c r="C241" s="340" t="s">
        <v>130</v>
      </c>
      <c r="D241" s="341" t="s">
        <v>129</v>
      </c>
      <c r="E241" s="112" t="s">
        <v>130</v>
      </c>
      <c r="F241" s="113" t="s">
        <v>130</v>
      </c>
      <c r="G241" s="113" t="s">
        <v>130</v>
      </c>
      <c r="H241" s="113" t="s">
        <v>130</v>
      </c>
      <c r="I241" s="113" t="s">
        <v>130</v>
      </c>
      <c r="J241" s="341" t="s">
        <v>130</v>
      </c>
      <c r="K241" s="112" t="s">
        <v>130</v>
      </c>
      <c r="L241" s="341" t="s">
        <v>130</v>
      </c>
      <c r="M241" s="342" t="s">
        <v>130</v>
      </c>
      <c r="N241" s="112" t="s">
        <v>129</v>
      </c>
      <c r="O241" s="113" t="s">
        <v>130</v>
      </c>
      <c r="P241" s="113" t="s">
        <v>130</v>
      </c>
      <c r="Q241" s="113" t="s">
        <v>129</v>
      </c>
      <c r="R241" s="113" t="s">
        <v>129</v>
      </c>
      <c r="S241" s="113" t="s">
        <v>129</v>
      </c>
      <c r="T241" s="341" t="s">
        <v>130</v>
      </c>
    </row>
    <row r="242" spans="1:20" ht="20.100000000000001" customHeight="1" x14ac:dyDescent="0.35">
      <c r="A242" s="108" t="s">
        <v>420</v>
      </c>
      <c r="B242" s="109" t="s">
        <v>422</v>
      </c>
      <c r="C242" s="343" t="s">
        <v>130</v>
      </c>
      <c r="D242" s="344" t="s">
        <v>129</v>
      </c>
      <c r="E242" s="115" t="s">
        <v>130</v>
      </c>
      <c r="F242" s="116" t="s">
        <v>130</v>
      </c>
      <c r="G242" s="116" t="s">
        <v>130</v>
      </c>
      <c r="H242" s="116" t="s">
        <v>130</v>
      </c>
      <c r="I242" s="116" t="s">
        <v>129</v>
      </c>
      <c r="J242" s="344" t="s">
        <v>130</v>
      </c>
      <c r="K242" s="115" t="s">
        <v>130</v>
      </c>
      <c r="L242" s="344" t="s">
        <v>129</v>
      </c>
      <c r="M242" s="345" t="s">
        <v>130</v>
      </c>
      <c r="N242" s="115" t="s">
        <v>129</v>
      </c>
      <c r="O242" s="116" t="s">
        <v>129</v>
      </c>
      <c r="P242" s="116" t="s">
        <v>129</v>
      </c>
      <c r="Q242" s="116" t="s">
        <v>129</v>
      </c>
      <c r="R242" s="116" t="s">
        <v>130</v>
      </c>
      <c r="S242" s="116" t="s">
        <v>130</v>
      </c>
      <c r="T242" s="344" t="s">
        <v>130</v>
      </c>
    </row>
    <row r="243" spans="1:20" ht="20.100000000000001" customHeight="1" x14ac:dyDescent="0.35">
      <c r="A243" s="106" t="s">
        <v>420</v>
      </c>
      <c r="B243" s="107" t="s">
        <v>423</v>
      </c>
      <c r="C243" s="340" t="s">
        <v>130</v>
      </c>
      <c r="D243" s="341" t="s">
        <v>129</v>
      </c>
      <c r="E243" s="112" t="s">
        <v>130</v>
      </c>
      <c r="F243" s="113" t="s">
        <v>130</v>
      </c>
      <c r="G243" s="113" t="s">
        <v>130</v>
      </c>
      <c r="H243" s="113" t="s">
        <v>130</v>
      </c>
      <c r="I243" s="113" t="s">
        <v>129</v>
      </c>
      <c r="J243" s="341" t="s">
        <v>130</v>
      </c>
      <c r="K243" s="112" t="s">
        <v>130</v>
      </c>
      <c r="L243" s="341" t="s">
        <v>130</v>
      </c>
      <c r="M243" s="342" t="s">
        <v>130</v>
      </c>
      <c r="N243" s="112" t="s">
        <v>130</v>
      </c>
      <c r="O243" s="113" t="s">
        <v>130</v>
      </c>
      <c r="P243" s="113" t="s">
        <v>130</v>
      </c>
      <c r="Q243" s="113" t="s">
        <v>130</v>
      </c>
      <c r="R243" s="113" t="s">
        <v>130</v>
      </c>
      <c r="S243" s="113" t="s">
        <v>129</v>
      </c>
      <c r="T243" s="341" t="s">
        <v>130</v>
      </c>
    </row>
    <row r="244" spans="1:20" ht="20.100000000000001" customHeight="1" x14ac:dyDescent="0.35">
      <c r="A244" s="108" t="s">
        <v>420</v>
      </c>
      <c r="B244" s="109" t="s">
        <v>424</v>
      </c>
      <c r="C244" s="343" t="s">
        <v>130</v>
      </c>
      <c r="D244" s="344" t="s">
        <v>130</v>
      </c>
      <c r="E244" s="115" t="s">
        <v>130</v>
      </c>
      <c r="F244" s="116" t="s">
        <v>130</v>
      </c>
      <c r="G244" s="116" t="s">
        <v>130</v>
      </c>
      <c r="H244" s="116" t="s">
        <v>130</v>
      </c>
      <c r="I244" s="116" t="s">
        <v>129</v>
      </c>
      <c r="J244" s="344" t="s">
        <v>129</v>
      </c>
      <c r="K244" s="115" t="s">
        <v>129</v>
      </c>
      <c r="L244" s="344" t="s">
        <v>130</v>
      </c>
      <c r="M244" s="345" t="s">
        <v>130</v>
      </c>
      <c r="N244" s="115" t="s">
        <v>130</v>
      </c>
      <c r="O244" s="116" t="s">
        <v>129</v>
      </c>
      <c r="P244" s="116" t="s">
        <v>130</v>
      </c>
      <c r="Q244" s="116" t="s">
        <v>129</v>
      </c>
      <c r="R244" s="116" t="s">
        <v>130</v>
      </c>
      <c r="S244" s="116" t="s">
        <v>129</v>
      </c>
      <c r="T244" s="344" t="s">
        <v>130</v>
      </c>
    </row>
    <row r="245" spans="1:20" ht="20.100000000000001" customHeight="1" x14ac:dyDescent="0.35">
      <c r="A245" s="106" t="s">
        <v>420</v>
      </c>
      <c r="B245" s="107" t="s">
        <v>425</v>
      </c>
      <c r="C245" s="340" t="s">
        <v>130</v>
      </c>
      <c r="D245" s="341" t="s">
        <v>129</v>
      </c>
      <c r="E245" s="112" t="s">
        <v>130</v>
      </c>
      <c r="F245" s="113" t="s">
        <v>130</v>
      </c>
      <c r="G245" s="113" t="s">
        <v>130</v>
      </c>
      <c r="H245" s="113" t="s">
        <v>130</v>
      </c>
      <c r="I245" s="113" t="s">
        <v>129</v>
      </c>
      <c r="J245" s="341" t="s">
        <v>129</v>
      </c>
      <c r="K245" s="112" t="s">
        <v>129</v>
      </c>
      <c r="L245" s="341" t="s">
        <v>130</v>
      </c>
      <c r="M245" s="342" t="s">
        <v>130</v>
      </c>
      <c r="N245" s="112" t="s">
        <v>129</v>
      </c>
      <c r="O245" s="113" t="s">
        <v>129</v>
      </c>
      <c r="P245" s="113" t="s">
        <v>129</v>
      </c>
      <c r="Q245" s="113" t="s">
        <v>129</v>
      </c>
      <c r="R245" s="113" t="s">
        <v>130</v>
      </c>
      <c r="S245" s="113" t="s">
        <v>130</v>
      </c>
      <c r="T245" s="341" t="s">
        <v>130</v>
      </c>
    </row>
    <row r="246" spans="1:20" ht="20.100000000000001" customHeight="1" x14ac:dyDescent="0.35">
      <c r="A246" s="108" t="s">
        <v>420</v>
      </c>
      <c r="B246" s="109" t="s">
        <v>426</v>
      </c>
      <c r="C246" s="343" t="s">
        <v>130</v>
      </c>
      <c r="D246" s="344" t="s">
        <v>130</v>
      </c>
      <c r="E246" s="115" t="s">
        <v>130</v>
      </c>
      <c r="F246" s="116" t="s">
        <v>130</v>
      </c>
      <c r="G246" s="116" t="s">
        <v>130</v>
      </c>
      <c r="H246" s="116" t="s">
        <v>130</v>
      </c>
      <c r="I246" s="116" t="s">
        <v>129</v>
      </c>
      <c r="J246" s="344" t="s">
        <v>129</v>
      </c>
      <c r="K246" s="115" t="s">
        <v>129</v>
      </c>
      <c r="L246" s="344" t="s">
        <v>130</v>
      </c>
      <c r="M246" s="345" t="s">
        <v>130</v>
      </c>
      <c r="N246" s="115" t="s">
        <v>129</v>
      </c>
      <c r="O246" s="116" t="s">
        <v>129</v>
      </c>
      <c r="P246" s="116" t="s">
        <v>130</v>
      </c>
      <c r="Q246" s="116" t="s">
        <v>129</v>
      </c>
      <c r="R246" s="116" t="s">
        <v>129</v>
      </c>
      <c r="S246" s="116" t="s">
        <v>129</v>
      </c>
      <c r="T246" s="344" t="s">
        <v>130</v>
      </c>
    </row>
    <row r="247" spans="1:20" ht="26.25" customHeight="1" x14ac:dyDescent="0.35">
      <c r="A247" s="346"/>
      <c r="B247" s="241" t="s">
        <v>669</v>
      </c>
      <c r="C247" s="347">
        <f t="shared" ref="C247:T247" si="0">COUNTIF(C5:C246,"Yes")</f>
        <v>4</v>
      </c>
      <c r="D247" s="347">
        <f t="shared" si="0"/>
        <v>130</v>
      </c>
      <c r="E247" s="347">
        <f t="shared" si="0"/>
        <v>7</v>
      </c>
      <c r="F247" s="347">
        <f t="shared" si="0"/>
        <v>1</v>
      </c>
      <c r="G247" s="347">
        <f t="shared" si="0"/>
        <v>4</v>
      </c>
      <c r="H247" s="347">
        <f t="shared" si="0"/>
        <v>26</v>
      </c>
      <c r="I247" s="347">
        <f t="shared" si="0"/>
        <v>79</v>
      </c>
      <c r="J247" s="347">
        <f t="shared" si="0"/>
        <v>119</v>
      </c>
      <c r="K247" s="347">
        <f t="shared" si="0"/>
        <v>39</v>
      </c>
      <c r="L247" s="347">
        <f t="shared" si="0"/>
        <v>25</v>
      </c>
      <c r="M247" s="347">
        <f t="shared" si="0"/>
        <v>12</v>
      </c>
      <c r="N247" s="347">
        <f t="shared" si="0"/>
        <v>156</v>
      </c>
      <c r="O247" s="347">
        <f t="shared" si="0"/>
        <v>166</v>
      </c>
      <c r="P247" s="347">
        <f t="shared" si="0"/>
        <v>56</v>
      </c>
      <c r="Q247" s="347">
        <f t="shared" si="0"/>
        <v>169</v>
      </c>
      <c r="R247" s="347">
        <f t="shared" si="0"/>
        <v>84</v>
      </c>
      <c r="S247" s="347">
        <f t="shared" si="0"/>
        <v>104</v>
      </c>
      <c r="T247" s="347">
        <f t="shared" si="0"/>
        <v>14</v>
      </c>
    </row>
    <row r="249" spans="1:20" x14ac:dyDescent="0.35">
      <c r="A249" s="299" t="s">
        <v>534</v>
      </c>
    </row>
    <row r="250" spans="1:20" x14ac:dyDescent="0.35">
      <c r="A250" s="303" t="s">
        <v>763</v>
      </c>
    </row>
  </sheetData>
  <mergeCells count="3">
    <mergeCell ref="A2:B2"/>
    <mergeCell ref="C3:D3"/>
    <mergeCell ref="K3:M3"/>
  </mergeCells>
  <hyperlinks>
    <hyperlink ref="A2:B2" location="TOC!A1" display="Return to Table of Contents"/>
  </hyperlinks>
  <pageMargins left="0.25" right="0.25" top="0.75" bottom="0.75" header="0.3" footer="0.3"/>
  <pageSetup scale="58" fitToWidth="3" fitToHeight="0" orientation="portrait" horizontalDpi="1200" verticalDpi="1200" r:id="rId1"/>
  <headerFooter>
    <oddHeader>&amp;L&amp;"Arial,Bold"2019-20 &amp;"Arial,Bold Italic"Survey of Allied Dental Education&amp;"Arial,Bold"
Report 2 - Dental Assisting Education Programs</oddHeader>
  </headerFooter>
  <rowBreaks count="2" manualBreakCount="2">
    <brk id="163" max="16383" man="1"/>
    <brk id="2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E103"/>
  <sheetViews>
    <sheetView zoomScaleNormal="100" workbookViewId="0">
      <pane ySplit="2" topLeftCell="A3" activePane="bottomLeft" state="frozen"/>
      <selection activeCell="A11" sqref="A11"/>
      <selection pane="bottomLeft"/>
    </sheetView>
  </sheetViews>
  <sheetFormatPr defaultColWidth="9.1328125" defaultRowHeight="13.15" x14ac:dyDescent="0.4"/>
  <cols>
    <col min="1" max="1" width="33.53125" style="5" customWidth="1"/>
    <col min="2" max="2" width="91.86328125" style="2" customWidth="1"/>
    <col min="3" max="16384" width="9.1328125" style="3"/>
  </cols>
  <sheetData>
    <row r="1" spans="1:2" ht="13.9" x14ac:dyDescent="0.4">
      <c r="A1" s="1" t="s">
        <v>0</v>
      </c>
    </row>
    <row r="2" spans="1:2" ht="13.5" x14ac:dyDescent="0.35">
      <c r="A2" s="4" t="s">
        <v>1</v>
      </c>
    </row>
    <row r="3" spans="1:2" x14ac:dyDescent="0.4">
      <c r="A3" s="5" t="s">
        <v>2</v>
      </c>
      <c r="B3" s="2" t="s">
        <v>3</v>
      </c>
    </row>
    <row r="5" spans="1:2" ht="71" customHeight="1" x14ac:dyDescent="0.35">
      <c r="A5" s="6" t="s">
        <v>752</v>
      </c>
      <c r="B5" s="7" t="s">
        <v>4</v>
      </c>
    </row>
    <row r="7" spans="1:2" ht="82.35" customHeight="1" x14ac:dyDescent="0.35">
      <c r="A7" s="389" t="s">
        <v>753</v>
      </c>
      <c r="B7" s="8" t="s">
        <v>5</v>
      </c>
    </row>
    <row r="8" spans="1:2" ht="12.75" x14ac:dyDescent="0.35">
      <c r="A8" s="389"/>
      <c r="B8" s="9"/>
    </row>
    <row r="9" spans="1:2" ht="80.45" customHeight="1" x14ac:dyDescent="0.35">
      <c r="A9" s="6" t="s">
        <v>754</v>
      </c>
      <c r="B9" s="8" t="s">
        <v>6</v>
      </c>
    </row>
    <row r="11" spans="1:2" ht="25.5" x14ac:dyDescent="0.35">
      <c r="A11" s="6" t="s">
        <v>755</v>
      </c>
      <c r="B11" s="10" t="s">
        <v>7</v>
      </c>
    </row>
    <row r="12" spans="1:2" x14ac:dyDescent="0.4">
      <c r="B12" s="11"/>
    </row>
    <row r="13" spans="1:2" ht="38.65" x14ac:dyDescent="0.4">
      <c r="B13" s="10" t="s">
        <v>8</v>
      </c>
    </row>
    <row r="14" spans="1:2" x14ac:dyDescent="0.4">
      <c r="B14" s="11"/>
    </row>
    <row r="15" spans="1:2" ht="38.65" x14ac:dyDescent="0.4">
      <c r="B15" s="10" t="s">
        <v>9</v>
      </c>
    </row>
    <row r="16" spans="1:2" x14ac:dyDescent="0.4">
      <c r="B16" s="11"/>
    </row>
    <row r="17" spans="1:2" x14ac:dyDescent="0.4">
      <c r="B17" s="10" t="s">
        <v>10</v>
      </c>
    </row>
    <row r="18" spans="1:2" x14ac:dyDescent="0.4">
      <c r="B18" s="11"/>
    </row>
    <row r="19" spans="1:2" ht="25.9" x14ac:dyDescent="0.4">
      <c r="B19" s="10" t="s">
        <v>11</v>
      </c>
    </row>
    <row r="20" spans="1:2" x14ac:dyDescent="0.4">
      <c r="B20" s="11"/>
    </row>
    <row r="21" spans="1:2" x14ac:dyDescent="0.4">
      <c r="B21" s="10" t="s">
        <v>12</v>
      </c>
    </row>
    <row r="23" spans="1:2" ht="25.9" x14ac:dyDescent="0.4">
      <c r="B23" s="2" t="s">
        <v>13</v>
      </c>
    </row>
    <row r="25" spans="1:2" x14ac:dyDescent="0.4">
      <c r="B25" s="2" t="s">
        <v>14</v>
      </c>
    </row>
    <row r="27" spans="1:2" ht="25.9" x14ac:dyDescent="0.4">
      <c r="B27" s="2" t="s">
        <v>15</v>
      </c>
    </row>
    <row r="29" spans="1:2" x14ac:dyDescent="0.4">
      <c r="A29" s="5" t="s">
        <v>756</v>
      </c>
      <c r="B29" s="9" t="s">
        <v>16</v>
      </c>
    </row>
    <row r="31" spans="1:2" x14ac:dyDescent="0.4">
      <c r="A31" s="5" t="s">
        <v>17</v>
      </c>
      <c r="B31" s="2" t="s">
        <v>18</v>
      </c>
    </row>
    <row r="33" spans="1:2" x14ac:dyDescent="0.4">
      <c r="A33" s="5" t="s">
        <v>577</v>
      </c>
      <c r="B33" s="2" t="s">
        <v>19</v>
      </c>
    </row>
    <row r="35" spans="1:2" ht="39.6" customHeight="1" x14ac:dyDescent="0.35">
      <c r="A35" s="6" t="s">
        <v>447</v>
      </c>
      <c r="B35" s="2" t="s">
        <v>20</v>
      </c>
    </row>
    <row r="37" spans="1:2" ht="25.5" x14ac:dyDescent="0.35">
      <c r="A37" s="6" t="s">
        <v>587</v>
      </c>
      <c r="B37" s="2" t="s">
        <v>21</v>
      </c>
    </row>
    <row r="39" spans="1:2" x14ac:dyDescent="0.4">
      <c r="A39" s="5" t="s">
        <v>588</v>
      </c>
      <c r="B39" s="9" t="s">
        <v>22</v>
      </c>
    </row>
    <row r="40" spans="1:2" x14ac:dyDescent="0.4">
      <c r="B40" s="9"/>
    </row>
    <row r="41" spans="1:2" x14ac:dyDescent="0.4">
      <c r="A41" s="5" t="s">
        <v>757</v>
      </c>
      <c r="B41" s="2" t="s">
        <v>23</v>
      </c>
    </row>
    <row r="43" spans="1:2" ht="38.25" x14ac:dyDescent="0.35">
      <c r="A43" s="6" t="s">
        <v>758</v>
      </c>
      <c r="B43" s="8" t="s">
        <v>24</v>
      </c>
    </row>
    <row r="44" spans="1:2" ht="38.65" x14ac:dyDescent="0.4">
      <c r="B44" s="12" t="s">
        <v>25</v>
      </c>
    </row>
    <row r="45" spans="1:2" ht="25.9" x14ac:dyDescent="0.4">
      <c r="B45" s="12" t="s">
        <v>26</v>
      </c>
    </row>
    <row r="47" spans="1:2" ht="25.5" x14ac:dyDescent="0.35">
      <c r="A47" s="6" t="s">
        <v>759</v>
      </c>
      <c r="B47" s="2" t="s">
        <v>27</v>
      </c>
    </row>
    <row r="49" spans="1:5" ht="25.5" x14ac:dyDescent="0.35">
      <c r="A49" s="6" t="s">
        <v>760</v>
      </c>
      <c r="B49" s="2" t="s">
        <v>28</v>
      </c>
    </row>
    <row r="51" spans="1:5" x14ac:dyDescent="0.4">
      <c r="A51" s="5" t="s">
        <v>29</v>
      </c>
      <c r="B51" s="3" t="s">
        <v>30</v>
      </c>
    </row>
    <row r="53" spans="1:5" ht="68.45" customHeight="1" x14ac:dyDescent="0.35">
      <c r="A53" s="6" t="s">
        <v>761</v>
      </c>
      <c r="B53" s="8" t="s">
        <v>31</v>
      </c>
      <c r="C53" s="9"/>
      <c r="D53" s="9"/>
      <c r="E53" s="9"/>
    </row>
    <row r="54" spans="1:5" x14ac:dyDescent="0.4">
      <c r="B54" s="9"/>
      <c r="C54" s="9"/>
      <c r="D54" s="9"/>
      <c r="E54" s="9"/>
    </row>
    <row r="55" spans="1:5" x14ac:dyDescent="0.4">
      <c r="B55" s="9"/>
      <c r="C55" s="9"/>
      <c r="D55" s="9"/>
      <c r="E55" s="9"/>
    </row>
    <row r="56" spans="1:5" x14ac:dyDescent="0.4">
      <c r="B56" s="9"/>
      <c r="C56" s="9"/>
      <c r="D56" s="9"/>
      <c r="E56" s="9"/>
    </row>
    <row r="57" spans="1:5" x14ac:dyDescent="0.4">
      <c r="B57" s="9"/>
      <c r="C57" s="9"/>
      <c r="D57" s="9"/>
      <c r="E57" s="9"/>
    </row>
    <row r="58" spans="1:5" x14ac:dyDescent="0.4">
      <c r="B58" s="9"/>
      <c r="C58" s="9"/>
      <c r="D58" s="9"/>
      <c r="E58" s="9"/>
    </row>
    <row r="59" spans="1:5" x14ac:dyDescent="0.4">
      <c r="B59" s="9"/>
      <c r="C59" s="9"/>
      <c r="D59" s="9"/>
      <c r="E59" s="9"/>
    </row>
    <row r="60" spans="1:5" x14ac:dyDescent="0.4">
      <c r="B60" s="9"/>
      <c r="C60" s="9"/>
      <c r="D60" s="9"/>
      <c r="E60" s="9"/>
    </row>
    <row r="61" spans="1:5" x14ac:dyDescent="0.4">
      <c r="B61" s="9"/>
      <c r="C61" s="9"/>
      <c r="D61" s="9"/>
      <c r="E61" s="9"/>
    </row>
    <row r="62" spans="1:5" x14ac:dyDescent="0.4">
      <c r="B62" s="9"/>
      <c r="C62" s="9"/>
      <c r="D62" s="9"/>
      <c r="E62" s="9"/>
    </row>
    <row r="63" spans="1:5" x14ac:dyDescent="0.4">
      <c r="B63" s="9"/>
      <c r="C63" s="9"/>
      <c r="D63" s="9"/>
      <c r="E63" s="9"/>
    </row>
    <row r="64" spans="1:5" x14ac:dyDescent="0.4">
      <c r="B64" s="9"/>
      <c r="C64" s="9"/>
      <c r="D64" s="9"/>
      <c r="E64" s="9"/>
    </row>
    <row r="65" spans="2:5" x14ac:dyDescent="0.4">
      <c r="B65" s="9"/>
      <c r="C65" s="9"/>
      <c r="D65" s="9"/>
      <c r="E65" s="9"/>
    </row>
    <row r="66" spans="2:5" x14ac:dyDescent="0.4">
      <c r="B66" s="9"/>
      <c r="C66" s="9"/>
      <c r="D66" s="9"/>
      <c r="E66" s="9"/>
    </row>
    <row r="67" spans="2:5" x14ac:dyDescent="0.4">
      <c r="B67" s="9"/>
      <c r="C67" s="9"/>
      <c r="D67" s="9"/>
      <c r="E67" s="9"/>
    </row>
    <row r="68" spans="2:5" x14ac:dyDescent="0.4">
      <c r="B68" s="9"/>
      <c r="C68" s="9"/>
      <c r="D68" s="9"/>
      <c r="E68" s="9"/>
    </row>
    <row r="69" spans="2:5" x14ac:dyDescent="0.4">
      <c r="B69" s="9"/>
      <c r="C69" s="9"/>
      <c r="D69" s="9"/>
      <c r="E69" s="9"/>
    </row>
    <row r="70" spans="2:5" x14ac:dyDescent="0.4">
      <c r="B70" s="9"/>
      <c r="C70" s="9"/>
      <c r="D70" s="9"/>
      <c r="E70" s="9"/>
    </row>
    <row r="71" spans="2:5" x14ac:dyDescent="0.4">
      <c r="B71" s="9"/>
      <c r="C71" s="9"/>
      <c r="D71" s="9"/>
      <c r="E71" s="9"/>
    </row>
    <row r="72" spans="2:5" x14ac:dyDescent="0.4">
      <c r="B72" s="9"/>
      <c r="C72" s="9"/>
      <c r="D72" s="9"/>
      <c r="E72" s="9"/>
    </row>
    <row r="73" spans="2:5" x14ac:dyDescent="0.4">
      <c r="B73" s="9"/>
      <c r="C73" s="9"/>
      <c r="D73" s="9"/>
      <c r="E73" s="9"/>
    </row>
    <row r="74" spans="2:5" x14ac:dyDescent="0.4">
      <c r="B74" s="9"/>
      <c r="C74" s="9"/>
      <c r="D74" s="9"/>
      <c r="E74" s="9"/>
    </row>
    <row r="75" spans="2:5" x14ac:dyDescent="0.4">
      <c r="B75" s="9"/>
      <c r="C75" s="9"/>
      <c r="D75" s="9"/>
      <c r="E75" s="9"/>
    </row>
    <row r="76" spans="2:5" x14ac:dyDescent="0.4">
      <c r="B76" s="9"/>
      <c r="C76" s="9"/>
      <c r="D76" s="9"/>
      <c r="E76" s="9"/>
    </row>
    <row r="77" spans="2:5" x14ac:dyDescent="0.4">
      <c r="B77" s="9"/>
      <c r="C77" s="9"/>
      <c r="D77" s="9"/>
      <c r="E77" s="9"/>
    </row>
    <row r="78" spans="2:5" x14ac:dyDescent="0.4">
      <c r="B78" s="9"/>
      <c r="C78" s="9"/>
      <c r="D78" s="9"/>
      <c r="E78" s="9"/>
    </row>
    <row r="79" spans="2:5" x14ac:dyDescent="0.4">
      <c r="B79" s="9"/>
      <c r="C79" s="9"/>
      <c r="D79" s="9"/>
      <c r="E79" s="9"/>
    </row>
    <row r="80" spans="2:5" x14ac:dyDescent="0.4">
      <c r="B80" s="9"/>
      <c r="C80" s="9"/>
      <c r="D80" s="9"/>
      <c r="E80" s="9"/>
    </row>
    <row r="81" spans="2:5" x14ac:dyDescent="0.4">
      <c r="B81" s="9"/>
      <c r="C81" s="9"/>
      <c r="D81" s="9"/>
      <c r="E81" s="9"/>
    </row>
    <row r="82" spans="2:5" x14ac:dyDescent="0.4">
      <c r="B82" s="9"/>
      <c r="C82" s="9"/>
      <c r="D82" s="9"/>
      <c r="E82" s="9"/>
    </row>
    <row r="83" spans="2:5" x14ac:dyDescent="0.4">
      <c r="B83" s="9"/>
      <c r="C83" s="9"/>
      <c r="D83" s="9"/>
      <c r="E83" s="9"/>
    </row>
    <row r="84" spans="2:5" x14ac:dyDescent="0.4">
      <c r="B84" s="9"/>
      <c r="C84" s="9"/>
      <c r="D84" s="9"/>
      <c r="E84" s="9"/>
    </row>
    <row r="85" spans="2:5" x14ac:dyDescent="0.4">
      <c r="B85" s="9"/>
      <c r="C85" s="9"/>
      <c r="D85" s="9"/>
      <c r="E85" s="9"/>
    </row>
    <row r="86" spans="2:5" x14ac:dyDescent="0.4">
      <c r="B86" s="9"/>
      <c r="C86" s="9"/>
      <c r="D86" s="9"/>
      <c r="E86" s="9"/>
    </row>
    <row r="87" spans="2:5" x14ac:dyDescent="0.4">
      <c r="B87" s="9"/>
      <c r="C87" s="9"/>
      <c r="D87" s="9"/>
      <c r="E87" s="9"/>
    </row>
    <row r="88" spans="2:5" x14ac:dyDescent="0.4">
      <c r="B88" s="9"/>
      <c r="C88" s="9"/>
      <c r="D88" s="9"/>
      <c r="E88" s="9"/>
    </row>
    <row r="89" spans="2:5" x14ac:dyDescent="0.4">
      <c r="B89" s="9"/>
      <c r="C89" s="9"/>
      <c r="D89" s="9"/>
      <c r="E89" s="9"/>
    </row>
    <row r="90" spans="2:5" x14ac:dyDescent="0.4">
      <c r="B90" s="9"/>
      <c r="C90" s="9"/>
      <c r="D90" s="9"/>
      <c r="E90" s="9"/>
    </row>
    <row r="91" spans="2:5" x14ac:dyDescent="0.4">
      <c r="B91" s="9"/>
      <c r="C91" s="9"/>
      <c r="D91" s="9"/>
      <c r="E91" s="9"/>
    </row>
    <row r="92" spans="2:5" x14ac:dyDescent="0.4">
      <c r="B92" s="9"/>
      <c r="C92" s="9"/>
      <c r="D92" s="9"/>
      <c r="E92" s="9"/>
    </row>
    <row r="93" spans="2:5" x14ac:dyDescent="0.4">
      <c r="B93" s="9"/>
      <c r="C93" s="9"/>
      <c r="D93" s="9"/>
      <c r="E93" s="9"/>
    </row>
    <row r="94" spans="2:5" x14ac:dyDescent="0.4">
      <c r="B94" s="9"/>
      <c r="C94" s="9"/>
      <c r="D94" s="9"/>
      <c r="E94" s="9"/>
    </row>
    <row r="95" spans="2:5" x14ac:dyDescent="0.4">
      <c r="B95" s="9"/>
      <c r="C95" s="9"/>
      <c r="D95" s="9"/>
      <c r="E95" s="9"/>
    </row>
    <row r="96" spans="2:5" x14ac:dyDescent="0.4">
      <c r="B96" s="9"/>
      <c r="C96" s="9"/>
      <c r="D96" s="9"/>
      <c r="E96" s="9"/>
    </row>
    <row r="97" spans="2:5" x14ac:dyDescent="0.4">
      <c r="B97" s="9"/>
      <c r="C97" s="9"/>
      <c r="D97" s="9"/>
      <c r="E97" s="9"/>
    </row>
    <row r="98" spans="2:5" x14ac:dyDescent="0.4">
      <c r="B98" s="9"/>
      <c r="C98" s="9"/>
      <c r="D98" s="9"/>
      <c r="E98" s="9"/>
    </row>
    <row r="99" spans="2:5" x14ac:dyDescent="0.4">
      <c r="B99" s="9"/>
      <c r="C99" s="9"/>
      <c r="D99" s="9"/>
      <c r="E99" s="9"/>
    </row>
    <row r="100" spans="2:5" x14ac:dyDescent="0.4">
      <c r="B100" s="9"/>
      <c r="C100" s="9"/>
      <c r="D100" s="9"/>
      <c r="E100" s="9"/>
    </row>
    <row r="101" spans="2:5" x14ac:dyDescent="0.4">
      <c r="B101" s="9"/>
      <c r="C101" s="9"/>
      <c r="D101" s="9"/>
      <c r="E101" s="9"/>
    </row>
    <row r="102" spans="2:5" x14ac:dyDescent="0.4">
      <c r="B102" s="9"/>
      <c r="C102" s="9"/>
      <c r="D102" s="9"/>
      <c r="E102" s="9"/>
    </row>
    <row r="103" spans="2:5" x14ac:dyDescent="0.4">
      <c r="B103" s="9"/>
      <c r="C103" s="9"/>
      <c r="D103" s="9"/>
      <c r="E103" s="9"/>
    </row>
  </sheetData>
  <mergeCells count="1">
    <mergeCell ref="A7:A8"/>
  </mergeCells>
  <hyperlinks>
    <hyperlink ref="A2" location="TOC!A1" display="Return to Table of Contents"/>
  </hyperlinks>
  <pageMargins left="0.25" right="0.25" top="0.75" bottom="0.75" header="0.3" footer="0.3"/>
  <pageSetup scale="82" fitToHeight="0" orientation="portrait" horizontalDpi="1200" verticalDpi="1200" r:id="rId1"/>
  <headerFooter>
    <oddHeader>&amp;L&amp;"Arial,Bold"2019-20 &amp;"Arial,Bold Italic"Survey of Allied Dental Education&amp;"Arial,Bold"
Report 2 - Dental Assisting Education Programs</oddHeader>
  </headerFooter>
  <rowBreaks count="1" manualBreakCount="1">
    <brk id="40"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D108"/>
  <sheetViews>
    <sheetView zoomScaleNormal="100" zoomScaleSheetLayoutView="100" workbookViewId="0">
      <pane xSplit="1" ySplit="4" topLeftCell="B5" activePane="bottomRight" state="frozen"/>
      <selection activeCell="A11" sqref="A11"/>
      <selection pane="topRight" activeCell="A11" sqref="A11"/>
      <selection pane="bottomLeft" activeCell="A11" sqref="A11"/>
      <selection pane="bottomRight"/>
    </sheetView>
  </sheetViews>
  <sheetFormatPr defaultColWidth="9.1328125" defaultRowHeight="12.75" x14ac:dyDescent="0.35"/>
  <cols>
    <col min="1" max="1" width="50.46484375" style="38" customWidth="1"/>
    <col min="2" max="2" width="10" style="348" customWidth="1"/>
    <col min="3" max="3" width="5.33203125" style="348" customWidth="1"/>
    <col min="4" max="4" width="9.6640625" style="349" customWidth="1"/>
    <col min="5" max="5" width="5.33203125" style="348" customWidth="1"/>
    <col min="6" max="6" width="9.1328125" style="348" customWidth="1"/>
    <col min="7" max="7" width="5.33203125" style="348" customWidth="1"/>
    <col min="8" max="8" width="12.33203125" style="348" customWidth="1"/>
    <col min="9" max="9" width="5.46484375" style="348" customWidth="1"/>
    <col min="10" max="10" width="10" style="38" customWidth="1"/>
    <col min="11" max="11" width="5.33203125" style="354" customWidth="1"/>
    <col min="12" max="12" width="9.6640625" style="38" customWidth="1"/>
    <col min="13" max="13" width="5.33203125" style="38" customWidth="1"/>
    <col min="14" max="14" width="9.1328125" style="38" customWidth="1"/>
    <col min="15" max="15" width="5.33203125" style="38" customWidth="1"/>
    <col min="16" max="16" width="12.33203125" style="38" customWidth="1"/>
    <col min="17" max="17" width="5.33203125" style="38" customWidth="1"/>
    <col min="18" max="18" width="10" style="38" customWidth="1"/>
    <col min="19" max="19" width="5.33203125" style="38" customWidth="1"/>
    <col min="20" max="20" width="9.6640625" style="38" customWidth="1"/>
    <col min="21" max="21" width="5.33203125" style="38" customWidth="1"/>
    <col min="22" max="22" width="9.1328125" style="38" customWidth="1"/>
    <col min="23" max="23" width="5.33203125" style="38" customWidth="1"/>
    <col min="24" max="24" width="12.33203125" style="38" customWidth="1"/>
    <col min="25" max="25" width="6" style="38" customWidth="1"/>
    <col min="26" max="16384" width="9.1328125" style="38"/>
  </cols>
  <sheetData>
    <row r="1" spans="1:29" ht="13.9" x14ac:dyDescent="0.4">
      <c r="A1" s="36" t="s">
        <v>719</v>
      </c>
      <c r="J1" s="262"/>
      <c r="K1" s="262"/>
      <c r="L1" s="262"/>
      <c r="M1" s="262"/>
    </row>
    <row r="2" spans="1:29" ht="22.5" customHeight="1" x14ac:dyDescent="0.35">
      <c r="A2" s="372" t="s">
        <v>1</v>
      </c>
      <c r="J2" s="61"/>
      <c r="K2" s="350"/>
      <c r="L2" s="62"/>
      <c r="M2" s="62"/>
    </row>
    <row r="3" spans="1:29" ht="28.5" customHeight="1" x14ac:dyDescent="0.35">
      <c r="A3" s="440" t="s">
        <v>717</v>
      </c>
      <c r="B3" s="441" t="s">
        <v>714</v>
      </c>
      <c r="C3" s="441"/>
      <c r="D3" s="441"/>
      <c r="E3" s="441"/>
      <c r="F3" s="441"/>
      <c r="G3" s="441"/>
      <c r="H3" s="441"/>
      <c r="I3" s="441"/>
      <c r="J3" s="442" t="s">
        <v>715</v>
      </c>
      <c r="K3" s="443"/>
      <c r="L3" s="443"/>
      <c r="M3" s="443"/>
      <c r="N3" s="443"/>
      <c r="O3" s="443"/>
      <c r="P3" s="443"/>
      <c r="Q3" s="444"/>
      <c r="R3" s="441" t="s">
        <v>716</v>
      </c>
      <c r="S3" s="441"/>
      <c r="T3" s="441"/>
      <c r="U3" s="441"/>
      <c r="V3" s="441"/>
      <c r="W3" s="441"/>
      <c r="X3" s="441"/>
      <c r="Y3" s="441"/>
    </row>
    <row r="4" spans="1:29" ht="45" customHeight="1" x14ac:dyDescent="0.35">
      <c r="A4" s="440"/>
      <c r="B4" s="352" t="s">
        <v>710</v>
      </c>
      <c r="C4" s="352" t="s">
        <v>81</v>
      </c>
      <c r="D4" s="352" t="s">
        <v>711</v>
      </c>
      <c r="E4" s="352" t="s">
        <v>81</v>
      </c>
      <c r="F4" s="352" t="s">
        <v>712</v>
      </c>
      <c r="G4" s="352" t="s">
        <v>81</v>
      </c>
      <c r="H4" s="352" t="s">
        <v>713</v>
      </c>
      <c r="I4" s="352" t="s">
        <v>81</v>
      </c>
      <c r="J4" s="368" t="s">
        <v>710</v>
      </c>
      <c r="K4" s="352" t="s">
        <v>81</v>
      </c>
      <c r="L4" s="352" t="s">
        <v>711</v>
      </c>
      <c r="M4" s="352" t="s">
        <v>81</v>
      </c>
      <c r="N4" s="352" t="s">
        <v>712</v>
      </c>
      <c r="O4" s="352" t="s">
        <v>81</v>
      </c>
      <c r="P4" s="352" t="s">
        <v>713</v>
      </c>
      <c r="Q4" s="369" t="s">
        <v>81</v>
      </c>
      <c r="R4" s="352" t="s">
        <v>710</v>
      </c>
      <c r="S4" s="352" t="s">
        <v>81</v>
      </c>
      <c r="T4" s="352" t="s">
        <v>711</v>
      </c>
      <c r="U4" s="352" t="s">
        <v>81</v>
      </c>
      <c r="V4" s="352" t="s">
        <v>712</v>
      </c>
      <c r="W4" s="352" t="s">
        <v>81</v>
      </c>
      <c r="X4" s="352" t="s">
        <v>713</v>
      </c>
      <c r="Y4" s="352" t="s">
        <v>81</v>
      </c>
    </row>
    <row r="5" spans="1:29" s="49" customFormat="1" ht="21.6" customHeight="1" x14ac:dyDescent="0.35">
      <c r="A5" s="361" t="s">
        <v>670</v>
      </c>
      <c r="B5" s="362">
        <v>26.1</v>
      </c>
      <c r="C5" s="363">
        <v>238</v>
      </c>
      <c r="D5" s="365">
        <v>10.6</v>
      </c>
      <c r="E5" s="364">
        <v>77</v>
      </c>
      <c r="F5" s="364" t="s">
        <v>427</v>
      </c>
      <c r="G5" s="364" t="s">
        <v>427</v>
      </c>
      <c r="H5" s="365">
        <v>29.6</v>
      </c>
      <c r="I5" s="367">
        <v>238</v>
      </c>
      <c r="J5" s="370">
        <v>24.2</v>
      </c>
      <c r="K5" s="363">
        <v>151</v>
      </c>
      <c r="L5" s="365">
        <v>10.3</v>
      </c>
      <c r="M5" s="364">
        <v>55</v>
      </c>
      <c r="N5" s="364" t="s">
        <v>427</v>
      </c>
      <c r="O5" s="364" t="s">
        <v>427</v>
      </c>
      <c r="P5" s="365">
        <v>28</v>
      </c>
      <c r="Q5" s="371">
        <v>151</v>
      </c>
      <c r="R5" s="362">
        <v>29</v>
      </c>
      <c r="S5" s="363">
        <v>81</v>
      </c>
      <c r="T5" s="365">
        <v>11.4</v>
      </c>
      <c r="U5" s="364">
        <v>21</v>
      </c>
      <c r="V5" s="364" t="s">
        <v>427</v>
      </c>
      <c r="W5" s="364" t="s">
        <v>427</v>
      </c>
      <c r="X5" s="365">
        <v>32</v>
      </c>
      <c r="Y5" s="366">
        <v>81</v>
      </c>
      <c r="Z5" s="296"/>
      <c r="AA5" s="296"/>
      <c r="AB5" s="296"/>
      <c r="AC5" s="296"/>
    </row>
    <row r="6" spans="1:29" s="49" customFormat="1" ht="21.6" customHeight="1" x14ac:dyDescent="0.35">
      <c r="A6" s="361" t="s">
        <v>671</v>
      </c>
      <c r="B6" s="362">
        <v>18.899999999999999</v>
      </c>
      <c r="C6" s="363">
        <v>232</v>
      </c>
      <c r="D6" s="365">
        <v>10.3</v>
      </c>
      <c r="E6" s="364">
        <v>57</v>
      </c>
      <c r="F6" s="364" t="s">
        <v>427</v>
      </c>
      <c r="G6" s="364" t="s">
        <v>427</v>
      </c>
      <c r="H6" s="365">
        <v>21.4</v>
      </c>
      <c r="I6" s="367">
        <v>232</v>
      </c>
      <c r="J6" s="370">
        <v>16.600000000000001</v>
      </c>
      <c r="K6" s="363">
        <v>147</v>
      </c>
      <c r="L6" s="365">
        <v>11.1</v>
      </c>
      <c r="M6" s="364">
        <v>38</v>
      </c>
      <c r="N6" s="364" t="s">
        <v>427</v>
      </c>
      <c r="O6" s="364" t="s">
        <v>427</v>
      </c>
      <c r="P6" s="365">
        <v>19.5</v>
      </c>
      <c r="Q6" s="371">
        <v>147</v>
      </c>
      <c r="R6" s="362">
        <v>22.3</v>
      </c>
      <c r="S6" s="363">
        <v>79</v>
      </c>
      <c r="T6" s="365">
        <v>8.9</v>
      </c>
      <c r="U6" s="364">
        <v>18</v>
      </c>
      <c r="V6" s="364" t="s">
        <v>427</v>
      </c>
      <c r="W6" s="364" t="s">
        <v>427</v>
      </c>
      <c r="X6" s="365">
        <v>24.3</v>
      </c>
      <c r="Y6" s="366">
        <v>79</v>
      </c>
      <c r="Z6" s="7"/>
      <c r="AA6" s="61"/>
      <c r="AB6" s="62"/>
      <c r="AC6" s="62"/>
    </row>
    <row r="7" spans="1:29" s="49" customFormat="1" ht="21.6" customHeight="1" x14ac:dyDescent="0.35">
      <c r="A7" s="361" t="s">
        <v>672</v>
      </c>
      <c r="B7" s="362">
        <v>24.2</v>
      </c>
      <c r="C7" s="363">
        <v>231</v>
      </c>
      <c r="D7" s="365">
        <v>16.5</v>
      </c>
      <c r="E7" s="364">
        <v>81</v>
      </c>
      <c r="F7" s="364" t="s">
        <v>427</v>
      </c>
      <c r="G7" s="364" t="s">
        <v>427</v>
      </c>
      <c r="H7" s="365">
        <v>30</v>
      </c>
      <c r="I7" s="367">
        <v>231</v>
      </c>
      <c r="J7" s="370">
        <v>21.6</v>
      </c>
      <c r="K7" s="363">
        <v>149</v>
      </c>
      <c r="L7" s="365">
        <v>13.3</v>
      </c>
      <c r="M7" s="364">
        <v>49</v>
      </c>
      <c r="N7" s="364" t="s">
        <v>427</v>
      </c>
      <c r="O7" s="364" t="s">
        <v>427</v>
      </c>
      <c r="P7" s="365">
        <v>26</v>
      </c>
      <c r="Q7" s="371">
        <v>149</v>
      </c>
      <c r="R7" s="362">
        <v>28.4</v>
      </c>
      <c r="S7" s="363">
        <v>76</v>
      </c>
      <c r="T7" s="365">
        <v>21.5</v>
      </c>
      <c r="U7" s="364">
        <v>32</v>
      </c>
      <c r="V7" s="364" t="s">
        <v>427</v>
      </c>
      <c r="W7" s="364" t="s">
        <v>427</v>
      </c>
      <c r="X7" s="365">
        <v>37.4</v>
      </c>
      <c r="Y7" s="366">
        <v>76</v>
      </c>
      <c r="Z7" s="7"/>
      <c r="AA7" s="61"/>
      <c r="AB7" s="62"/>
      <c r="AC7" s="62"/>
    </row>
    <row r="8" spans="1:29" s="49" customFormat="1" ht="21.6" customHeight="1" x14ac:dyDescent="0.35">
      <c r="A8" s="361" t="s">
        <v>673</v>
      </c>
      <c r="B8" s="362">
        <v>11.5</v>
      </c>
      <c r="C8" s="363">
        <v>233</v>
      </c>
      <c r="D8" s="365">
        <v>12.4</v>
      </c>
      <c r="E8" s="364">
        <v>74</v>
      </c>
      <c r="F8" s="364" t="s">
        <v>427</v>
      </c>
      <c r="G8" s="364" t="s">
        <v>427</v>
      </c>
      <c r="H8" s="365">
        <v>15.4</v>
      </c>
      <c r="I8" s="367">
        <v>233</v>
      </c>
      <c r="J8" s="370">
        <v>11</v>
      </c>
      <c r="K8" s="363">
        <v>149</v>
      </c>
      <c r="L8" s="365">
        <v>10</v>
      </c>
      <c r="M8" s="364">
        <v>38</v>
      </c>
      <c r="N8" s="364" t="s">
        <v>427</v>
      </c>
      <c r="O8" s="364" t="s">
        <v>427</v>
      </c>
      <c r="P8" s="365">
        <v>13.6</v>
      </c>
      <c r="Q8" s="371">
        <v>149</v>
      </c>
      <c r="R8" s="362">
        <v>11.9</v>
      </c>
      <c r="S8" s="363">
        <v>78</v>
      </c>
      <c r="T8" s="365">
        <v>14.1</v>
      </c>
      <c r="U8" s="364">
        <v>35</v>
      </c>
      <c r="V8" s="364" t="s">
        <v>427</v>
      </c>
      <c r="W8" s="364" t="s">
        <v>427</v>
      </c>
      <c r="X8" s="365">
        <v>18.2</v>
      </c>
      <c r="Y8" s="366">
        <v>78</v>
      </c>
      <c r="Z8" s="7"/>
      <c r="AA8" s="61"/>
      <c r="AB8" s="62"/>
      <c r="AC8" s="62"/>
    </row>
    <row r="9" spans="1:29" s="49" customFormat="1" ht="21.6" customHeight="1" x14ac:dyDescent="0.35">
      <c r="A9" s="361" t="s">
        <v>674</v>
      </c>
      <c r="B9" s="362">
        <v>25.5</v>
      </c>
      <c r="C9" s="363">
        <v>237</v>
      </c>
      <c r="D9" s="365">
        <v>13.9</v>
      </c>
      <c r="E9" s="364">
        <v>98</v>
      </c>
      <c r="F9" s="364" t="s">
        <v>427</v>
      </c>
      <c r="G9" s="364" t="s">
        <v>427</v>
      </c>
      <c r="H9" s="365">
        <v>31.1</v>
      </c>
      <c r="I9" s="367">
        <v>238</v>
      </c>
      <c r="J9" s="370">
        <v>23.4</v>
      </c>
      <c r="K9" s="363">
        <v>151</v>
      </c>
      <c r="L9" s="365">
        <v>12.7</v>
      </c>
      <c r="M9" s="364">
        <v>68</v>
      </c>
      <c r="N9" s="364" t="s">
        <v>427</v>
      </c>
      <c r="O9" s="364" t="s">
        <v>427</v>
      </c>
      <c r="P9" s="365">
        <v>29.1</v>
      </c>
      <c r="Q9" s="371">
        <v>151</v>
      </c>
      <c r="R9" s="362">
        <v>28.9</v>
      </c>
      <c r="S9" s="363">
        <v>80</v>
      </c>
      <c r="T9" s="365">
        <v>16.7</v>
      </c>
      <c r="U9" s="364">
        <v>28</v>
      </c>
      <c r="V9" s="364" t="s">
        <v>427</v>
      </c>
      <c r="W9" s="364" t="s">
        <v>427</v>
      </c>
      <c r="X9" s="365">
        <v>34.299999999999997</v>
      </c>
      <c r="Y9" s="366">
        <v>81</v>
      </c>
      <c r="Z9" s="7"/>
      <c r="AA9" s="61"/>
      <c r="AB9" s="62"/>
      <c r="AC9" s="62"/>
    </row>
    <row r="10" spans="1:29" s="49" customFormat="1" ht="21.6" customHeight="1" x14ac:dyDescent="0.35">
      <c r="A10" s="361" t="s">
        <v>675</v>
      </c>
      <c r="B10" s="362">
        <v>6.8</v>
      </c>
      <c r="C10" s="363">
        <v>231</v>
      </c>
      <c r="D10" s="365">
        <v>6</v>
      </c>
      <c r="E10" s="364">
        <v>41</v>
      </c>
      <c r="F10" s="364" t="s">
        <v>427</v>
      </c>
      <c r="G10" s="364" t="s">
        <v>427</v>
      </c>
      <c r="H10" s="365">
        <v>7.9</v>
      </c>
      <c r="I10" s="367">
        <v>231</v>
      </c>
      <c r="J10" s="370">
        <v>7</v>
      </c>
      <c r="K10" s="363">
        <v>147</v>
      </c>
      <c r="L10" s="365">
        <v>6.6</v>
      </c>
      <c r="M10" s="364">
        <v>30</v>
      </c>
      <c r="N10" s="364" t="s">
        <v>427</v>
      </c>
      <c r="O10" s="364" t="s">
        <v>427</v>
      </c>
      <c r="P10" s="365">
        <v>8.3000000000000007</v>
      </c>
      <c r="Q10" s="371">
        <v>147</v>
      </c>
      <c r="R10" s="362">
        <v>5.5</v>
      </c>
      <c r="S10" s="363">
        <v>78</v>
      </c>
      <c r="T10" s="365">
        <v>4.2</v>
      </c>
      <c r="U10" s="364">
        <v>11</v>
      </c>
      <c r="V10" s="364" t="s">
        <v>427</v>
      </c>
      <c r="W10" s="364" t="s">
        <v>427</v>
      </c>
      <c r="X10" s="365">
        <v>6.1</v>
      </c>
      <c r="Y10" s="366">
        <v>78</v>
      </c>
      <c r="Z10" s="7"/>
      <c r="AA10" s="61"/>
      <c r="AB10" s="62"/>
      <c r="AC10" s="62"/>
    </row>
    <row r="11" spans="1:29" s="49" customFormat="1" ht="21.6" customHeight="1" x14ac:dyDescent="0.35">
      <c r="A11" s="361" t="s">
        <v>676</v>
      </c>
      <c r="B11" s="362">
        <v>6.2</v>
      </c>
      <c r="C11" s="363">
        <v>233</v>
      </c>
      <c r="D11" s="365">
        <v>5.6</v>
      </c>
      <c r="E11" s="364">
        <v>39</v>
      </c>
      <c r="F11" s="364" t="s">
        <v>427</v>
      </c>
      <c r="G11" s="364" t="s">
        <v>427</v>
      </c>
      <c r="H11" s="365">
        <v>7.2</v>
      </c>
      <c r="I11" s="367">
        <v>234</v>
      </c>
      <c r="J11" s="370">
        <v>6.2</v>
      </c>
      <c r="K11" s="363">
        <v>149</v>
      </c>
      <c r="L11" s="365">
        <v>6.5</v>
      </c>
      <c r="M11" s="364">
        <v>29</v>
      </c>
      <c r="N11" s="364" t="s">
        <v>427</v>
      </c>
      <c r="O11" s="364" t="s">
        <v>427</v>
      </c>
      <c r="P11" s="365">
        <v>7.5</v>
      </c>
      <c r="Q11" s="371">
        <v>150</v>
      </c>
      <c r="R11" s="362">
        <v>5.0999999999999996</v>
      </c>
      <c r="S11" s="363">
        <v>78</v>
      </c>
      <c r="T11" s="365">
        <v>3.1</v>
      </c>
      <c r="U11" s="364">
        <v>10</v>
      </c>
      <c r="V11" s="364" t="s">
        <v>427</v>
      </c>
      <c r="W11" s="364" t="s">
        <v>427</v>
      </c>
      <c r="X11" s="365">
        <v>5.5</v>
      </c>
      <c r="Y11" s="366">
        <v>78</v>
      </c>
      <c r="Z11" s="7"/>
      <c r="AA11" s="61"/>
      <c r="AB11" s="62"/>
      <c r="AC11" s="62"/>
    </row>
    <row r="12" spans="1:29" s="49" customFormat="1" ht="21.6" customHeight="1" x14ac:dyDescent="0.35">
      <c r="A12" s="361" t="s">
        <v>677</v>
      </c>
      <c r="B12" s="362">
        <v>11</v>
      </c>
      <c r="C12" s="363">
        <v>236</v>
      </c>
      <c r="D12" s="365">
        <v>11</v>
      </c>
      <c r="E12" s="364">
        <v>25</v>
      </c>
      <c r="F12" s="364" t="s">
        <v>427</v>
      </c>
      <c r="G12" s="364" t="s">
        <v>427</v>
      </c>
      <c r="H12" s="365">
        <v>12.2</v>
      </c>
      <c r="I12" s="367">
        <v>236</v>
      </c>
      <c r="J12" s="370">
        <v>10.5</v>
      </c>
      <c r="K12" s="363">
        <v>150</v>
      </c>
      <c r="L12" s="365">
        <v>11.8</v>
      </c>
      <c r="M12" s="364">
        <v>18</v>
      </c>
      <c r="N12" s="364" t="s">
        <v>427</v>
      </c>
      <c r="O12" s="364" t="s">
        <v>427</v>
      </c>
      <c r="P12" s="365">
        <v>11.9</v>
      </c>
      <c r="Q12" s="371">
        <v>150</v>
      </c>
      <c r="R12" s="362">
        <v>11.4</v>
      </c>
      <c r="S12" s="363">
        <v>80</v>
      </c>
      <c r="T12" s="365">
        <v>9</v>
      </c>
      <c r="U12" s="364">
        <v>7</v>
      </c>
      <c r="V12" s="364" t="s">
        <v>427</v>
      </c>
      <c r="W12" s="364" t="s">
        <v>427</v>
      </c>
      <c r="X12" s="365">
        <v>12.2</v>
      </c>
      <c r="Y12" s="366">
        <v>80</v>
      </c>
      <c r="Z12" s="7"/>
      <c r="AA12" s="61"/>
      <c r="AB12" s="62"/>
      <c r="AC12" s="62"/>
    </row>
    <row r="13" spans="1:29" s="49" customFormat="1" ht="21.6" customHeight="1" x14ac:dyDescent="0.35">
      <c r="A13" s="361" t="s">
        <v>678</v>
      </c>
      <c r="B13" s="362">
        <v>9.5</v>
      </c>
      <c r="C13" s="363">
        <v>239</v>
      </c>
      <c r="D13" s="365">
        <v>5.9</v>
      </c>
      <c r="E13" s="364">
        <v>94</v>
      </c>
      <c r="F13" s="364">
        <v>4.9000000000000004</v>
      </c>
      <c r="G13" s="364">
        <v>49</v>
      </c>
      <c r="H13" s="365">
        <v>12.8</v>
      </c>
      <c r="I13" s="367">
        <v>240</v>
      </c>
      <c r="J13" s="370">
        <v>9.6</v>
      </c>
      <c r="K13" s="363">
        <v>151</v>
      </c>
      <c r="L13" s="365">
        <v>5.4</v>
      </c>
      <c r="M13" s="364">
        <v>50</v>
      </c>
      <c r="N13" s="364">
        <v>4.9000000000000004</v>
      </c>
      <c r="O13" s="364">
        <v>30</v>
      </c>
      <c r="P13" s="365">
        <v>12.3</v>
      </c>
      <c r="Q13" s="371">
        <v>152</v>
      </c>
      <c r="R13" s="362">
        <v>8.5</v>
      </c>
      <c r="S13" s="363">
        <v>82</v>
      </c>
      <c r="T13" s="365">
        <v>5.0999999999999996</v>
      </c>
      <c r="U13" s="364">
        <v>41</v>
      </c>
      <c r="V13" s="364">
        <v>3.9</v>
      </c>
      <c r="W13" s="364">
        <v>17</v>
      </c>
      <c r="X13" s="365">
        <v>11.8</v>
      </c>
      <c r="Y13" s="366">
        <v>82</v>
      </c>
      <c r="Z13" s="7"/>
      <c r="AA13" s="61"/>
      <c r="AB13" s="62"/>
      <c r="AC13" s="62"/>
    </row>
    <row r="14" spans="1:29" s="49" customFormat="1" ht="21.6" customHeight="1" x14ac:dyDescent="0.35">
      <c r="A14" s="361" t="s">
        <v>679</v>
      </c>
      <c r="B14" s="362">
        <v>35.6</v>
      </c>
      <c r="C14" s="363">
        <v>239</v>
      </c>
      <c r="D14" s="365">
        <v>55.5</v>
      </c>
      <c r="E14" s="364">
        <v>234</v>
      </c>
      <c r="F14" s="364">
        <v>34.299999999999997</v>
      </c>
      <c r="G14" s="364">
        <v>91</v>
      </c>
      <c r="H14" s="365">
        <v>102.2</v>
      </c>
      <c r="I14" s="367">
        <v>241</v>
      </c>
      <c r="J14" s="370">
        <v>37.9</v>
      </c>
      <c r="K14" s="363">
        <v>151</v>
      </c>
      <c r="L14" s="365">
        <v>59.2</v>
      </c>
      <c r="M14" s="364">
        <v>149</v>
      </c>
      <c r="N14" s="364">
        <v>36</v>
      </c>
      <c r="O14" s="364">
        <v>60</v>
      </c>
      <c r="P14" s="365">
        <v>109.2</v>
      </c>
      <c r="Q14" s="371">
        <v>153</v>
      </c>
      <c r="R14" s="362">
        <v>31.4</v>
      </c>
      <c r="S14" s="363">
        <v>82</v>
      </c>
      <c r="T14" s="365">
        <v>47.9</v>
      </c>
      <c r="U14" s="364">
        <v>80</v>
      </c>
      <c r="V14" s="364">
        <v>19.2</v>
      </c>
      <c r="W14" s="364">
        <v>29</v>
      </c>
      <c r="X14" s="365">
        <v>84.9</v>
      </c>
      <c r="Y14" s="366">
        <v>82</v>
      </c>
      <c r="Z14" s="7"/>
      <c r="AA14" s="61"/>
      <c r="AB14" s="62"/>
      <c r="AC14" s="62"/>
    </row>
    <row r="15" spans="1:29" s="49" customFormat="1" ht="21.6" customHeight="1" x14ac:dyDescent="0.35">
      <c r="A15" s="361" t="s">
        <v>680</v>
      </c>
      <c r="B15" s="362">
        <v>42.3</v>
      </c>
      <c r="C15" s="363">
        <v>238</v>
      </c>
      <c r="D15" s="365">
        <v>50.7</v>
      </c>
      <c r="E15" s="364">
        <v>235</v>
      </c>
      <c r="F15" s="364">
        <v>29.5</v>
      </c>
      <c r="G15" s="364">
        <v>145</v>
      </c>
      <c r="H15" s="365">
        <v>109.9</v>
      </c>
      <c r="I15" s="367">
        <v>239</v>
      </c>
      <c r="J15" s="370">
        <v>42</v>
      </c>
      <c r="K15" s="363">
        <v>151</v>
      </c>
      <c r="L15" s="365">
        <v>53.3</v>
      </c>
      <c r="M15" s="364">
        <v>150</v>
      </c>
      <c r="N15" s="364">
        <v>29.6</v>
      </c>
      <c r="O15" s="364">
        <v>96</v>
      </c>
      <c r="P15" s="365">
        <v>113</v>
      </c>
      <c r="Q15" s="371">
        <v>152</v>
      </c>
      <c r="R15" s="362">
        <v>44</v>
      </c>
      <c r="S15" s="363">
        <v>81</v>
      </c>
      <c r="T15" s="365">
        <v>45.5</v>
      </c>
      <c r="U15" s="364">
        <v>79</v>
      </c>
      <c r="V15" s="364">
        <v>22.3</v>
      </c>
      <c r="W15" s="364">
        <v>46</v>
      </c>
      <c r="X15" s="365">
        <v>101</v>
      </c>
      <c r="Y15" s="366">
        <v>81</v>
      </c>
      <c r="Z15" s="7"/>
      <c r="AA15" s="61"/>
      <c r="AB15" s="62"/>
      <c r="AC15" s="62"/>
    </row>
    <row r="16" spans="1:29" s="49" customFormat="1" ht="21.6" customHeight="1" x14ac:dyDescent="0.35">
      <c r="A16" s="361" t="s">
        <v>681</v>
      </c>
      <c r="B16" s="362">
        <v>12.5</v>
      </c>
      <c r="C16" s="363">
        <v>234</v>
      </c>
      <c r="D16" s="365">
        <v>8.1999999999999993</v>
      </c>
      <c r="E16" s="364">
        <v>58</v>
      </c>
      <c r="F16" s="364">
        <v>19.2</v>
      </c>
      <c r="G16" s="364">
        <v>40</v>
      </c>
      <c r="H16" s="365">
        <v>17.7</v>
      </c>
      <c r="I16" s="367">
        <v>235</v>
      </c>
      <c r="J16" s="370">
        <v>11.9</v>
      </c>
      <c r="K16" s="363">
        <v>148</v>
      </c>
      <c r="L16" s="365">
        <v>8</v>
      </c>
      <c r="M16" s="364">
        <v>41</v>
      </c>
      <c r="N16" s="364">
        <v>23.4</v>
      </c>
      <c r="O16" s="364">
        <v>31</v>
      </c>
      <c r="P16" s="365">
        <v>18.8</v>
      </c>
      <c r="Q16" s="371">
        <v>149</v>
      </c>
      <c r="R16" s="362">
        <v>13</v>
      </c>
      <c r="S16" s="363">
        <v>80</v>
      </c>
      <c r="T16" s="365">
        <v>4.5999999999999996</v>
      </c>
      <c r="U16" s="364">
        <v>15</v>
      </c>
      <c r="V16" s="364">
        <v>3.8</v>
      </c>
      <c r="W16" s="364">
        <v>8</v>
      </c>
      <c r="X16" s="365">
        <v>14.3</v>
      </c>
      <c r="Y16" s="366">
        <v>80</v>
      </c>
      <c r="Z16" s="7"/>
      <c r="AA16" s="61"/>
      <c r="AB16" s="62"/>
      <c r="AC16" s="62"/>
    </row>
    <row r="17" spans="1:30" s="49" customFormat="1" ht="21.6" customHeight="1" x14ac:dyDescent="0.35">
      <c r="A17" s="361" t="s">
        <v>682</v>
      </c>
      <c r="B17" s="362">
        <v>41.7</v>
      </c>
      <c r="C17" s="363">
        <v>237</v>
      </c>
      <c r="D17" s="365">
        <v>61.7</v>
      </c>
      <c r="E17" s="364">
        <v>229</v>
      </c>
      <c r="F17" s="364">
        <v>107.5</v>
      </c>
      <c r="G17" s="364">
        <v>133</v>
      </c>
      <c r="H17" s="365">
        <v>159</v>
      </c>
      <c r="I17" s="367">
        <v>241</v>
      </c>
      <c r="J17" s="370">
        <v>39.1</v>
      </c>
      <c r="K17" s="363">
        <v>150</v>
      </c>
      <c r="L17" s="365">
        <v>60.5</v>
      </c>
      <c r="M17" s="364">
        <v>148</v>
      </c>
      <c r="N17" s="364">
        <v>104.6</v>
      </c>
      <c r="O17" s="364">
        <v>86</v>
      </c>
      <c r="P17" s="365">
        <v>155.69999999999999</v>
      </c>
      <c r="Q17" s="371">
        <v>153</v>
      </c>
      <c r="R17" s="362">
        <v>42</v>
      </c>
      <c r="S17" s="363">
        <v>81</v>
      </c>
      <c r="T17" s="365">
        <v>63.7</v>
      </c>
      <c r="U17" s="364">
        <v>76</v>
      </c>
      <c r="V17" s="364">
        <v>110.1</v>
      </c>
      <c r="W17" s="364">
        <v>44</v>
      </c>
      <c r="X17" s="365">
        <v>159.6</v>
      </c>
      <c r="Y17" s="366">
        <v>82</v>
      </c>
      <c r="Z17" s="7"/>
      <c r="AA17" s="61"/>
      <c r="AB17" s="62"/>
      <c r="AC17" s="62"/>
    </row>
    <row r="18" spans="1:30" s="49" customFormat="1" ht="21.6" customHeight="1" x14ac:dyDescent="0.35">
      <c r="A18" s="361" t="s">
        <v>683</v>
      </c>
      <c r="B18" s="362">
        <v>33.6</v>
      </c>
      <c r="C18" s="363">
        <v>234</v>
      </c>
      <c r="D18" s="365">
        <v>35.200000000000003</v>
      </c>
      <c r="E18" s="364">
        <v>210</v>
      </c>
      <c r="F18" s="364">
        <v>45.9</v>
      </c>
      <c r="G18" s="364">
        <v>106</v>
      </c>
      <c r="H18" s="365">
        <v>84.2</v>
      </c>
      <c r="I18" s="367">
        <v>239</v>
      </c>
      <c r="J18" s="370">
        <v>33.299999999999997</v>
      </c>
      <c r="K18" s="363">
        <v>149</v>
      </c>
      <c r="L18" s="365">
        <v>33.700000000000003</v>
      </c>
      <c r="M18" s="364">
        <v>133</v>
      </c>
      <c r="N18" s="364">
        <v>47.9</v>
      </c>
      <c r="O18" s="364">
        <v>68</v>
      </c>
      <c r="P18" s="365">
        <v>83.5</v>
      </c>
      <c r="Q18" s="371">
        <v>152</v>
      </c>
      <c r="R18" s="362">
        <v>33.799999999999997</v>
      </c>
      <c r="S18" s="363">
        <v>79</v>
      </c>
      <c r="T18" s="365">
        <v>36.5</v>
      </c>
      <c r="U18" s="364">
        <v>73</v>
      </c>
      <c r="V18" s="364">
        <v>39.799999999999997</v>
      </c>
      <c r="W18" s="364">
        <v>37</v>
      </c>
      <c r="X18" s="365">
        <v>84</v>
      </c>
      <c r="Y18" s="366">
        <v>81</v>
      </c>
      <c r="Z18" s="7"/>
      <c r="AA18" s="61"/>
      <c r="AB18" s="62"/>
      <c r="AC18" s="62"/>
    </row>
    <row r="19" spans="1:30" s="49" customFormat="1" ht="21.6" customHeight="1" x14ac:dyDescent="0.35">
      <c r="A19" s="361" t="s">
        <v>684</v>
      </c>
      <c r="B19" s="362">
        <v>27.6</v>
      </c>
      <c r="C19" s="363">
        <v>239</v>
      </c>
      <c r="D19" s="365">
        <v>21.1</v>
      </c>
      <c r="E19" s="364">
        <v>132</v>
      </c>
      <c r="F19" s="364">
        <v>16.2</v>
      </c>
      <c r="G19" s="364">
        <v>72</v>
      </c>
      <c r="H19" s="365">
        <v>43.7</v>
      </c>
      <c r="I19" s="367">
        <v>241</v>
      </c>
      <c r="J19" s="370">
        <v>28.2</v>
      </c>
      <c r="K19" s="363">
        <v>151</v>
      </c>
      <c r="L19" s="365">
        <v>21.6</v>
      </c>
      <c r="M19" s="364">
        <v>84</v>
      </c>
      <c r="N19" s="364">
        <v>19.8</v>
      </c>
      <c r="O19" s="364">
        <v>45</v>
      </c>
      <c r="P19" s="365">
        <v>45.6</v>
      </c>
      <c r="Q19" s="371">
        <v>153</v>
      </c>
      <c r="R19" s="362">
        <v>25</v>
      </c>
      <c r="S19" s="363">
        <v>82</v>
      </c>
      <c r="T19" s="365">
        <v>20.6</v>
      </c>
      <c r="U19" s="364">
        <v>45</v>
      </c>
      <c r="V19" s="364">
        <v>9.4</v>
      </c>
      <c r="W19" s="364">
        <v>25</v>
      </c>
      <c r="X19" s="365">
        <v>39.200000000000003</v>
      </c>
      <c r="Y19" s="366">
        <v>82</v>
      </c>
      <c r="Z19" s="7"/>
      <c r="AA19" s="61"/>
      <c r="AB19" s="62"/>
      <c r="AC19" s="62"/>
    </row>
    <row r="20" spans="1:30" s="49" customFormat="1" ht="21.6" customHeight="1" x14ac:dyDescent="0.35">
      <c r="A20" s="361" t="s">
        <v>685</v>
      </c>
      <c r="B20" s="362">
        <v>17.3</v>
      </c>
      <c r="C20" s="363">
        <v>236</v>
      </c>
      <c r="D20" s="365">
        <v>15</v>
      </c>
      <c r="E20" s="364">
        <v>187</v>
      </c>
      <c r="F20" s="364">
        <v>19.3</v>
      </c>
      <c r="G20" s="364">
        <v>103</v>
      </c>
      <c r="H20" s="365">
        <v>37.299999999999997</v>
      </c>
      <c r="I20" s="367">
        <v>238</v>
      </c>
      <c r="J20" s="370">
        <v>17.2</v>
      </c>
      <c r="K20" s="363">
        <v>149</v>
      </c>
      <c r="L20" s="365">
        <v>13.1</v>
      </c>
      <c r="M20" s="364">
        <v>114</v>
      </c>
      <c r="N20" s="364">
        <v>21.2</v>
      </c>
      <c r="O20" s="364">
        <v>68</v>
      </c>
      <c r="P20" s="365">
        <v>36.4</v>
      </c>
      <c r="Q20" s="371">
        <v>151</v>
      </c>
      <c r="R20" s="362">
        <v>16.7</v>
      </c>
      <c r="S20" s="363">
        <v>81</v>
      </c>
      <c r="T20" s="365">
        <v>17.3</v>
      </c>
      <c r="U20" s="364">
        <v>67</v>
      </c>
      <c r="V20" s="364">
        <v>13.7</v>
      </c>
      <c r="W20" s="364">
        <v>32</v>
      </c>
      <c r="X20" s="365">
        <v>36.4</v>
      </c>
      <c r="Y20" s="366">
        <v>81</v>
      </c>
      <c r="Z20" s="7"/>
      <c r="AA20" s="61"/>
      <c r="AB20" s="62"/>
      <c r="AC20" s="62"/>
    </row>
    <row r="21" spans="1:30" s="49" customFormat="1" ht="21.6" customHeight="1" x14ac:dyDescent="0.35">
      <c r="A21" s="361" t="s">
        <v>686</v>
      </c>
      <c r="B21" s="362">
        <v>7.1</v>
      </c>
      <c r="C21" s="363">
        <v>236</v>
      </c>
      <c r="D21" s="365">
        <v>6.4</v>
      </c>
      <c r="E21" s="364">
        <v>125</v>
      </c>
      <c r="F21" s="364">
        <v>13.2</v>
      </c>
      <c r="G21" s="364">
        <v>58</v>
      </c>
      <c r="H21" s="365">
        <v>13.6</v>
      </c>
      <c r="I21" s="367">
        <v>238</v>
      </c>
      <c r="J21" s="370">
        <v>7.4</v>
      </c>
      <c r="K21" s="363">
        <v>150</v>
      </c>
      <c r="L21" s="365">
        <v>6.7</v>
      </c>
      <c r="M21" s="364">
        <v>79</v>
      </c>
      <c r="N21" s="364">
        <v>17.100000000000001</v>
      </c>
      <c r="O21" s="364">
        <v>40</v>
      </c>
      <c r="P21" s="365">
        <v>15.4</v>
      </c>
      <c r="Q21" s="371">
        <v>151</v>
      </c>
      <c r="R21" s="362">
        <v>6.4</v>
      </c>
      <c r="S21" s="363">
        <v>80</v>
      </c>
      <c r="T21" s="365">
        <v>4.2</v>
      </c>
      <c r="U21" s="364">
        <v>43</v>
      </c>
      <c r="V21" s="364">
        <v>4.4000000000000004</v>
      </c>
      <c r="W21" s="364">
        <v>17</v>
      </c>
      <c r="X21" s="365">
        <v>9.4</v>
      </c>
      <c r="Y21" s="366">
        <v>81</v>
      </c>
      <c r="Z21" s="7"/>
      <c r="AA21" s="61"/>
      <c r="AB21" s="62"/>
      <c r="AC21" s="62"/>
    </row>
    <row r="22" spans="1:30" s="49" customFormat="1" ht="21.6" customHeight="1" x14ac:dyDescent="0.35">
      <c r="A22" s="361" t="s">
        <v>687</v>
      </c>
      <c r="B22" s="362">
        <v>10.5</v>
      </c>
      <c r="C22" s="363">
        <v>236</v>
      </c>
      <c r="D22" s="365">
        <v>7.8</v>
      </c>
      <c r="E22" s="364">
        <v>151</v>
      </c>
      <c r="F22" s="364">
        <v>12.6</v>
      </c>
      <c r="G22" s="364">
        <v>62</v>
      </c>
      <c r="H22" s="365">
        <v>18.7</v>
      </c>
      <c r="I22" s="367">
        <v>237</v>
      </c>
      <c r="J22" s="370">
        <v>11.1</v>
      </c>
      <c r="K22" s="363">
        <v>150</v>
      </c>
      <c r="L22" s="365">
        <v>8.1999999999999993</v>
      </c>
      <c r="M22" s="364">
        <v>95</v>
      </c>
      <c r="N22" s="364">
        <v>15.6</v>
      </c>
      <c r="O22" s="364">
        <v>44</v>
      </c>
      <c r="P22" s="365">
        <v>20.8</v>
      </c>
      <c r="Q22" s="371">
        <v>150</v>
      </c>
      <c r="R22" s="362">
        <v>9.4</v>
      </c>
      <c r="S22" s="363">
        <v>80</v>
      </c>
      <c r="T22" s="365">
        <v>6</v>
      </c>
      <c r="U22" s="364">
        <v>52</v>
      </c>
      <c r="V22" s="364">
        <v>5.3</v>
      </c>
      <c r="W22" s="364">
        <v>16</v>
      </c>
      <c r="X22" s="365">
        <v>14.1</v>
      </c>
      <c r="Y22" s="366">
        <v>81</v>
      </c>
      <c r="Z22" s="7"/>
      <c r="AA22" s="61"/>
      <c r="AB22" s="62"/>
      <c r="AC22" s="62"/>
    </row>
    <row r="23" spans="1:30" s="49" customFormat="1" ht="21.6" customHeight="1" x14ac:dyDescent="0.35">
      <c r="A23" s="361" t="s">
        <v>688</v>
      </c>
      <c r="B23" s="362">
        <v>16.8</v>
      </c>
      <c r="C23" s="363">
        <v>238</v>
      </c>
      <c r="D23" s="365">
        <v>14.3</v>
      </c>
      <c r="E23" s="364">
        <v>181</v>
      </c>
      <c r="F23" s="364">
        <v>28.6</v>
      </c>
      <c r="G23" s="364">
        <v>95</v>
      </c>
      <c r="H23" s="365">
        <v>38.700000000000003</v>
      </c>
      <c r="I23" s="367">
        <v>240</v>
      </c>
      <c r="J23" s="370">
        <v>16.3</v>
      </c>
      <c r="K23" s="363">
        <v>151</v>
      </c>
      <c r="L23" s="365">
        <v>14.3</v>
      </c>
      <c r="M23" s="364">
        <v>118</v>
      </c>
      <c r="N23" s="364">
        <v>24.9</v>
      </c>
      <c r="O23" s="364">
        <v>62</v>
      </c>
      <c r="P23" s="365">
        <v>37.4</v>
      </c>
      <c r="Q23" s="371">
        <v>152</v>
      </c>
      <c r="R23" s="362">
        <v>17.7</v>
      </c>
      <c r="S23" s="363">
        <v>81</v>
      </c>
      <c r="T23" s="365">
        <v>13.8</v>
      </c>
      <c r="U23" s="364">
        <v>58</v>
      </c>
      <c r="V23" s="364">
        <v>15.4</v>
      </c>
      <c r="W23" s="364">
        <v>30</v>
      </c>
      <c r="X23" s="365">
        <v>32.9</v>
      </c>
      <c r="Y23" s="366">
        <v>82</v>
      </c>
      <c r="Z23" s="7"/>
      <c r="AA23" s="61"/>
      <c r="AB23" s="62"/>
      <c r="AC23" s="62"/>
    </row>
    <row r="24" spans="1:30" s="49" customFormat="1" ht="21.6" customHeight="1" x14ac:dyDescent="0.35">
      <c r="A24" s="361" t="s">
        <v>689</v>
      </c>
      <c r="B24" s="362">
        <v>11.1</v>
      </c>
      <c r="C24" s="363">
        <v>238</v>
      </c>
      <c r="D24" s="365">
        <v>7.4</v>
      </c>
      <c r="E24" s="364">
        <v>73</v>
      </c>
      <c r="F24" s="364">
        <v>17.8</v>
      </c>
      <c r="G24" s="364">
        <v>37</v>
      </c>
      <c r="H24" s="365">
        <v>16.2</v>
      </c>
      <c r="I24" s="367">
        <v>238</v>
      </c>
      <c r="J24" s="370">
        <v>10.8</v>
      </c>
      <c r="K24" s="363">
        <v>151</v>
      </c>
      <c r="L24" s="365">
        <v>7.8</v>
      </c>
      <c r="M24" s="364">
        <v>49</v>
      </c>
      <c r="N24" s="364">
        <v>26.8</v>
      </c>
      <c r="O24" s="364">
        <v>22</v>
      </c>
      <c r="P24" s="365">
        <v>17.3</v>
      </c>
      <c r="Q24" s="371">
        <v>151</v>
      </c>
      <c r="R24" s="362">
        <v>11.5</v>
      </c>
      <c r="S24" s="363">
        <v>81</v>
      </c>
      <c r="T24" s="365">
        <v>3.5</v>
      </c>
      <c r="U24" s="364">
        <v>22</v>
      </c>
      <c r="V24" s="364">
        <v>4.4000000000000004</v>
      </c>
      <c r="W24" s="364">
        <v>14</v>
      </c>
      <c r="X24" s="365">
        <v>13.3</v>
      </c>
      <c r="Y24" s="366">
        <v>81</v>
      </c>
      <c r="Z24" s="7"/>
      <c r="AA24" s="61"/>
      <c r="AB24" s="62"/>
      <c r="AC24" s="62"/>
    </row>
    <row r="25" spans="1:30" s="49" customFormat="1" ht="21.6" customHeight="1" x14ac:dyDescent="0.35">
      <c r="A25" s="361" t="s">
        <v>690</v>
      </c>
      <c r="B25" s="362">
        <v>24.2</v>
      </c>
      <c r="C25" s="363">
        <v>173</v>
      </c>
      <c r="D25" s="365">
        <v>34</v>
      </c>
      <c r="E25" s="364">
        <v>158</v>
      </c>
      <c r="F25" s="364">
        <v>33.700000000000003</v>
      </c>
      <c r="G25" s="364">
        <v>85</v>
      </c>
      <c r="H25" s="365">
        <v>69.8</v>
      </c>
      <c r="I25" s="367">
        <v>178</v>
      </c>
      <c r="J25" s="370">
        <v>22</v>
      </c>
      <c r="K25" s="363">
        <v>110</v>
      </c>
      <c r="L25" s="365">
        <v>32.200000000000003</v>
      </c>
      <c r="M25" s="364">
        <v>100</v>
      </c>
      <c r="N25" s="364">
        <v>28.6</v>
      </c>
      <c r="O25" s="364">
        <v>62</v>
      </c>
      <c r="P25" s="365">
        <v>65.599999999999994</v>
      </c>
      <c r="Q25" s="371">
        <v>113</v>
      </c>
      <c r="R25" s="362">
        <v>26.9</v>
      </c>
      <c r="S25" s="363">
        <v>57</v>
      </c>
      <c r="T25" s="365">
        <v>34.9</v>
      </c>
      <c r="U25" s="364">
        <v>53</v>
      </c>
      <c r="V25" s="364">
        <v>38</v>
      </c>
      <c r="W25" s="364">
        <v>20</v>
      </c>
      <c r="X25" s="365">
        <v>70.2</v>
      </c>
      <c r="Y25" s="366">
        <v>59</v>
      </c>
      <c r="Z25" s="7"/>
      <c r="AA25" s="61"/>
      <c r="AB25" s="62"/>
      <c r="AC25" s="62"/>
    </row>
    <row r="26" spans="1:30" s="49" customFormat="1" ht="21.6" customHeight="1" x14ac:dyDescent="0.35">
      <c r="A26" s="361" t="s">
        <v>691</v>
      </c>
      <c r="B26" s="362">
        <v>43.7</v>
      </c>
      <c r="C26" s="363">
        <v>146</v>
      </c>
      <c r="D26" s="364">
        <v>94.6</v>
      </c>
      <c r="E26" s="364">
        <v>33</v>
      </c>
      <c r="F26" s="364">
        <v>320.5</v>
      </c>
      <c r="G26" s="364">
        <v>211</v>
      </c>
      <c r="H26" s="365">
        <v>353.8</v>
      </c>
      <c r="I26" s="367">
        <v>218</v>
      </c>
      <c r="J26" s="370">
        <v>35.4</v>
      </c>
      <c r="K26" s="363">
        <v>96</v>
      </c>
      <c r="L26" s="364">
        <v>59.3</v>
      </c>
      <c r="M26" s="364">
        <v>22</v>
      </c>
      <c r="N26" s="364">
        <v>327.2</v>
      </c>
      <c r="O26" s="364">
        <v>135</v>
      </c>
      <c r="P26" s="365">
        <v>351.6</v>
      </c>
      <c r="Q26" s="371">
        <v>139</v>
      </c>
      <c r="R26" s="362">
        <v>61</v>
      </c>
      <c r="S26" s="363">
        <v>48</v>
      </c>
      <c r="T26" s="364">
        <v>149.69999999999999</v>
      </c>
      <c r="U26" s="364">
        <v>10</v>
      </c>
      <c r="V26" s="364">
        <v>313.8</v>
      </c>
      <c r="W26" s="364">
        <v>71</v>
      </c>
      <c r="X26" s="365">
        <v>365.8</v>
      </c>
      <c r="Y26" s="366">
        <v>73</v>
      </c>
      <c r="Z26" s="7"/>
      <c r="AA26" s="61"/>
      <c r="AB26" s="62"/>
      <c r="AC26" s="62"/>
    </row>
    <row r="27" spans="1:30" ht="15" customHeight="1" x14ac:dyDescent="0.35">
      <c r="A27" s="49"/>
      <c r="B27" s="349"/>
      <c r="C27" s="349"/>
      <c r="E27" s="349"/>
      <c r="F27" s="349"/>
      <c r="G27" s="349"/>
      <c r="H27" s="349"/>
      <c r="I27" s="349"/>
      <c r="J27" s="61"/>
      <c r="K27" s="350"/>
      <c r="L27" s="62"/>
      <c r="M27" s="62"/>
      <c r="AA27" s="61"/>
      <c r="AB27" s="62"/>
      <c r="AC27" s="62"/>
    </row>
    <row r="28" spans="1:30" s="328" customFormat="1" ht="13.15" x14ac:dyDescent="0.35">
      <c r="A28" s="299" t="s">
        <v>718</v>
      </c>
      <c r="X28" s="353"/>
      <c r="Y28" s="353"/>
      <c r="Z28" s="353"/>
      <c r="AA28" s="61"/>
      <c r="AB28" s="62"/>
      <c r="AC28" s="62"/>
      <c r="AD28" s="353"/>
    </row>
    <row r="29" spans="1:30" s="328" customFormat="1" ht="13.15" x14ac:dyDescent="0.35">
      <c r="A29" s="302" t="s">
        <v>763</v>
      </c>
      <c r="N29" s="353"/>
      <c r="O29" s="353"/>
      <c r="P29" s="262"/>
      <c r="Q29" s="262"/>
      <c r="R29" s="262"/>
      <c r="S29" s="262"/>
      <c r="T29" s="262"/>
      <c r="U29" s="262"/>
      <c r="V29" s="262"/>
      <c r="W29" s="353"/>
      <c r="X29" s="262"/>
      <c r="Y29" s="262"/>
      <c r="Z29" s="262"/>
      <c r="AA29" s="353"/>
      <c r="AB29" s="353"/>
      <c r="AC29" s="353"/>
      <c r="AD29" s="353"/>
    </row>
    <row r="30" spans="1:30" ht="13.15" x14ac:dyDescent="0.35">
      <c r="J30" s="61"/>
      <c r="K30" s="350"/>
      <c r="L30" s="62"/>
      <c r="M30" s="62"/>
      <c r="P30" s="61"/>
      <c r="Q30" s="62"/>
      <c r="R30" s="61"/>
      <c r="S30" s="62"/>
      <c r="T30" s="61"/>
      <c r="U30" s="62"/>
      <c r="V30" s="62"/>
      <c r="X30" s="61"/>
      <c r="Y30" s="62"/>
      <c r="Z30" s="62"/>
    </row>
    <row r="31" spans="1:30" ht="13.15" x14ac:dyDescent="0.35">
      <c r="J31" s="61"/>
      <c r="K31" s="350"/>
      <c r="L31" s="62"/>
      <c r="M31" s="62"/>
      <c r="P31" s="61"/>
      <c r="Q31" s="62"/>
      <c r="R31" s="61"/>
      <c r="S31" s="62"/>
      <c r="T31" s="61"/>
      <c r="U31" s="62"/>
      <c r="V31" s="62"/>
      <c r="X31" s="61"/>
      <c r="Y31" s="62"/>
      <c r="Z31" s="62"/>
    </row>
    <row r="32" spans="1:30" ht="13.15" x14ac:dyDescent="0.35">
      <c r="B32" s="181"/>
      <c r="C32" s="181"/>
      <c r="D32" s="181"/>
      <c r="J32" s="61"/>
      <c r="K32" s="350"/>
      <c r="L32" s="62"/>
      <c r="M32" s="62"/>
      <c r="P32" s="61"/>
      <c r="Q32" s="62"/>
      <c r="R32" s="61"/>
      <c r="S32" s="62"/>
      <c r="T32" s="61"/>
      <c r="U32" s="62"/>
      <c r="V32" s="62"/>
      <c r="X32" s="61"/>
      <c r="Y32" s="62"/>
      <c r="Z32" s="62"/>
    </row>
    <row r="33" spans="2:26" ht="13.15" x14ac:dyDescent="0.35">
      <c r="B33" s="275"/>
      <c r="C33" s="7"/>
      <c r="D33" s="7"/>
      <c r="J33" s="61"/>
      <c r="K33" s="350"/>
      <c r="L33" s="62"/>
      <c r="M33" s="62"/>
      <c r="P33" s="61"/>
      <c r="Q33" s="62"/>
      <c r="R33" s="61"/>
      <c r="S33" s="62"/>
      <c r="T33" s="61"/>
      <c r="U33" s="62"/>
      <c r="V33" s="62"/>
      <c r="X33" s="61"/>
      <c r="Y33" s="62"/>
      <c r="Z33" s="62"/>
    </row>
    <row r="34" spans="2:26" ht="13.15" x14ac:dyDescent="0.35">
      <c r="B34" s="275"/>
      <c r="C34" s="7"/>
      <c r="D34" s="7"/>
      <c r="H34" s="262"/>
      <c r="I34" s="262"/>
      <c r="J34" s="48"/>
      <c r="K34" s="38"/>
      <c r="M34" s="62"/>
      <c r="P34" s="61"/>
      <c r="Q34" s="62"/>
      <c r="R34" s="61"/>
      <c r="S34" s="62"/>
      <c r="T34" s="61"/>
      <c r="U34" s="62"/>
      <c r="V34" s="62"/>
      <c r="X34" s="61"/>
      <c r="Y34" s="62"/>
      <c r="Z34" s="62"/>
    </row>
    <row r="35" spans="2:26" ht="13.15" x14ac:dyDescent="0.35">
      <c r="B35" s="275"/>
      <c r="C35" s="7"/>
      <c r="D35" s="7"/>
      <c r="H35" s="61"/>
      <c r="I35" s="62"/>
      <c r="J35" s="53"/>
      <c r="K35" s="38"/>
      <c r="M35" s="62"/>
      <c r="P35" s="262"/>
      <c r="Q35" s="262"/>
      <c r="R35" s="61"/>
      <c r="S35" s="62"/>
      <c r="T35" s="61"/>
      <c r="U35" s="62"/>
      <c r="V35" s="62"/>
      <c r="X35" s="61"/>
      <c r="Y35" s="62"/>
      <c r="Z35" s="62"/>
    </row>
    <row r="36" spans="2:26" ht="13.15" x14ac:dyDescent="0.35">
      <c r="B36" s="275"/>
      <c r="C36" s="7"/>
      <c r="D36" s="7"/>
      <c r="H36" s="61"/>
      <c r="I36" s="62"/>
      <c r="J36" s="262"/>
      <c r="K36" s="262"/>
      <c r="L36" s="262"/>
      <c r="M36" s="62"/>
      <c r="P36" s="61"/>
      <c r="Q36" s="62"/>
      <c r="R36" s="61"/>
      <c r="S36" s="62"/>
      <c r="T36" s="61"/>
      <c r="U36" s="62"/>
      <c r="V36" s="62"/>
      <c r="X36" s="61"/>
      <c r="Y36" s="62"/>
      <c r="Z36" s="62"/>
    </row>
    <row r="37" spans="2:26" ht="13.15" x14ac:dyDescent="0.35">
      <c r="B37" s="275"/>
      <c r="C37" s="7"/>
      <c r="D37" s="7"/>
      <c r="H37" s="61"/>
      <c r="I37" s="62"/>
      <c r="J37" s="61"/>
      <c r="K37" s="62"/>
      <c r="L37" s="62"/>
      <c r="M37" s="62"/>
      <c r="P37" s="61"/>
      <c r="Q37" s="62"/>
      <c r="R37" s="61"/>
      <c r="S37" s="62"/>
      <c r="T37" s="61"/>
      <c r="U37" s="62"/>
      <c r="V37" s="62"/>
      <c r="X37" s="61"/>
      <c r="Y37" s="62"/>
      <c r="Z37" s="62"/>
    </row>
    <row r="38" spans="2:26" ht="13.15" x14ac:dyDescent="0.35">
      <c r="B38" s="275"/>
      <c r="C38" s="7"/>
      <c r="D38" s="7"/>
      <c r="H38" s="61"/>
      <c r="I38" s="62"/>
      <c r="J38" s="61"/>
      <c r="K38" s="62"/>
      <c r="L38" s="62"/>
      <c r="M38" s="62"/>
      <c r="N38" s="262"/>
      <c r="O38" s="262"/>
      <c r="P38" s="61"/>
      <c r="Q38" s="62"/>
      <c r="R38" s="61"/>
      <c r="S38" s="62"/>
      <c r="T38" s="61"/>
      <c r="U38" s="62"/>
      <c r="V38" s="62"/>
      <c r="X38" s="61"/>
      <c r="Y38" s="62"/>
      <c r="Z38" s="62"/>
    </row>
    <row r="39" spans="2:26" ht="13.15" x14ac:dyDescent="0.35">
      <c r="B39" s="275"/>
      <c r="C39" s="7"/>
      <c r="D39" s="7"/>
      <c r="J39" s="61"/>
      <c r="K39" s="62"/>
      <c r="L39" s="62"/>
      <c r="M39" s="62"/>
      <c r="N39" s="61"/>
      <c r="O39" s="62"/>
      <c r="P39" s="61"/>
      <c r="Q39" s="62"/>
      <c r="R39" s="61"/>
      <c r="S39" s="62"/>
      <c r="T39" s="61"/>
      <c r="U39" s="62"/>
      <c r="V39" s="62"/>
      <c r="X39" s="61"/>
      <c r="Y39" s="62"/>
      <c r="Z39" s="62"/>
    </row>
    <row r="40" spans="2:26" ht="13.15" x14ac:dyDescent="0.35">
      <c r="B40" s="275"/>
      <c r="C40" s="7"/>
      <c r="D40" s="7"/>
      <c r="J40" s="61"/>
      <c r="K40" s="62"/>
      <c r="L40" s="62"/>
      <c r="M40" s="62"/>
      <c r="N40" s="61"/>
      <c r="O40" s="62"/>
      <c r="P40" s="61"/>
      <c r="Q40" s="62"/>
      <c r="R40" s="61"/>
      <c r="S40" s="62"/>
      <c r="T40" s="61"/>
      <c r="U40" s="62"/>
      <c r="V40" s="62"/>
      <c r="X40" s="61"/>
      <c r="Y40" s="62"/>
      <c r="Z40" s="62"/>
    </row>
    <row r="41" spans="2:26" ht="13.15" x14ac:dyDescent="0.35">
      <c r="B41" s="275"/>
      <c r="C41" s="7"/>
      <c r="D41" s="7"/>
      <c r="J41" s="61"/>
      <c r="K41" s="350"/>
      <c r="L41" s="62"/>
      <c r="M41" s="62"/>
      <c r="N41" s="61"/>
      <c r="O41" s="62"/>
      <c r="P41" s="61"/>
      <c r="Q41" s="62"/>
      <c r="R41" s="61"/>
      <c r="S41" s="62"/>
      <c r="T41" s="61"/>
      <c r="U41" s="62"/>
      <c r="V41" s="62"/>
      <c r="X41" s="61"/>
      <c r="Y41" s="62"/>
      <c r="Z41" s="62"/>
    </row>
    <row r="42" spans="2:26" ht="13.15" x14ac:dyDescent="0.35">
      <c r="B42" s="275"/>
      <c r="C42" s="7"/>
      <c r="D42" s="7"/>
      <c r="J42" s="61"/>
      <c r="K42" s="350"/>
      <c r="L42" s="62"/>
      <c r="M42" s="62"/>
      <c r="N42" s="61"/>
      <c r="O42" s="62"/>
      <c r="P42" s="61"/>
      <c r="Q42" s="62"/>
      <c r="R42" s="61"/>
      <c r="S42" s="62"/>
      <c r="T42" s="61"/>
      <c r="U42" s="62"/>
      <c r="V42" s="62"/>
      <c r="X42" s="61"/>
      <c r="Y42" s="62"/>
      <c r="Z42" s="62"/>
    </row>
    <row r="43" spans="2:26" ht="13.15" x14ac:dyDescent="0.35">
      <c r="B43" s="275"/>
      <c r="C43" s="7"/>
      <c r="D43" s="7"/>
      <c r="J43" s="61"/>
      <c r="K43" s="350"/>
      <c r="L43" s="62"/>
      <c r="M43" s="62"/>
      <c r="N43" s="61"/>
      <c r="O43" s="62"/>
      <c r="P43" s="61"/>
      <c r="Q43" s="62"/>
      <c r="R43" s="61"/>
      <c r="S43" s="62"/>
      <c r="T43" s="61"/>
      <c r="U43" s="62"/>
      <c r="V43" s="62"/>
      <c r="X43" s="61"/>
      <c r="Y43" s="62"/>
      <c r="Z43" s="62"/>
    </row>
    <row r="44" spans="2:26" ht="13.15" x14ac:dyDescent="0.35">
      <c r="B44" s="275"/>
      <c r="C44" s="7"/>
      <c r="D44" s="7"/>
      <c r="J44" s="61"/>
      <c r="K44" s="350"/>
      <c r="L44" s="62"/>
      <c r="M44" s="62"/>
      <c r="N44" s="61"/>
      <c r="O44" s="62"/>
      <c r="P44" s="61"/>
      <c r="Q44" s="62"/>
      <c r="R44" s="61"/>
      <c r="S44" s="62"/>
      <c r="T44" s="61"/>
      <c r="U44" s="62"/>
      <c r="V44" s="62"/>
      <c r="X44" s="61"/>
      <c r="Y44" s="62"/>
      <c r="Z44" s="62"/>
    </row>
    <row r="45" spans="2:26" ht="13.15" x14ac:dyDescent="0.35">
      <c r="B45" s="275"/>
      <c r="C45" s="7"/>
      <c r="D45" s="7"/>
      <c r="J45" s="61"/>
      <c r="K45" s="350"/>
      <c r="L45" s="62"/>
      <c r="M45" s="62"/>
      <c r="N45" s="61"/>
      <c r="O45" s="62"/>
      <c r="P45" s="61"/>
      <c r="Q45" s="62"/>
      <c r="R45" s="61"/>
      <c r="S45" s="62"/>
      <c r="T45" s="61"/>
      <c r="U45" s="62"/>
      <c r="V45" s="62"/>
      <c r="X45" s="61"/>
      <c r="Y45" s="62"/>
      <c r="Z45" s="62"/>
    </row>
    <row r="46" spans="2:26" ht="13.15" x14ac:dyDescent="0.35">
      <c r="B46" s="275"/>
      <c r="C46" s="7"/>
      <c r="D46" s="7"/>
      <c r="J46" s="61"/>
      <c r="K46" s="350"/>
      <c r="L46" s="62"/>
      <c r="M46" s="62"/>
      <c r="N46" s="61"/>
      <c r="O46" s="62"/>
      <c r="P46" s="61"/>
      <c r="Q46" s="62"/>
      <c r="R46" s="61"/>
      <c r="S46" s="62"/>
      <c r="T46" s="61"/>
      <c r="U46" s="62"/>
      <c r="V46" s="62"/>
      <c r="X46" s="61"/>
      <c r="Y46" s="62"/>
      <c r="Z46" s="62"/>
    </row>
    <row r="47" spans="2:26" ht="13.15" x14ac:dyDescent="0.35">
      <c r="B47" s="275"/>
      <c r="C47" s="7"/>
      <c r="D47" s="7"/>
      <c r="J47" s="61"/>
      <c r="K47" s="350"/>
      <c r="L47" s="62"/>
      <c r="M47" s="62"/>
      <c r="N47" s="61"/>
      <c r="O47" s="62"/>
      <c r="P47" s="61"/>
      <c r="Q47" s="62"/>
      <c r="R47" s="61"/>
      <c r="S47" s="62"/>
      <c r="T47" s="61"/>
      <c r="U47" s="62"/>
      <c r="V47" s="62"/>
      <c r="X47" s="61"/>
      <c r="Y47" s="62"/>
      <c r="Z47" s="62"/>
    </row>
    <row r="48" spans="2:26" ht="13.15" x14ac:dyDescent="0.35">
      <c r="B48" s="275"/>
      <c r="C48" s="7"/>
      <c r="D48" s="7"/>
      <c r="J48" s="61"/>
      <c r="K48" s="350"/>
      <c r="L48" s="62"/>
      <c r="M48" s="62"/>
      <c r="N48" s="61"/>
      <c r="O48" s="62"/>
      <c r="P48" s="61"/>
      <c r="Q48" s="62"/>
      <c r="R48" s="61"/>
      <c r="S48" s="62"/>
      <c r="T48" s="61"/>
      <c r="U48" s="62"/>
      <c r="V48" s="62"/>
      <c r="X48" s="61"/>
      <c r="Y48" s="62"/>
      <c r="Z48" s="62"/>
    </row>
    <row r="49" spans="2:26" ht="13.15" x14ac:dyDescent="0.35">
      <c r="B49" s="275"/>
      <c r="C49" s="7"/>
      <c r="D49" s="7"/>
      <c r="J49" s="61"/>
      <c r="K49" s="350"/>
      <c r="L49" s="62"/>
      <c r="M49" s="62"/>
      <c r="N49" s="61"/>
      <c r="O49" s="62"/>
      <c r="P49" s="61"/>
      <c r="Q49" s="62"/>
      <c r="R49" s="61"/>
      <c r="S49" s="62"/>
      <c r="T49" s="61"/>
      <c r="U49" s="62"/>
      <c r="V49" s="62"/>
      <c r="X49" s="61"/>
      <c r="Y49" s="62"/>
      <c r="Z49" s="62"/>
    </row>
    <row r="50" spans="2:26" ht="13.15" x14ac:dyDescent="0.35">
      <c r="B50" s="275"/>
      <c r="C50" s="7"/>
      <c r="D50" s="7"/>
      <c r="J50" s="61"/>
      <c r="K50" s="350"/>
      <c r="L50" s="62"/>
      <c r="M50" s="62"/>
      <c r="N50" s="61"/>
      <c r="O50" s="62"/>
      <c r="P50" s="61"/>
      <c r="Q50" s="62"/>
      <c r="R50" s="61"/>
      <c r="S50" s="62"/>
      <c r="T50" s="61"/>
      <c r="U50" s="62"/>
      <c r="V50" s="62"/>
      <c r="X50" s="61"/>
      <c r="Y50" s="62"/>
      <c r="Z50" s="62"/>
    </row>
    <row r="51" spans="2:26" ht="13.15" x14ac:dyDescent="0.35">
      <c r="B51" s="275"/>
      <c r="C51" s="7"/>
      <c r="D51" s="7"/>
      <c r="J51" s="61"/>
      <c r="K51" s="350"/>
      <c r="L51" s="62"/>
      <c r="M51" s="62"/>
      <c r="N51" s="61"/>
      <c r="O51" s="62"/>
      <c r="P51" s="61"/>
      <c r="Q51" s="62"/>
      <c r="R51" s="61"/>
      <c r="S51" s="62"/>
      <c r="T51" s="61"/>
      <c r="U51" s="62"/>
      <c r="V51" s="62"/>
      <c r="X51" s="61"/>
      <c r="Y51" s="62"/>
      <c r="Z51" s="62"/>
    </row>
    <row r="52" spans="2:26" ht="13.15" x14ac:dyDescent="0.35">
      <c r="B52" s="275"/>
      <c r="C52" s="7"/>
      <c r="D52" s="7"/>
      <c r="J52" s="61"/>
      <c r="K52" s="350"/>
      <c r="L52" s="62"/>
      <c r="M52" s="62"/>
      <c r="N52" s="61"/>
      <c r="O52" s="62"/>
      <c r="P52" s="62"/>
    </row>
    <row r="53" spans="2:26" ht="13.15" x14ac:dyDescent="0.35">
      <c r="B53" s="275"/>
      <c r="C53" s="7"/>
      <c r="D53" s="7"/>
      <c r="J53" s="61"/>
      <c r="K53" s="350"/>
      <c r="L53" s="62"/>
      <c r="M53" s="62"/>
    </row>
    <row r="54" spans="2:26" ht="13.15" x14ac:dyDescent="0.35">
      <c r="B54" s="275"/>
      <c r="C54" s="7"/>
      <c r="D54" s="7"/>
      <c r="J54" s="61"/>
      <c r="K54" s="350"/>
      <c r="L54" s="62"/>
      <c r="M54" s="62"/>
    </row>
    <row r="55" spans="2:26" ht="13.15" x14ac:dyDescent="0.35">
      <c r="B55" s="14"/>
      <c r="C55" s="3"/>
      <c r="D55" s="3"/>
      <c r="J55" s="61"/>
      <c r="K55" s="350"/>
      <c r="L55" s="62"/>
      <c r="M55" s="62"/>
    </row>
    <row r="56" spans="2:26" ht="13.15" x14ac:dyDescent="0.35">
      <c r="B56" s="14"/>
      <c r="C56" s="3"/>
      <c r="D56" s="3"/>
      <c r="J56" s="61"/>
      <c r="K56" s="350"/>
      <c r="L56" s="62"/>
      <c r="M56" s="62"/>
    </row>
    <row r="57" spans="2:26" ht="13.15" x14ac:dyDescent="0.35">
      <c r="B57" s="3"/>
      <c r="C57" s="3"/>
      <c r="D57" s="3"/>
      <c r="J57" s="61"/>
      <c r="K57" s="350"/>
      <c r="L57" s="62"/>
      <c r="M57" s="62"/>
    </row>
    <row r="58" spans="2:26" ht="13.15" x14ac:dyDescent="0.35">
      <c r="B58" s="284"/>
      <c r="C58" s="3"/>
      <c r="D58" s="3"/>
      <c r="J58" s="61"/>
      <c r="K58" s="350"/>
      <c r="L58" s="62"/>
      <c r="M58" s="62"/>
    </row>
    <row r="59" spans="2:26" ht="13.15" x14ac:dyDescent="0.35">
      <c r="B59" s="182"/>
      <c r="C59" s="3"/>
      <c r="D59" s="3"/>
      <c r="J59" s="61"/>
      <c r="K59" s="350"/>
      <c r="L59" s="62"/>
      <c r="M59" s="62"/>
    </row>
    <row r="60" spans="2:26" ht="13.15" x14ac:dyDescent="0.35">
      <c r="B60" s="14"/>
      <c r="C60" s="3"/>
      <c r="D60" s="3"/>
      <c r="J60" s="61"/>
      <c r="K60" s="350"/>
      <c r="L60" s="62"/>
      <c r="M60" s="62"/>
    </row>
    <row r="61" spans="2:26" ht="13.15" x14ac:dyDescent="0.35">
      <c r="B61" s="284"/>
      <c r="C61" s="3"/>
      <c r="D61" s="3"/>
      <c r="J61" s="61"/>
      <c r="K61" s="350"/>
      <c r="L61" s="62"/>
      <c r="M61" s="62"/>
    </row>
    <row r="62" spans="2:26" ht="13.15" x14ac:dyDescent="0.35">
      <c r="B62" s="285"/>
      <c r="C62" s="3"/>
      <c r="D62" s="3"/>
      <c r="J62" s="61"/>
      <c r="K62" s="350"/>
      <c r="L62" s="62"/>
      <c r="M62" s="62"/>
    </row>
    <row r="63" spans="2:26" ht="13.15" x14ac:dyDescent="0.35">
      <c r="B63" s="181"/>
      <c r="C63" s="181"/>
      <c r="D63" s="181"/>
      <c r="J63" s="61"/>
      <c r="K63" s="350"/>
      <c r="L63" s="62"/>
      <c r="M63" s="62"/>
    </row>
    <row r="64" spans="2:26" ht="13.15" x14ac:dyDescent="0.35">
      <c r="B64" s="275"/>
      <c r="C64" s="7"/>
      <c r="D64" s="7"/>
    </row>
    <row r="65" spans="2:4" ht="13.15" x14ac:dyDescent="0.35">
      <c r="B65" s="275"/>
      <c r="C65" s="7"/>
      <c r="D65" s="7"/>
    </row>
    <row r="66" spans="2:4" ht="13.15" x14ac:dyDescent="0.35">
      <c r="B66" s="275"/>
      <c r="C66" s="7"/>
      <c r="D66" s="7"/>
    </row>
    <row r="67" spans="2:4" ht="13.15" x14ac:dyDescent="0.35">
      <c r="B67" s="275"/>
      <c r="C67" s="7"/>
      <c r="D67" s="7"/>
    </row>
    <row r="68" spans="2:4" ht="13.15" x14ac:dyDescent="0.35">
      <c r="B68" s="275"/>
      <c r="C68" s="7"/>
      <c r="D68" s="7"/>
    </row>
    <row r="69" spans="2:4" ht="13.15" x14ac:dyDescent="0.35">
      <c r="B69" s="275"/>
      <c r="C69" s="7"/>
      <c r="D69" s="7"/>
    </row>
    <row r="70" spans="2:4" ht="13.15" x14ac:dyDescent="0.35">
      <c r="B70" s="275"/>
      <c r="C70" s="7"/>
      <c r="D70" s="7"/>
    </row>
    <row r="71" spans="2:4" ht="13.15" x14ac:dyDescent="0.35">
      <c r="B71" s="275"/>
      <c r="C71" s="7"/>
      <c r="D71" s="7"/>
    </row>
    <row r="72" spans="2:4" ht="13.15" x14ac:dyDescent="0.35">
      <c r="B72" s="275"/>
      <c r="C72" s="7"/>
      <c r="D72" s="7"/>
    </row>
    <row r="73" spans="2:4" ht="13.15" x14ac:dyDescent="0.35">
      <c r="B73" s="275"/>
      <c r="C73" s="7"/>
      <c r="D73" s="7"/>
    </row>
    <row r="74" spans="2:4" ht="13.15" x14ac:dyDescent="0.35">
      <c r="B74" s="275"/>
      <c r="C74" s="7"/>
      <c r="D74" s="7"/>
    </row>
    <row r="75" spans="2:4" ht="13.15" x14ac:dyDescent="0.35">
      <c r="B75" s="275"/>
      <c r="C75" s="7"/>
      <c r="D75" s="7"/>
    </row>
    <row r="76" spans="2:4" ht="13.15" x14ac:dyDescent="0.35">
      <c r="B76" s="275"/>
      <c r="C76" s="7"/>
      <c r="D76" s="7"/>
    </row>
    <row r="77" spans="2:4" ht="13.15" x14ac:dyDescent="0.35">
      <c r="B77" s="275"/>
      <c r="C77" s="7"/>
      <c r="D77" s="7"/>
    </row>
    <row r="78" spans="2:4" x14ac:dyDescent="0.35">
      <c r="B78" s="14"/>
      <c r="C78" s="3"/>
      <c r="D78" s="3"/>
    </row>
    <row r="79" spans="2:4" x14ac:dyDescent="0.35">
      <c r="B79" s="14"/>
      <c r="C79" s="3"/>
      <c r="D79" s="3"/>
    </row>
    <row r="80" spans="2:4" x14ac:dyDescent="0.35">
      <c r="B80" s="3"/>
      <c r="C80" s="3"/>
      <c r="D80" s="3"/>
    </row>
    <row r="81" spans="2:4" x14ac:dyDescent="0.35">
      <c r="B81" s="284"/>
      <c r="C81" s="3"/>
      <c r="D81" s="3"/>
    </row>
    <row r="82" spans="2:4" x14ac:dyDescent="0.35">
      <c r="B82" s="182"/>
      <c r="C82" s="3"/>
      <c r="D82" s="3"/>
    </row>
    <row r="83" spans="2:4" x14ac:dyDescent="0.35">
      <c r="B83" s="14"/>
      <c r="C83" s="3"/>
      <c r="D83" s="3"/>
    </row>
    <row r="84" spans="2:4" x14ac:dyDescent="0.35">
      <c r="B84" s="284"/>
      <c r="C84" s="3"/>
      <c r="D84" s="3"/>
    </row>
    <row r="85" spans="2:4" x14ac:dyDescent="0.35">
      <c r="B85" s="285"/>
      <c r="C85" s="3"/>
      <c r="D85" s="3"/>
    </row>
    <row r="86" spans="2:4" ht="13.15" x14ac:dyDescent="0.35">
      <c r="B86" s="181"/>
      <c r="C86" s="181"/>
      <c r="D86" s="181"/>
    </row>
    <row r="87" spans="2:4" ht="13.15" x14ac:dyDescent="0.35">
      <c r="B87" s="275"/>
      <c r="C87" s="7"/>
      <c r="D87" s="7"/>
    </row>
    <row r="88" spans="2:4" ht="13.15" x14ac:dyDescent="0.35">
      <c r="B88" s="275"/>
      <c r="C88" s="7"/>
      <c r="D88" s="7"/>
    </row>
    <row r="89" spans="2:4" ht="13.15" x14ac:dyDescent="0.35">
      <c r="B89" s="275"/>
      <c r="C89" s="7"/>
      <c r="D89" s="7"/>
    </row>
    <row r="90" spans="2:4" ht="13.15" x14ac:dyDescent="0.35">
      <c r="B90" s="275"/>
      <c r="C90" s="7"/>
      <c r="D90" s="7"/>
    </row>
    <row r="91" spans="2:4" ht="13.15" x14ac:dyDescent="0.35">
      <c r="B91" s="275"/>
      <c r="C91" s="7"/>
      <c r="D91" s="7"/>
    </row>
    <row r="92" spans="2:4" ht="13.15" x14ac:dyDescent="0.35">
      <c r="B92" s="275"/>
      <c r="C92" s="7"/>
      <c r="D92" s="7"/>
    </row>
    <row r="93" spans="2:4" ht="13.15" x14ac:dyDescent="0.35">
      <c r="B93" s="275"/>
      <c r="C93" s="7"/>
      <c r="D93" s="7"/>
    </row>
    <row r="94" spans="2:4" ht="13.15" x14ac:dyDescent="0.35">
      <c r="B94" s="275"/>
      <c r="C94" s="7"/>
      <c r="D94" s="7"/>
    </row>
    <row r="95" spans="2:4" ht="13.15" x14ac:dyDescent="0.35">
      <c r="B95" s="275"/>
      <c r="C95" s="7"/>
      <c r="D95" s="7"/>
    </row>
    <row r="96" spans="2:4" ht="13.15" x14ac:dyDescent="0.35">
      <c r="B96" s="275"/>
      <c r="C96" s="7"/>
      <c r="D96" s="7"/>
    </row>
    <row r="97" spans="2:4" ht="13.15" x14ac:dyDescent="0.35">
      <c r="B97" s="275"/>
      <c r="C97" s="7"/>
      <c r="D97" s="7"/>
    </row>
    <row r="98" spans="2:4" ht="13.15" x14ac:dyDescent="0.35">
      <c r="B98" s="275"/>
      <c r="C98" s="7"/>
      <c r="D98" s="7"/>
    </row>
    <row r="99" spans="2:4" ht="13.15" x14ac:dyDescent="0.35">
      <c r="B99" s="275"/>
      <c r="C99" s="7"/>
      <c r="D99" s="7"/>
    </row>
    <row r="100" spans="2:4" ht="13.15" x14ac:dyDescent="0.35">
      <c r="B100" s="275"/>
      <c r="C100" s="7"/>
      <c r="D100" s="7"/>
    </row>
    <row r="101" spans="2:4" ht="13.15" x14ac:dyDescent="0.35">
      <c r="B101" s="275"/>
      <c r="C101" s="7"/>
      <c r="D101" s="7"/>
    </row>
    <row r="102" spans="2:4" ht="13.15" x14ac:dyDescent="0.35">
      <c r="B102" s="275"/>
      <c r="C102" s="7"/>
      <c r="D102" s="7"/>
    </row>
    <row r="103" spans="2:4" ht="13.15" x14ac:dyDescent="0.35">
      <c r="B103" s="275"/>
      <c r="C103" s="7"/>
      <c r="D103" s="7"/>
    </row>
    <row r="104" spans="2:4" ht="13.15" x14ac:dyDescent="0.35">
      <c r="B104" s="275"/>
      <c r="C104" s="7"/>
      <c r="D104" s="7"/>
    </row>
    <row r="105" spans="2:4" ht="13.15" x14ac:dyDescent="0.35">
      <c r="B105" s="275"/>
      <c r="C105" s="7"/>
      <c r="D105" s="7"/>
    </row>
    <row r="106" spans="2:4" ht="13.15" x14ac:dyDescent="0.35">
      <c r="B106" s="275"/>
      <c r="C106" s="7"/>
      <c r="D106" s="7"/>
    </row>
    <row r="107" spans="2:4" ht="13.15" x14ac:dyDescent="0.35">
      <c r="B107" s="275"/>
      <c r="C107" s="7"/>
      <c r="D107" s="7"/>
    </row>
    <row r="108" spans="2:4" ht="13.15" x14ac:dyDescent="0.35">
      <c r="B108" s="275"/>
      <c r="C108" s="7"/>
      <c r="D108" s="7"/>
    </row>
  </sheetData>
  <mergeCells count="4">
    <mergeCell ref="A3:A4"/>
    <mergeCell ref="B3:I3"/>
    <mergeCell ref="J3:Q3"/>
    <mergeCell ref="R3:Y3"/>
  </mergeCells>
  <conditionalFormatting sqref="A5:A26">
    <cfRule type="expression" dxfId="2" priority="4">
      <formula>MOD(ROW(),2)=0</formula>
    </cfRule>
  </conditionalFormatting>
  <conditionalFormatting sqref="B5:Y26">
    <cfRule type="expression" dxfId="1" priority="1">
      <formula>MOD(ROW(),2)=0</formula>
    </cfRule>
  </conditionalFormatting>
  <hyperlinks>
    <hyperlink ref="A2" location="TOC!A1" display="Return to Table of Contents"/>
  </hyperlinks>
  <pageMargins left="0.25" right="0.25" top="0.75" bottom="0.75" header="0.3" footer="0.3"/>
  <pageSetup scale="56" orientation="landscape" horizontalDpi="1200" verticalDpi="1200" r:id="rId1"/>
  <headerFooter>
    <oddHeader>&amp;L&amp;"Arial,Bold"2019-20 &amp;"Arial,Bold Italic"Survey of Allied Dental Education&amp;"Arial,Bold"
Report 2 - Dental Assisting Education Programs</oddHeader>
  </headerFooter>
  <colBreaks count="2" manualBreakCount="2">
    <brk id="9" max="28" man="1"/>
    <brk id="17" max="28"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59"/>
  <sheetViews>
    <sheetView workbookViewId="0">
      <pane ySplit="4" topLeftCell="A5" activePane="bottomLeft" state="frozen"/>
      <selection activeCell="A11" sqref="A11"/>
      <selection pane="bottomLeft" sqref="A1:D1"/>
    </sheetView>
  </sheetViews>
  <sheetFormatPr defaultColWidth="9.1328125" defaultRowHeight="12.75" x14ac:dyDescent="0.35"/>
  <cols>
    <col min="1" max="1" width="51.1328125" style="3" customWidth="1"/>
    <col min="2" max="2" width="16.53125" style="3" customWidth="1"/>
    <col min="3" max="3" width="2.6640625" style="355" customWidth="1"/>
    <col min="4" max="4" width="14.46484375" style="3" customWidth="1"/>
    <col min="5" max="5" width="17.46484375" style="355" customWidth="1"/>
    <col min="6" max="8" width="9.1328125" style="3"/>
    <col min="9" max="9" width="13.33203125" style="3" customWidth="1"/>
    <col min="10" max="16384" width="9.1328125" style="3"/>
  </cols>
  <sheetData>
    <row r="1" spans="1:11" ht="35.25" customHeight="1" x14ac:dyDescent="0.4">
      <c r="A1" s="446" t="s">
        <v>726</v>
      </c>
      <c r="B1" s="446"/>
      <c r="C1" s="446"/>
      <c r="D1" s="446"/>
      <c r="F1" s="262"/>
    </row>
    <row r="2" spans="1:11" ht="21" customHeight="1" x14ac:dyDescent="0.35">
      <c r="A2" s="193" t="s">
        <v>1</v>
      </c>
      <c r="B2" s="37"/>
      <c r="C2" s="375"/>
      <c r="D2" s="37"/>
      <c r="F2" s="62"/>
    </row>
    <row r="3" spans="1:11" ht="56.75" customHeight="1" x14ac:dyDescent="0.35">
      <c r="A3" s="356"/>
      <c r="B3" s="351" t="s">
        <v>725</v>
      </c>
      <c r="C3" s="351"/>
      <c r="D3" s="447" t="s">
        <v>720</v>
      </c>
      <c r="E3" s="447"/>
      <c r="F3" s="62"/>
    </row>
    <row r="4" spans="1:11" ht="39.75" customHeight="1" thickBot="1" x14ac:dyDescent="0.45">
      <c r="A4" s="379" t="s">
        <v>727</v>
      </c>
      <c r="B4" s="357" t="s">
        <v>721</v>
      </c>
      <c r="C4" s="357"/>
      <c r="D4" s="358" t="s">
        <v>722</v>
      </c>
      <c r="E4" s="358" t="s">
        <v>723</v>
      </c>
      <c r="F4" s="62"/>
    </row>
    <row r="5" spans="1:11" ht="20.100000000000001" customHeight="1" x14ac:dyDescent="0.35">
      <c r="A5" s="92" t="s">
        <v>692</v>
      </c>
      <c r="B5" s="373">
        <v>88.02</v>
      </c>
      <c r="C5" s="374"/>
      <c r="D5" s="373">
        <v>85.38</v>
      </c>
      <c r="E5" s="373">
        <v>14.62</v>
      </c>
      <c r="F5" s="359"/>
    </row>
    <row r="6" spans="1:11" ht="20.100000000000001" customHeight="1" x14ac:dyDescent="0.35">
      <c r="A6" s="92" t="s">
        <v>693</v>
      </c>
      <c r="B6" s="373">
        <v>87.19</v>
      </c>
      <c r="C6" s="374"/>
      <c r="D6" s="373">
        <v>83.81</v>
      </c>
      <c r="E6" s="373">
        <v>16.190000000000001</v>
      </c>
      <c r="F6" s="359"/>
      <c r="G6" s="285"/>
    </row>
    <row r="7" spans="1:11" ht="20.100000000000001" customHeight="1" x14ac:dyDescent="0.35">
      <c r="A7" s="92" t="s">
        <v>694</v>
      </c>
      <c r="B7" s="373">
        <v>95.45</v>
      </c>
      <c r="C7" s="374"/>
      <c r="D7" s="373">
        <v>85.59</v>
      </c>
      <c r="E7" s="373">
        <v>14.41</v>
      </c>
      <c r="F7" s="359"/>
      <c r="G7" s="285"/>
    </row>
    <row r="8" spans="1:11" ht="20.100000000000001" customHeight="1" x14ac:dyDescent="0.35">
      <c r="A8" s="92" t="s">
        <v>695</v>
      </c>
      <c r="B8" s="373">
        <v>94.21</v>
      </c>
      <c r="C8" s="374"/>
      <c r="D8" s="373">
        <v>44.05</v>
      </c>
      <c r="E8" s="373">
        <v>55.9</v>
      </c>
      <c r="F8" s="359"/>
      <c r="G8" s="285"/>
    </row>
    <row r="9" spans="1:11" ht="20.100000000000001" customHeight="1" x14ac:dyDescent="0.35">
      <c r="A9" s="92" t="s">
        <v>696</v>
      </c>
      <c r="B9" s="373">
        <v>93.8</v>
      </c>
      <c r="C9" s="374"/>
      <c r="D9" s="373">
        <v>20.89</v>
      </c>
      <c r="E9" s="373">
        <v>79.11</v>
      </c>
      <c r="F9" s="359"/>
      <c r="G9" s="285"/>
    </row>
    <row r="10" spans="1:11" ht="20.100000000000001" customHeight="1" x14ac:dyDescent="0.35">
      <c r="A10" s="92" t="s">
        <v>697</v>
      </c>
      <c r="B10" s="373">
        <v>4.55</v>
      </c>
      <c r="C10" s="374"/>
      <c r="D10" s="373">
        <v>80</v>
      </c>
      <c r="E10" s="373">
        <v>20</v>
      </c>
      <c r="F10" s="359"/>
      <c r="G10" s="285"/>
    </row>
    <row r="11" spans="1:11" ht="20.100000000000001" customHeight="1" x14ac:dyDescent="0.35">
      <c r="A11" s="92" t="s">
        <v>698</v>
      </c>
      <c r="B11" s="373">
        <v>97.52</v>
      </c>
      <c r="C11" s="374"/>
      <c r="D11" s="373">
        <v>71.67</v>
      </c>
      <c r="E11" s="373">
        <v>28.33</v>
      </c>
      <c r="F11" s="359"/>
      <c r="G11" s="445"/>
      <c r="H11" s="445"/>
      <c r="I11" s="445"/>
      <c r="J11" s="181"/>
      <c r="K11" s="181"/>
    </row>
    <row r="12" spans="1:11" ht="20.100000000000001" customHeight="1" x14ac:dyDescent="0.35">
      <c r="A12" s="92" t="s">
        <v>699</v>
      </c>
      <c r="B12" s="373">
        <v>96.69</v>
      </c>
      <c r="C12" s="374"/>
      <c r="D12" s="373">
        <v>71.239999999999995</v>
      </c>
      <c r="E12" s="373">
        <v>28.76</v>
      </c>
      <c r="F12" s="359"/>
      <c r="G12" s="445"/>
      <c r="H12" s="445"/>
      <c r="I12" s="445"/>
      <c r="J12" s="181"/>
      <c r="K12" s="181"/>
    </row>
    <row r="13" spans="1:11" ht="20.100000000000001" customHeight="1" x14ac:dyDescent="0.35">
      <c r="A13" s="92" t="s">
        <v>700</v>
      </c>
      <c r="B13" s="373">
        <v>89.26</v>
      </c>
      <c r="C13" s="374"/>
      <c r="D13" s="373">
        <v>79.44</v>
      </c>
      <c r="E13" s="373">
        <v>20.56</v>
      </c>
      <c r="F13" s="359"/>
      <c r="G13" s="181"/>
      <c r="H13" s="182"/>
      <c r="I13" s="182"/>
      <c r="J13" s="182"/>
      <c r="K13" s="182"/>
    </row>
    <row r="14" spans="1:11" ht="20.100000000000001" customHeight="1" x14ac:dyDescent="0.35">
      <c r="A14" s="92" t="s">
        <v>701</v>
      </c>
      <c r="B14" s="373">
        <v>72.31</v>
      </c>
      <c r="C14" s="374"/>
      <c r="D14" s="373">
        <v>80.349999999999994</v>
      </c>
      <c r="E14" s="373">
        <v>19.649999999999999</v>
      </c>
      <c r="F14" s="359"/>
      <c r="G14" s="181"/>
      <c r="H14" s="182"/>
      <c r="I14" s="182"/>
      <c r="J14" s="182"/>
      <c r="K14" s="182"/>
    </row>
    <row r="15" spans="1:11" ht="20.100000000000001" customHeight="1" x14ac:dyDescent="0.35">
      <c r="A15" s="92" t="s">
        <v>702</v>
      </c>
      <c r="B15" s="373">
        <v>35.54</v>
      </c>
      <c r="C15" s="374"/>
      <c r="D15" s="373">
        <v>86.9</v>
      </c>
      <c r="E15" s="373">
        <v>13.1</v>
      </c>
      <c r="F15" s="359"/>
      <c r="G15" s="285"/>
    </row>
    <row r="16" spans="1:11" ht="20.100000000000001" customHeight="1" x14ac:dyDescent="0.35">
      <c r="A16" s="92" t="s">
        <v>703</v>
      </c>
      <c r="B16" s="373">
        <v>28.51</v>
      </c>
      <c r="C16" s="374"/>
      <c r="D16" s="373">
        <v>83.82</v>
      </c>
      <c r="E16" s="373">
        <v>16.18</v>
      </c>
      <c r="F16" s="359"/>
      <c r="G16" s="445"/>
      <c r="H16" s="445"/>
      <c r="I16" s="445"/>
      <c r="J16" s="181"/>
      <c r="K16" s="181"/>
    </row>
    <row r="17" spans="1:11" ht="20.100000000000001" customHeight="1" x14ac:dyDescent="0.35">
      <c r="A17" s="92" t="s">
        <v>704</v>
      </c>
      <c r="B17" s="373">
        <v>49.17</v>
      </c>
      <c r="C17" s="374"/>
      <c r="D17" s="373">
        <v>77.39</v>
      </c>
      <c r="E17" s="373">
        <v>22.61</v>
      </c>
      <c r="F17" s="359"/>
      <c r="G17" s="445"/>
      <c r="H17" s="445"/>
      <c r="I17" s="445"/>
      <c r="J17" s="181"/>
      <c r="K17" s="181"/>
    </row>
    <row r="18" spans="1:11" ht="20.100000000000001" customHeight="1" x14ac:dyDescent="0.35">
      <c r="A18" s="92" t="s">
        <v>705</v>
      </c>
      <c r="B18" s="373">
        <v>30.17</v>
      </c>
      <c r="C18" s="374"/>
      <c r="D18" s="373">
        <v>87.32</v>
      </c>
      <c r="E18" s="373">
        <v>12.68</v>
      </c>
      <c r="F18" s="359"/>
      <c r="G18" s="181"/>
      <c r="H18" s="182"/>
      <c r="I18" s="182"/>
      <c r="J18" s="182"/>
      <c r="K18" s="182"/>
    </row>
    <row r="19" spans="1:11" ht="20.100000000000001" customHeight="1" x14ac:dyDescent="0.35">
      <c r="A19" s="92" t="s">
        <v>706</v>
      </c>
      <c r="B19" s="373">
        <v>88.02</v>
      </c>
      <c r="C19" s="374"/>
      <c r="D19" s="373">
        <v>72.25</v>
      </c>
      <c r="E19" s="373">
        <v>27.75</v>
      </c>
      <c r="F19" s="359"/>
      <c r="G19" s="181"/>
      <c r="H19" s="182"/>
      <c r="I19" s="182"/>
      <c r="J19" s="182"/>
      <c r="K19" s="182"/>
    </row>
    <row r="20" spans="1:11" ht="20.100000000000001" customHeight="1" x14ac:dyDescent="0.35">
      <c r="A20" s="92" t="s">
        <v>707</v>
      </c>
      <c r="B20" s="373">
        <v>88.84</v>
      </c>
      <c r="C20" s="374"/>
      <c r="D20" s="373">
        <v>38.79</v>
      </c>
      <c r="E20" s="373">
        <v>61.21</v>
      </c>
      <c r="F20" s="359"/>
      <c r="G20" s="285"/>
    </row>
    <row r="21" spans="1:11" ht="20.100000000000001" customHeight="1" x14ac:dyDescent="0.35">
      <c r="A21" s="92" t="s">
        <v>708</v>
      </c>
      <c r="B21" s="373">
        <v>78.930000000000007</v>
      </c>
      <c r="C21" s="374"/>
      <c r="D21" s="373">
        <v>81.05</v>
      </c>
      <c r="E21" s="373">
        <v>18.899999999999999</v>
      </c>
      <c r="F21" s="359"/>
      <c r="G21" s="445"/>
      <c r="H21" s="445"/>
      <c r="I21" s="445"/>
      <c r="J21" s="181"/>
      <c r="K21" s="181"/>
    </row>
    <row r="22" spans="1:11" ht="20.100000000000001" customHeight="1" thickBot="1" x14ac:dyDescent="0.4">
      <c r="A22" s="376" t="s">
        <v>709</v>
      </c>
      <c r="B22" s="377">
        <v>69.010000000000005</v>
      </c>
      <c r="C22" s="378"/>
      <c r="D22" s="377">
        <v>65.63</v>
      </c>
      <c r="E22" s="377">
        <v>34.380000000000003</v>
      </c>
      <c r="F22" s="359"/>
      <c r="G22" s="445"/>
      <c r="H22" s="445"/>
      <c r="I22" s="445"/>
      <c r="J22" s="181"/>
      <c r="K22" s="181"/>
    </row>
    <row r="23" spans="1:11" ht="13.5" thickTop="1" x14ac:dyDescent="0.35">
      <c r="F23" s="62"/>
      <c r="G23" s="181"/>
      <c r="H23" s="182"/>
      <c r="I23" s="182"/>
      <c r="J23" s="182"/>
      <c r="K23" s="182"/>
    </row>
    <row r="24" spans="1:11" ht="13.15" x14ac:dyDescent="0.35">
      <c r="A24" s="300" t="s">
        <v>724</v>
      </c>
      <c r="F24" s="62"/>
      <c r="G24" s="181"/>
      <c r="H24" s="182"/>
      <c r="I24" s="182"/>
      <c r="J24" s="182"/>
      <c r="K24" s="182"/>
    </row>
    <row r="25" spans="1:11" x14ac:dyDescent="0.35">
      <c r="A25" s="302" t="s">
        <v>763</v>
      </c>
      <c r="F25" s="62"/>
      <c r="G25" s="285"/>
    </row>
    <row r="26" spans="1:11" ht="13.15" x14ac:dyDescent="0.35">
      <c r="F26" s="62"/>
      <c r="G26" s="445"/>
      <c r="H26" s="445"/>
      <c r="I26" s="445"/>
      <c r="J26" s="181"/>
      <c r="K26" s="181"/>
    </row>
    <row r="27" spans="1:11" ht="13.15" x14ac:dyDescent="0.35">
      <c r="F27" s="62"/>
      <c r="G27" s="445"/>
      <c r="H27" s="445"/>
      <c r="I27" s="445"/>
      <c r="J27" s="181"/>
      <c r="K27" s="181"/>
    </row>
    <row r="28" spans="1:11" ht="13.15" x14ac:dyDescent="0.35">
      <c r="F28" s="62"/>
      <c r="G28" s="181"/>
      <c r="H28" s="182"/>
      <c r="I28" s="182"/>
      <c r="J28" s="182"/>
      <c r="K28" s="182"/>
    </row>
    <row r="29" spans="1:11" ht="13.15" x14ac:dyDescent="0.35">
      <c r="F29" s="62"/>
      <c r="G29" s="181"/>
      <c r="H29" s="182"/>
      <c r="I29" s="182"/>
      <c r="J29" s="182"/>
      <c r="K29" s="182"/>
    </row>
    <row r="30" spans="1:11" x14ac:dyDescent="0.35">
      <c r="F30" s="62"/>
      <c r="G30" s="285"/>
    </row>
    <row r="31" spans="1:11" ht="13.15" x14ac:dyDescent="0.35">
      <c r="F31" s="62"/>
      <c r="G31" s="445"/>
      <c r="H31" s="445"/>
      <c r="I31" s="445"/>
      <c r="J31" s="181"/>
      <c r="K31" s="181"/>
    </row>
    <row r="32" spans="1:11" ht="13.15" x14ac:dyDescent="0.35">
      <c r="F32" s="62"/>
      <c r="G32" s="445"/>
      <c r="H32" s="445"/>
      <c r="I32" s="445"/>
      <c r="J32" s="181"/>
      <c r="K32" s="181"/>
    </row>
    <row r="33" spans="6:11" ht="13.15" x14ac:dyDescent="0.35">
      <c r="F33" s="62"/>
      <c r="G33" s="181"/>
      <c r="H33" s="182"/>
      <c r="I33" s="182"/>
      <c r="J33" s="182"/>
      <c r="K33" s="182"/>
    </row>
    <row r="34" spans="6:11" ht="13.15" x14ac:dyDescent="0.35">
      <c r="F34" s="62"/>
      <c r="G34" s="181"/>
      <c r="H34" s="182"/>
      <c r="I34" s="182"/>
      <c r="J34" s="182"/>
      <c r="K34" s="182"/>
    </row>
    <row r="35" spans="6:11" x14ac:dyDescent="0.35">
      <c r="F35" s="62"/>
      <c r="G35" s="285"/>
    </row>
    <row r="36" spans="6:11" ht="13.15" x14ac:dyDescent="0.35">
      <c r="F36" s="62"/>
      <c r="G36" s="445"/>
      <c r="H36" s="445"/>
      <c r="I36" s="445"/>
      <c r="J36" s="181"/>
      <c r="K36" s="181"/>
    </row>
    <row r="37" spans="6:11" ht="13.15" x14ac:dyDescent="0.35">
      <c r="F37" s="62"/>
      <c r="G37" s="445"/>
      <c r="H37" s="445"/>
      <c r="I37" s="445"/>
      <c r="J37" s="181"/>
      <c r="K37" s="181"/>
    </row>
    <row r="38" spans="6:11" ht="13.15" x14ac:dyDescent="0.35">
      <c r="F38" s="62"/>
      <c r="G38" s="181"/>
      <c r="H38" s="182"/>
      <c r="I38" s="182"/>
      <c r="J38" s="182"/>
      <c r="K38" s="182"/>
    </row>
    <row r="39" spans="6:11" ht="13.15" x14ac:dyDescent="0.35">
      <c r="F39" s="62"/>
      <c r="G39" s="181"/>
      <c r="H39" s="182"/>
      <c r="I39" s="182"/>
      <c r="J39" s="182"/>
      <c r="K39" s="182"/>
    </row>
    <row r="40" spans="6:11" x14ac:dyDescent="0.35">
      <c r="F40" s="62"/>
      <c r="G40" s="285"/>
    </row>
    <row r="41" spans="6:11" ht="13.15" x14ac:dyDescent="0.35">
      <c r="F41" s="62"/>
      <c r="G41" s="445"/>
      <c r="H41" s="445"/>
      <c r="I41" s="445"/>
      <c r="J41" s="181"/>
      <c r="K41" s="181"/>
    </row>
    <row r="42" spans="6:11" ht="13.15" x14ac:dyDescent="0.35">
      <c r="F42" s="62"/>
      <c r="G42" s="445"/>
      <c r="H42" s="445"/>
      <c r="I42" s="445"/>
      <c r="J42" s="181"/>
      <c r="K42" s="181"/>
    </row>
    <row r="43" spans="6:11" ht="13.15" x14ac:dyDescent="0.35">
      <c r="F43" s="62"/>
      <c r="G43" s="181"/>
      <c r="H43" s="182"/>
      <c r="I43" s="182"/>
      <c r="J43" s="182"/>
      <c r="K43" s="182"/>
    </row>
    <row r="44" spans="6:11" ht="13.15" x14ac:dyDescent="0.35">
      <c r="F44" s="62"/>
      <c r="G44" s="181"/>
      <c r="H44" s="182"/>
      <c r="I44" s="182"/>
      <c r="J44" s="182"/>
      <c r="K44" s="182"/>
    </row>
    <row r="45" spans="6:11" x14ac:dyDescent="0.35">
      <c r="F45" s="62"/>
    </row>
    <row r="46" spans="6:11" x14ac:dyDescent="0.35">
      <c r="F46" s="62"/>
    </row>
    <row r="47" spans="6:11" x14ac:dyDescent="0.35">
      <c r="F47" s="62"/>
    </row>
    <row r="48" spans="6:11" x14ac:dyDescent="0.35">
      <c r="F48" s="62"/>
    </row>
    <row r="49" spans="6:6" x14ac:dyDescent="0.35">
      <c r="F49" s="62"/>
    </row>
    <row r="50" spans="6:6" x14ac:dyDescent="0.35">
      <c r="F50" s="62"/>
    </row>
    <row r="51" spans="6:6" x14ac:dyDescent="0.35">
      <c r="F51" s="62"/>
    </row>
    <row r="52" spans="6:6" x14ac:dyDescent="0.35">
      <c r="F52" s="62"/>
    </row>
    <row r="53" spans="6:6" x14ac:dyDescent="0.35">
      <c r="F53" s="62"/>
    </row>
    <row r="54" spans="6:6" x14ac:dyDescent="0.35">
      <c r="F54" s="7"/>
    </row>
    <row r="55" spans="6:6" x14ac:dyDescent="0.35">
      <c r="F55" s="7"/>
    </row>
    <row r="56" spans="6:6" x14ac:dyDescent="0.35">
      <c r="F56" s="7"/>
    </row>
    <row r="57" spans="6:6" x14ac:dyDescent="0.35">
      <c r="F57" s="7"/>
    </row>
    <row r="58" spans="6:6" x14ac:dyDescent="0.35">
      <c r="F58" s="7"/>
    </row>
    <row r="59" spans="6:6" x14ac:dyDescent="0.35">
      <c r="F59" s="7"/>
    </row>
  </sheetData>
  <mergeCells count="23">
    <mergeCell ref="G41:G42"/>
    <mergeCell ref="H41:H42"/>
    <mergeCell ref="I41:I42"/>
    <mergeCell ref="G31:G32"/>
    <mergeCell ref="H31:H32"/>
    <mergeCell ref="I31:I32"/>
    <mergeCell ref="G36:G37"/>
    <mergeCell ref="H36:H37"/>
    <mergeCell ref="I36:I37"/>
    <mergeCell ref="G21:G22"/>
    <mergeCell ref="H21:H22"/>
    <mergeCell ref="I21:I22"/>
    <mergeCell ref="G26:G27"/>
    <mergeCell ref="H26:H27"/>
    <mergeCell ref="I26:I27"/>
    <mergeCell ref="G16:G17"/>
    <mergeCell ref="H16:H17"/>
    <mergeCell ref="I16:I17"/>
    <mergeCell ref="A1:D1"/>
    <mergeCell ref="D3:E3"/>
    <mergeCell ref="G11:G12"/>
    <mergeCell ref="H11:H12"/>
    <mergeCell ref="I11:I12"/>
  </mergeCells>
  <conditionalFormatting sqref="A5:A22 B5:E11 B13:E22">
    <cfRule type="expression" dxfId="0" priority="1">
      <formula>MOD(ROW(),2)=1</formula>
    </cfRule>
  </conditionalFormatting>
  <hyperlinks>
    <hyperlink ref="A2" location="TOC!A1" display="Return to Table of Contents"/>
  </hyperlinks>
  <pageMargins left="0.25" right="0.25" top="0.75" bottom="0.75" header="0.3" footer="0.3"/>
  <pageSetup fitToHeight="0" orientation="portrait" horizontalDpi="1200" verticalDpi="1200" r:id="rId1"/>
  <headerFooter>
    <oddHeader>&amp;L&amp;"Arial,Bold"2019-20 &amp;"Arial,Bold Italic"Survey of Allied Dental Education&amp;"Arial,Bold"
Report 2 - Dental Assisting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3"/>
  <sheetViews>
    <sheetView zoomScaleNormal="100" workbookViewId="0"/>
  </sheetViews>
  <sheetFormatPr defaultColWidth="9.1328125" defaultRowHeight="12.75" x14ac:dyDescent="0.35"/>
  <cols>
    <col min="1" max="1" width="36.46484375" style="3" customWidth="1"/>
    <col min="2" max="2" width="10.53125" style="3" customWidth="1"/>
    <col min="3" max="3" width="10.86328125" style="3" customWidth="1"/>
    <col min="4" max="4" width="10.53125" style="3" customWidth="1"/>
    <col min="5" max="6" width="10" style="3" customWidth="1"/>
    <col min="7" max="7" width="11.1328125" style="3" customWidth="1"/>
    <col min="8" max="8" width="10.53125" style="3" customWidth="1"/>
    <col min="9" max="11" width="9.86328125" style="3" customWidth="1"/>
    <col min="12" max="12" width="10.86328125" style="3" customWidth="1"/>
    <col min="13" max="16384" width="9.1328125" style="3"/>
  </cols>
  <sheetData>
    <row r="1" spans="1:12" s="14" customFormat="1" ht="13.9" x14ac:dyDescent="0.35">
      <c r="A1" s="13" t="s">
        <v>32</v>
      </c>
      <c r="G1" s="15"/>
      <c r="H1" s="16"/>
      <c r="I1" s="15"/>
      <c r="J1" s="15"/>
      <c r="K1" s="16"/>
      <c r="L1" s="15"/>
    </row>
    <row r="2" spans="1:12" ht="13.5" x14ac:dyDescent="0.35">
      <c r="A2" s="17" t="s">
        <v>1</v>
      </c>
    </row>
    <row r="3" spans="1:12" s="21" customFormat="1" ht="19.5" customHeight="1" thickBot="1" x14ac:dyDescent="0.4">
      <c r="A3" s="18"/>
      <c r="B3" s="19" t="s">
        <v>33</v>
      </c>
      <c r="C3" s="19" t="s">
        <v>34</v>
      </c>
      <c r="D3" s="19" t="s">
        <v>35</v>
      </c>
      <c r="E3" s="19" t="s">
        <v>36</v>
      </c>
      <c r="F3" s="19" t="s">
        <v>37</v>
      </c>
      <c r="G3" s="19" t="s">
        <v>38</v>
      </c>
      <c r="H3" s="19" t="s">
        <v>39</v>
      </c>
      <c r="I3" s="19" t="s">
        <v>40</v>
      </c>
      <c r="J3" s="19" t="s">
        <v>41</v>
      </c>
      <c r="K3" s="20" t="s">
        <v>42</v>
      </c>
      <c r="L3" s="20" t="s">
        <v>43</v>
      </c>
    </row>
    <row r="4" spans="1:12" ht="19.5" customHeight="1" thickTop="1" x14ac:dyDescent="0.35">
      <c r="A4" s="22" t="s">
        <v>44</v>
      </c>
      <c r="B4" s="23">
        <v>7784</v>
      </c>
      <c r="C4" s="23">
        <v>8007</v>
      </c>
      <c r="D4" s="23">
        <v>8110</v>
      </c>
      <c r="E4" s="23">
        <v>8258</v>
      </c>
      <c r="F4" s="23">
        <v>8287</v>
      </c>
      <c r="G4" s="23">
        <v>8472</v>
      </c>
      <c r="H4" s="23">
        <v>8279</v>
      </c>
      <c r="I4" s="23">
        <v>8370</v>
      </c>
      <c r="J4" s="23">
        <v>8265</v>
      </c>
      <c r="K4" s="24">
        <v>8288</v>
      </c>
      <c r="L4" s="24">
        <v>8322</v>
      </c>
    </row>
    <row r="5" spans="1:12" ht="19.5" customHeight="1" x14ac:dyDescent="0.35">
      <c r="A5" s="25" t="s">
        <v>45</v>
      </c>
      <c r="B5" s="26">
        <v>1.2</v>
      </c>
      <c r="C5" s="26">
        <f t="shared" ref="C5:L5" si="0">(C4-B4)/B4*100</f>
        <v>2.864850976361768</v>
      </c>
      <c r="D5" s="26">
        <f t="shared" si="0"/>
        <v>1.2863744223804172</v>
      </c>
      <c r="E5" s="26">
        <f t="shared" si="0"/>
        <v>1.8249075215782986</v>
      </c>
      <c r="F5" s="26">
        <f t="shared" si="0"/>
        <v>0.35117461855170745</v>
      </c>
      <c r="G5" s="26">
        <f t="shared" si="0"/>
        <v>2.2324122118981538</v>
      </c>
      <c r="H5" s="26">
        <f t="shared" si="0"/>
        <v>-2.2780925401321999</v>
      </c>
      <c r="I5" s="26">
        <f t="shared" si="0"/>
        <v>1.0991665660103878</v>
      </c>
      <c r="J5" s="26">
        <f t="shared" si="0"/>
        <v>-1.2544802867383513</v>
      </c>
      <c r="K5" s="27">
        <f t="shared" si="0"/>
        <v>0.27828191167574107</v>
      </c>
      <c r="L5" s="27">
        <f t="shared" si="0"/>
        <v>0.41023166023166019</v>
      </c>
    </row>
    <row r="6" spans="1:12" s="28" customFormat="1" ht="19.5" customHeight="1" x14ac:dyDescent="0.4">
      <c r="A6" s="22" t="s">
        <v>46</v>
      </c>
      <c r="B6" s="23">
        <v>10054</v>
      </c>
      <c r="C6" s="23">
        <v>10390</v>
      </c>
      <c r="D6" s="23">
        <v>9620</v>
      </c>
      <c r="E6" s="23">
        <v>8198</v>
      </c>
      <c r="F6" s="23">
        <v>7397</v>
      </c>
      <c r="G6" s="23">
        <v>7601</v>
      </c>
      <c r="H6" s="23">
        <v>6875</v>
      </c>
      <c r="I6" s="23">
        <v>6080</v>
      </c>
      <c r="J6" s="23">
        <v>5962</v>
      </c>
      <c r="K6" s="24">
        <v>5775</v>
      </c>
      <c r="L6" s="24">
        <v>5484</v>
      </c>
    </row>
    <row r="7" spans="1:12" ht="19.5" customHeight="1" x14ac:dyDescent="0.35">
      <c r="A7" s="25" t="s">
        <v>45</v>
      </c>
      <c r="B7" s="29">
        <v>16.5</v>
      </c>
      <c r="C7" s="29">
        <v>3.3</v>
      </c>
      <c r="D7" s="29">
        <f t="shared" ref="D7:L7" si="1">(D6-C6)/C6*100</f>
        <v>-7.4109720885466803</v>
      </c>
      <c r="E7" s="29">
        <f t="shared" si="1"/>
        <v>-14.781704781704782</v>
      </c>
      <c r="F7" s="29">
        <f t="shared" si="1"/>
        <v>-9.7706757745791659</v>
      </c>
      <c r="G7" s="29">
        <f t="shared" si="1"/>
        <v>2.7578748141138298</v>
      </c>
      <c r="H7" s="29">
        <f t="shared" si="1"/>
        <v>-9.5513748191027492</v>
      </c>
      <c r="I7" s="29">
        <f t="shared" si="1"/>
        <v>-11.563636363636363</v>
      </c>
      <c r="J7" s="29">
        <f t="shared" si="1"/>
        <v>-1.9407894736842106</v>
      </c>
      <c r="K7" s="30">
        <f t="shared" si="1"/>
        <v>-3.1365313653136528</v>
      </c>
      <c r="L7" s="30">
        <f t="shared" si="1"/>
        <v>-5.0389610389610384</v>
      </c>
    </row>
    <row r="8" spans="1:12" s="28" customFormat="1" ht="19.5" customHeight="1" x14ac:dyDescent="0.4">
      <c r="A8" s="22" t="s">
        <v>47</v>
      </c>
      <c r="B8" s="23">
        <v>416</v>
      </c>
      <c r="C8" s="23">
        <v>431</v>
      </c>
      <c r="D8" s="23">
        <v>421</v>
      </c>
      <c r="E8" s="23">
        <v>435</v>
      </c>
      <c r="F8" s="23">
        <v>402</v>
      </c>
      <c r="G8" s="23">
        <v>320</v>
      </c>
      <c r="H8" s="23">
        <v>303</v>
      </c>
      <c r="I8" s="23">
        <v>324</v>
      </c>
      <c r="J8" s="23">
        <v>303</v>
      </c>
      <c r="K8" s="24">
        <v>319</v>
      </c>
      <c r="L8" s="24">
        <v>313</v>
      </c>
    </row>
    <row r="9" spans="1:12" ht="19.5" customHeight="1" thickBot="1" x14ac:dyDescent="0.4">
      <c r="A9" s="31" t="s">
        <v>45</v>
      </c>
      <c r="B9" s="32">
        <v>9.5</v>
      </c>
      <c r="C9" s="32">
        <v>3.6</v>
      </c>
      <c r="D9" s="32">
        <f t="shared" ref="D9:L9" si="2">(D8-C8)/C8*100</f>
        <v>-2.3201856148491879</v>
      </c>
      <c r="E9" s="32">
        <f t="shared" si="2"/>
        <v>3.3254156769596199</v>
      </c>
      <c r="F9" s="32">
        <f t="shared" si="2"/>
        <v>-7.5862068965517242</v>
      </c>
      <c r="G9" s="32">
        <f t="shared" si="2"/>
        <v>-20.398009950248756</v>
      </c>
      <c r="H9" s="32">
        <f t="shared" si="2"/>
        <v>-5.3125</v>
      </c>
      <c r="I9" s="32">
        <f t="shared" si="2"/>
        <v>6.9306930693069315</v>
      </c>
      <c r="J9" s="32">
        <f t="shared" si="2"/>
        <v>-6.481481481481481</v>
      </c>
      <c r="K9" s="33">
        <f t="shared" si="2"/>
        <v>5.2805280528052805</v>
      </c>
      <c r="L9" s="33">
        <f t="shared" si="2"/>
        <v>-1.8808777429467085</v>
      </c>
    </row>
    <row r="10" spans="1:12" ht="13.15" thickTop="1" x14ac:dyDescent="0.35"/>
    <row r="11" spans="1:12" s="35" customFormat="1" ht="11.65" x14ac:dyDescent="0.3">
      <c r="A11" s="299" t="s">
        <v>766</v>
      </c>
    </row>
    <row r="12" spans="1:12" s="35" customFormat="1" ht="11.65" x14ac:dyDescent="0.35">
      <c r="A12" s="302" t="s">
        <v>767</v>
      </c>
    </row>
    <row r="13" spans="1:12" x14ac:dyDescent="0.35">
      <c r="A13" s="297" t="s">
        <v>763</v>
      </c>
    </row>
    <row r="23" ht="13.5" customHeight="1" x14ac:dyDescent="0.35"/>
  </sheetData>
  <conditionalFormatting sqref="A4:I9">
    <cfRule type="expression" dxfId="31" priority="6">
      <formula>MOD(ROW(),2)=0</formula>
    </cfRule>
  </conditionalFormatting>
  <conditionalFormatting sqref="J4:J9">
    <cfRule type="expression" dxfId="30" priority="5">
      <formula>MOD(ROW(),2)=0</formula>
    </cfRule>
  </conditionalFormatting>
  <conditionalFormatting sqref="K4:K9">
    <cfRule type="expression" dxfId="29" priority="4">
      <formula>MOD(ROW(),2)=0</formula>
    </cfRule>
  </conditionalFormatting>
  <conditionalFormatting sqref="A4:K9">
    <cfRule type="expression" dxfId="28" priority="3">
      <formula>MOD(ROW(),2)=0</formula>
    </cfRule>
  </conditionalFormatting>
  <conditionalFormatting sqref="L4:L9">
    <cfRule type="expression" dxfId="27" priority="2">
      <formula>MOD(ROW(),2)=0</formula>
    </cfRule>
  </conditionalFormatting>
  <conditionalFormatting sqref="L4:L9">
    <cfRule type="expression" dxfId="26" priority="1">
      <formula>MOD(ROW(),2)=0</formula>
    </cfRule>
  </conditionalFormatting>
  <hyperlinks>
    <hyperlink ref="A2" location="TOC!A1" display="Return to Table of Contents"/>
  </hyperlinks>
  <pageMargins left="0.25" right="0.25" top="0.75" bottom="0.75" header="0.3" footer="0.3"/>
  <pageSetup scale="90" fitToHeight="0" orientation="landscape" horizontalDpi="1200" verticalDpi="1200" r:id="rId1"/>
  <headerFooter>
    <oddHeader>&amp;L&amp;"Arial,Bold"2019-20 &amp;"Arial,Bold Italic"Survey of Allied Dental Education&amp;"Arial,Bold"
Report 2 - Dental Assisting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30"/>
  <sheetViews>
    <sheetView workbookViewId="0"/>
  </sheetViews>
  <sheetFormatPr defaultColWidth="9.1328125" defaultRowHeight="12.75" x14ac:dyDescent="0.35"/>
  <cols>
    <col min="1" max="1" width="31.53125" style="3" customWidth="1"/>
    <col min="2" max="2" width="13.1328125" style="3" customWidth="1"/>
    <col min="3" max="3" width="13.86328125" style="3" customWidth="1"/>
    <col min="4" max="4" width="13.1328125" style="3" customWidth="1"/>
    <col min="5" max="5" width="14.1328125" style="3" customWidth="1"/>
    <col min="6" max="6" width="12.86328125" style="3" customWidth="1"/>
    <col min="7" max="7" width="12.1328125" style="3" customWidth="1"/>
    <col min="8" max="8" width="13.53125" style="3" customWidth="1"/>
    <col min="9" max="9" width="11.86328125" style="3" customWidth="1"/>
    <col min="10" max="10" width="10.1328125" style="3" bestFit="1" customWidth="1"/>
    <col min="11" max="15" width="9.1328125" style="38"/>
    <col min="16" max="16384" width="9.1328125" style="3"/>
  </cols>
  <sheetData>
    <row r="1" spans="1:15" ht="13.9" x14ac:dyDescent="0.4">
      <c r="A1" s="36" t="s">
        <v>48</v>
      </c>
      <c r="B1" s="37"/>
      <c r="C1" s="37"/>
      <c r="D1" s="37"/>
      <c r="E1" s="37"/>
      <c r="F1" s="37"/>
      <c r="G1" s="37"/>
      <c r="H1" s="37"/>
      <c r="I1" s="37"/>
    </row>
    <row r="2" spans="1:15" ht="21.75" customHeight="1" x14ac:dyDescent="0.35">
      <c r="A2" s="39" t="s">
        <v>1</v>
      </c>
      <c r="B2" s="37"/>
      <c r="C2" s="37"/>
      <c r="D2" s="37"/>
      <c r="E2" s="37"/>
      <c r="F2" s="37"/>
      <c r="G2" s="37"/>
      <c r="H2" s="37"/>
      <c r="I2" s="37"/>
    </row>
    <row r="3" spans="1:15" ht="20.25" customHeight="1" x14ac:dyDescent="0.4">
      <c r="A3" s="40"/>
      <c r="B3" s="391" t="s">
        <v>49</v>
      </c>
      <c r="C3" s="391"/>
      <c r="D3" s="391"/>
      <c r="E3" s="391"/>
      <c r="F3" s="41"/>
      <c r="G3" s="41"/>
      <c r="H3" s="41"/>
      <c r="I3" s="41"/>
    </row>
    <row r="4" spans="1:15" ht="55.5" x14ac:dyDescent="0.4">
      <c r="A4" s="42"/>
      <c r="B4" s="43" t="s">
        <v>50</v>
      </c>
      <c r="C4" s="43" t="s">
        <v>51</v>
      </c>
      <c r="D4" s="43" t="s">
        <v>52</v>
      </c>
      <c r="E4" s="43" t="s">
        <v>53</v>
      </c>
      <c r="F4" s="43" t="s">
        <v>54</v>
      </c>
      <c r="G4" s="43" t="s">
        <v>55</v>
      </c>
      <c r="H4" s="43" t="s">
        <v>56</v>
      </c>
      <c r="I4" s="43" t="s">
        <v>57</v>
      </c>
      <c r="J4" s="44"/>
      <c r="K4" s="45"/>
      <c r="L4" s="45"/>
      <c r="M4" s="45"/>
    </row>
    <row r="5" spans="1:15" s="14" customFormat="1" ht="24.75" customHeight="1" x14ac:dyDescent="0.35">
      <c r="A5" s="46" t="s">
        <v>44</v>
      </c>
      <c r="B5" s="47"/>
      <c r="C5" s="47"/>
      <c r="D5" s="47"/>
      <c r="E5" s="47"/>
      <c r="F5" s="47"/>
      <c r="G5" s="47"/>
      <c r="H5" s="47"/>
      <c r="I5" s="47"/>
      <c r="K5" s="48"/>
      <c r="L5" s="49"/>
      <c r="M5" s="49"/>
      <c r="N5" s="49"/>
      <c r="O5" s="49"/>
    </row>
    <row r="6" spans="1:15" ht="18.75" customHeight="1" x14ac:dyDescent="0.35">
      <c r="A6" s="50" t="s">
        <v>58</v>
      </c>
      <c r="B6" s="51">
        <v>44</v>
      </c>
      <c r="C6" s="51">
        <v>25</v>
      </c>
      <c r="D6" s="51">
        <v>5</v>
      </c>
      <c r="E6" s="51">
        <v>14</v>
      </c>
      <c r="F6" s="51">
        <v>175</v>
      </c>
      <c r="G6" s="51">
        <v>34</v>
      </c>
      <c r="H6" s="51">
        <v>24</v>
      </c>
      <c r="I6" s="51">
        <v>6</v>
      </c>
      <c r="J6" s="52"/>
      <c r="K6" s="53"/>
    </row>
    <row r="7" spans="1:15" ht="18.75" customHeight="1" x14ac:dyDescent="0.35">
      <c r="A7" s="50" t="s">
        <v>59</v>
      </c>
      <c r="B7" s="54">
        <v>1387</v>
      </c>
      <c r="C7" s="51">
        <v>820</v>
      </c>
      <c r="D7" s="51">
        <v>281</v>
      </c>
      <c r="E7" s="51">
        <v>424</v>
      </c>
      <c r="F7" s="54">
        <v>4119</v>
      </c>
      <c r="G7" s="55">
        <v>774</v>
      </c>
      <c r="H7" s="54">
        <v>1153</v>
      </c>
      <c r="I7" s="51">
        <v>180</v>
      </c>
      <c r="J7" s="52"/>
      <c r="K7" s="56"/>
      <c r="L7" s="56"/>
      <c r="M7" s="56"/>
      <c r="N7" s="56"/>
      <c r="O7" s="56"/>
    </row>
    <row r="8" spans="1:15" ht="18.75" customHeight="1" x14ac:dyDescent="0.35">
      <c r="A8" s="57" t="s">
        <v>60</v>
      </c>
      <c r="B8" s="58">
        <v>1307</v>
      </c>
      <c r="C8" s="59">
        <v>688</v>
      </c>
      <c r="D8" s="59">
        <v>214</v>
      </c>
      <c r="E8" s="59">
        <v>384</v>
      </c>
      <c r="F8" s="58">
        <v>4003</v>
      </c>
      <c r="G8" s="59">
        <v>697</v>
      </c>
      <c r="H8" s="59">
        <v>848</v>
      </c>
      <c r="I8" s="59">
        <v>181</v>
      </c>
      <c r="J8" s="52"/>
      <c r="K8" s="390"/>
      <c r="L8" s="390"/>
      <c r="M8" s="61"/>
      <c r="N8" s="62"/>
      <c r="O8" s="62"/>
    </row>
    <row r="9" spans="1:15" s="14" customFormat="1" ht="21.75" customHeight="1" x14ac:dyDescent="0.35">
      <c r="A9" s="46" t="s">
        <v>46</v>
      </c>
      <c r="B9" s="63"/>
      <c r="C9" s="63"/>
      <c r="D9" s="63"/>
      <c r="E9" s="63"/>
      <c r="F9" s="63"/>
      <c r="G9" s="63"/>
      <c r="H9" s="63"/>
      <c r="I9" s="63"/>
      <c r="J9" s="52"/>
      <c r="K9" s="390"/>
      <c r="L9" s="390"/>
      <c r="M9" s="64"/>
      <c r="N9" s="65"/>
      <c r="O9" s="65"/>
    </row>
    <row r="10" spans="1:15" ht="18.75" customHeight="1" x14ac:dyDescent="0.35">
      <c r="A10" s="50" t="s">
        <v>58</v>
      </c>
      <c r="B10" s="51">
        <v>7</v>
      </c>
      <c r="C10" s="51">
        <v>2</v>
      </c>
      <c r="D10" s="51">
        <v>1</v>
      </c>
      <c r="E10" s="51">
        <v>4</v>
      </c>
      <c r="F10" s="51">
        <v>144</v>
      </c>
      <c r="G10" s="51">
        <v>62</v>
      </c>
      <c r="H10" s="51">
        <v>15</v>
      </c>
      <c r="I10" s="51">
        <v>7</v>
      </c>
      <c r="J10" s="52"/>
      <c r="K10" s="390"/>
      <c r="L10" s="390"/>
      <c r="M10" s="61"/>
      <c r="N10" s="62"/>
      <c r="O10" s="62"/>
    </row>
    <row r="11" spans="1:15" ht="18.75" customHeight="1" x14ac:dyDescent="0.35">
      <c r="A11" s="50" t="s">
        <v>59</v>
      </c>
      <c r="B11" s="51">
        <v>147</v>
      </c>
      <c r="C11" s="51">
        <v>52</v>
      </c>
      <c r="D11" s="51">
        <v>48</v>
      </c>
      <c r="E11" s="51">
        <v>146</v>
      </c>
      <c r="F11" s="54">
        <v>3855</v>
      </c>
      <c r="G11" s="54">
        <v>2282</v>
      </c>
      <c r="H11" s="54">
        <v>692</v>
      </c>
      <c r="I11" s="51">
        <v>209</v>
      </c>
      <c r="J11" s="52"/>
      <c r="K11" s="390"/>
      <c r="L11" s="390"/>
      <c r="M11" s="61"/>
      <c r="N11" s="62"/>
      <c r="O11" s="62"/>
    </row>
    <row r="12" spans="1:15" ht="18.75" customHeight="1" x14ac:dyDescent="0.35">
      <c r="A12" s="57" t="s">
        <v>60</v>
      </c>
      <c r="B12" s="59">
        <v>94</v>
      </c>
      <c r="C12" s="59">
        <v>38</v>
      </c>
      <c r="D12" s="59">
        <v>3</v>
      </c>
      <c r="E12" s="59">
        <v>93</v>
      </c>
      <c r="F12" s="58">
        <v>2981</v>
      </c>
      <c r="G12" s="58">
        <v>1647</v>
      </c>
      <c r="H12" s="58">
        <v>472</v>
      </c>
      <c r="I12" s="59">
        <v>156</v>
      </c>
      <c r="J12" s="52"/>
      <c r="K12" s="390"/>
      <c r="L12" s="390"/>
      <c r="M12" s="61"/>
      <c r="N12" s="62"/>
      <c r="O12" s="62"/>
    </row>
    <row r="13" spans="1:15" s="14" customFormat="1" ht="25.5" customHeight="1" x14ac:dyDescent="0.35">
      <c r="A13" s="46" t="s">
        <v>47</v>
      </c>
      <c r="B13" s="63"/>
      <c r="C13" s="63"/>
      <c r="D13" s="63"/>
      <c r="E13" s="63"/>
      <c r="F13" s="63"/>
      <c r="G13" s="63"/>
      <c r="H13" s="63"/>
      <c r="I13" s="63"/>
      <c r="J13" s="52"/>
      <c r="K13" s="390"/>
      <c r="L13" s="390"/>
      <c r="M13" s="64"/>
      <c r="N13" s="65"/>
      <c r="O13" s="65"/>
    </row>
    <row r="14" spans="1:15" ht="18.75" customHeight="1" x14ac:dyDescent="0.35">
      <c r="A14" s="50" t="s">
        <v>58</v>
      </c>
      <c r="B14" s="51">
        <v>0</v>
      </c>
      <c r="C14" s="51">
        <v>2</v>
      </c>
      <c r="D14" s="51">
        <v>1</v>
      </c>
      <c r="E14" s="51">
        <v>0</v>
      </c>
      <c r="F14" s="51">
        <v>8</v>
      </c>
      <c r="G14" s="51">
        <v>3</v>
      </c>
      <c r="H14" s="51">
        <v>0</v>
      </c>
      <c r="I14" s="51">
        <v>0</v>
      </c>
      <c r="J14" s="52"/>
      <c r="K14" s="390"/>
      <c r="L14" s="390"/>
      <c r="M14" s="61"/>
      <c r="N14" s="62"/>
      <c r="O14" s="62"/>
    </row>
    <row r="15" spans="1:15" ht="18.75" customHeight="1" x14ac:dyDescent="0.35">
      <c r="A15" s="50" t="s">
        <v>59</v>
      </c>
      <c r="B15" s="51">
        <v>0</v>
      </c>
      <c r="C15" s="51">
        <v>32</v>
      </c>
      <c r="D15" s="51">
        <v>64</v>
      </c>
      <c r="E15" s="51">
        <v>0</v>
      </c>
      <c r="F15" s="51">
        <v>159</v>
      </c>
      <c r="G15" s="51">
        <v>194</v>
      </c>
      <c r="H15" s="51">
        <v>0</v>
      </c>
      <c r="I15" s="51">
        <v>0</v>
      </c>
      <c r="J15" s="52"/>
      <c r="K15" s="390"/>
      <c r="L15" s="390"/>
      <c r="M15" s="61"/>
      <c r="N15" s="62"/>
      <c r="O15" s="62"/>
    </row>
    <row r="16" spans="1:15" ht="18.75" customHeight="1" x14ac:dyDescent="0.35">
      <c r="A16" s="57" t="s">
        <v>60</v>
      </c>
      <c r="B16" s="59">
        <v>0</v>
      </c>
      <c r="C16" s="59">
        <v>18</v>
      </c>
      <c r="D16" s="59">
        <v>64</v>
      </c>
      <c r="E16" s="59">
        <v>0</v>
      </c>
      <c r="F16" s="59">
        <v>117</v>
      </c>
      <c r="G16" s="59">
        <v>114</v>
      </c>
      <c r="H16" s="59">
        <v>0</v>
      </c>
      <c r="I16" s="59">
        <v>0</v>
      </c>
      <c r="J16" s="52"/>
      <c r="K16" s="390"/>
      <c r="L16" s="390"/>
      <c r="M16" s="61"/>
      <c r="N16" s="62"/>
      <c r="O16" s="62"/>
    </row>
    <row r="17" spans="1:15" ht="13.15" x14ac:dyDescent="0.35">
      <c r="K17" s="390"/>
      <c r="L17" s="390"/>
      <c r="M17" s="61"/>
      <c r="N17" s="62"/>
      <c r="O17" s="62"/>
    </row>
    <row r="18" spans="1:15" ht="13.15" x14ac:dyDescent="0.35">
      <c r="A18" s="299" t="s">
        <v>768</v>
      </c>
      <c r="K18" s="390"/>
      <c r="L18" s="390"/>
      <c r="M18" s="61"/>
      <c r="N18" s="62"/>
      <c r="O18" s="62"/>
    </row>
    <row r="19" spans="1:15" ht="13.15" x14ac:dyDescent="0.35">
      <c r="A19" s="299" t="s">
        <v>769</v>
      </c>
      <c r="K19" s="390"/>
      <c r="L19" s="390"/>
      <c r="M19" s="61"/>
      <c r="N19" s="62"/>
      <c r="O19" s="62"/>
    </row>
    <row r="20" spans="1:15" ht="13.15" x14ac:dyDescent="0.35">
      <c r="A20" s="297" t="s">
        <v>763</v>
      </c>
      <c r="K20" s="390"/>
      <c r="L20" s="390"/>
      <c r="M20" s="61"/>
      <c r="N20" s="62"/>
      <c r="O20" s="62"/>
    </row>
    <row r="21" spans="1:15" ht="13.15" x14ac:dyDescent="0.35">
      <c r="K21" s="390"/>
      <c r="L21" s="390"/>
      <c r="M21" s="61"/>
      <c r="N21" s="62"/>
      <c r="O21" s="62"/>
    </row>
    <row r="22" spans="1:15" ht="13.15" x14ac:dyDescent="0.35">
      <c r="K22" s="390"/>
      <c r="L22" s="390"/>
      <c r="M22" s="61"/>
      <c r="N22" s="62"/>
      <c r="O22" s="62"/>
    </row>
    <row r="23" spans="1:15" ht="14.25" x14ac:dyDescent="0.45">
      <c r="D23" s="66"/>
      <c r="E23" s="66"/>
      <c r="F23" s="66"/>
      <c r="G23" s="38"/>
      <c r="K23" s="390"/>
      <c r="L23" s="390"/>
      <c r="M23" s="61"/>
      <c r="N23" s="62"/>
      <c r="O23" s="62"/>
    </row>
    <row r="24" spans="1:15" ht="14.25" x14ac:dyDescent="0.45">
      <c r="D24" s="66"/>
      <c r="E24" s="66"/>
      <c r="F24" s="66"/>
      <c r="G24" s="38"/>
      <c r="H24" s="38"/>
      <c r="I24" s="38"/>
      <c r="K24" s="390"/>
      <c r="L24" s="390"/>
      <c r="M24" s="61"/>
      <c r="N24" s="62"/>
      <c r="O24" s="62"/>
    </row>
    <row r="25" spans="1:15" ht="14.25" x14ac:dyDescent="0.45">
      <c r="D25" s="66"/>
      <c r="E25" s="66"/>
      <c r="F25" s="66"/>
      <c r="G25" s="38"/>
      <c r="H25" s="56"/>
      <c r="I25" s="56"/>
      <c r="K25" s="390"/>
      <c r="L25" s="390"/>
      <c r="M25" s="61"/>
      <c r="N25" s="62"/>
      <c r="O25" s="62"/>
    </row>
    <row r="26" spans="1:15" ht="14.25" x14ac:dyDescent="0.45">
      <c r="D26" s="66"/>
      <c r="E26" s="66"/>
      <c r="F26" s="66"/>
      <c r="G26" s="38"/>
      <c r="K26" s="390"/>
      <c r="L26" s="390"/>
      <c r="M26" s="61"/>
      <c r="N26" s="62"/>
      <c r="O26" s="62"/>
    </row>
    <row r="27" spans="1:15" ht="14.25" x14ac:dyDescent="0.45">
      <c r="D27" s="66"/>
      <c r="E27" s="66"/>
      <c r="F27" s="66"/>
      <c r="G27" s="38"/>
      <c r="K27" s="390"/>
      <c r="L27" s="390"/>
      <c r="M27" s="61"/>
      <c r="N27" s="62"/>
      <c r="O27" s="62"/>
    </row>
    <row r="28" spans="1:15" ht="14.25" x14ac:dyDescent="0.45">
      <c r="D28" s="66"/>
      <c r="E28" s="66"/>
      <c r="F28" s="66"/>
      <c r="G28" s="38"/>
      <c r="K28" s="390"/>
      <c r="L28" s="390"/>
      <c r="M28" s="61"/>
      <c r="N28" s="62"/>
      <c r="O28" s="62"/>
    </row>
    <row r="29" spans="1:15" ht="14.25" x14ac:dyDescent="0.45">
      <c r="D29" s="66"/>
      <c r="E29" s="66"/>
      <c r="F29" s="66"/>
      <c r="G29" s="38"/>
      <c r="K29" s="390"/>
      <c r="L29" s="390"/>
      <c r="M29" s="61"/>
      <c r="N29" s="62"/>
      <c r="O29" s="62"/>
    </row>
    <row r="30" spans="1:15" ht="14.25" x14ac:dyDescent="0.45">
      <c r="D30" s="66"/>
      <c r="E30" s="66"/>
      <c r="F30" s="66"/>
      <c r="G30" s="38"/>
    </row>
  </sheetData>
  <mergeCells count="23">
    <mergeCell ref="K12:K13"/>
    <mergeCell ref="L12:L13"/>
    <mergeCell ref="B3:E3"/>
    <mergeCell ref="K8:K9"/>
    <mergeCell ref="L8:L9"/>
    <mergeCell ref="K10:K11"/>
    <mergeCell ref="L10:L11"/>
    <mergeCell ref="K14:K15"/>
    <mergeCell ref="L14:L15"/>
    <mergeCell ref="K16:K17"/>
    <mergeCell ref="L16:L17"/>
    <mergeCell ref="K18:K19"/>
    <mergeCell ref="L18:L19"/>
    <mergeCell ref="K26:K27"/>
    <mergeCell ref="L26:L27"/>
    <mergeCell ref="K28:K29"/>
    <mergeCell ref="L28:L29"/>
    <mergeCell ref="K20:K21"/>
    <mergeCell ref="L20:L21"/>
    <mergeCell ref="K22:K23"/>
    <mergeCell ref="L22:L23"/>
    <mergeCell ref="K24:K25"/>
    <mergeCell ref="L24:L25"/>
  </mergeCells>
  <conditionalFormatting sqref="A6:I8">
    <cfRule type="expression" dxfId="25" priority="3">
      <formula>MOD(ROW(),2)=0</formula>
    </cfRule>
  </conditionalFormatting>
  <conditionalFormatting sqref="A10:I12">
    <cfRule type="expression" dxfId="24" priority="2">
      <formula>MOD(ROW(),2)=0</formula>
    </cfRule>
  </conditionalFormatting>
  <conditionalFormatting sqref="A14:I16">
    <cfRule type="expression" dxfId="23" priority="1">
      <formula>MOD(ROW(),2)=0</formula>
    </cfRule>
  </conditionalFormatting>
  <hyperlinks>
    <hyperlink ref="A2" location="TOC!A1" display="Return to Table of Contents"/>
  </hyperlinks>
  <pageMargins left="0.25" right="0.25" top="0.75" bottom="0.75" header="0.3" footer="0.3"/>
  <pageSetup scale="99" fitToHeight="0" orientation="landscape" horizontalDpi="1200" verticalDpi="1200" r:id="rId1"/>
  <headerFooter>
    <oddHeader>&amp;L&amp;"Arial,Bold"2019-20 &amp;"Arial,Bold Italic"Survey of Allied Dental Education&amp;"Arial,Bold"
Report 2 - Dental Assisting Education Programs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CU103"/>
  <sheetViews>
    <sheetView zoomScaleNormal="100" workbookViewId="0"/>
  </sheetViews>
  <sheetFormatPr defaultColWidth="9.1328125" defaultRowHeight="12.75" x14ac:dyDescent="0.35"/>
  <cols>
    <col min="1" max="1" width="11.46484375" style="3" customWidth="1"/>
    <col min="2" max="2" width="20.53125" style="3" customWidth="1"/>
    <col min="3" max="3" width="23" style="3" customWidth="1"/>
    <col min="4" max="4" width="23.1328125" style="3" customWidth="1"/>
    <col min="5" max="16384" width="9.1328125" style="3"/>
  </cols>
  <sheetData>
    <row r="1" spans="1:99" s="67" customFormat="1" ht="13.9" x14ac:dyDescent="0.35">
      <c r="A1" s="13" t="s">
        <v>61</v>
      </c>
      <c r="B1" s="13"/>
      <c r="I1" s="68"/>
      <c r="CU1" s="67" t="s">
        <v>62</v>
      </c>
    </row>
    <row r="2" spans="1:99" ht="13.9" x14ac:dyDescent="0.4">
      <c r="A2" s="392" t="s">
        <v>1</v>
      </c>
      <c r="B2" s="393"/>
      <c r="I2" s="69"/>
      <c r="CU2" s="70" t="s">
        <v>1</v>
      </c>
    </row>
    <row r="5" spans="1:99" x14ac:dyDescent="0.35">
      <c r="B5" s="71"/>
      <c r="C5" s="71"/>
    </row>
    <row r="6" spans="1:99" x14ac:dyDescent="0.35">
      <c r="B6" s="71"/>
      <c r="C6" s="71" t="s">
        <v>44</v>
      </c>
      <c r="S6" s="72"/>
      <c r="T6" s="38"/>
      <c r="U6" s="38"/>
    </row>
    <row r="7" spans="1:99" x14ac:dyDescent="0.35">
      <c r="B7" s="71"/>
      <c r="C7" s="73" t="s">
        <v>63</v>
      </c>
      <c r="D7" s="73" t="s">
        <v>64</v>
      </c>
      <c r="E7" s="73" t="s">
        <v>65</v>
      </c>
      <c r="F7" s="73" t="s">
        <v>66</v>
      </c>
      <c r="S7" s="49"/>
      <c r="T7" s="38"/>
      <c r="U7" s="38"/>
    </row>
    <row r="8" spans="1:99" x14ac:dyDescent="0.35">
      <c r="B8" s="71"/>
      <c r="C8" s="73" t="s">
        <v>67</v>
      </c>
      <c r="D8" s="71">
        <v>7491</v>
      </c>
      <c r="E8" s="71">
        <v>7214</v>
      </c>
      <c r="F8" s="3">
        <v>277</v>
      </c>
      <c r="S8" s="48"/>
      <c r="T8" s="38"/>
      <c r="U8" s="38"/>
    </row>
    <row r="9" spans="1:99" x14ac:dyDescent="0.35">
      <c r="B9" s="71"/>
      <c r="C9" s="73" t="s">
        <v>68</v>
      </c>
      <c r="D9" s="71">
        <v>7696</v>
      </c>
      <c r="E9" s="71">
        <v>7393</v>
      </c>
      <c r="F9" s="3">
        <v>285</v>
      </c>
      <c r="S9" s="53"/>
      <c r="T9" s="38"/>
      <c r="U9" s="38"/>
    </row>
    <row r="10" spans="1:99" ht="13.15" x14ac:dyDescent="0.35">
      <c r="B10" s="71"/>
      <c r="C10" s="73" t="s">
        <v>69</v>
      </c>
      <c r="D10" s="71">
        <v>7898</v>
      </c>
      <c r="E10" s="71">
        <v>7420</v>
      </c>
      <c r="F10" s="3">
        <v>286</v>
      </c>
      <c r="S10" s="56"/>
      <c r="T10" s="56"/>
      <c r="U10" s="56"/>
    </row>
    <row r="11" spans="1:99" ht="13.15" x14ac:dyDescent="0.35">
      <c r="A11" s="73"/>
      <c r="B11" s="71"/>
      <c r="C11" s="73" t="s">
        <v>70</v>
      </c>
      <c r="D11" s="71">
        <v>8166</v>
      </c>
      <c r="E11" s="71">
        <v>7525</v>
      </c>
      <c r="F11" s="3">
        <v>293</v>
      </c>
      <c r="S11" s="61"/>
      <c r="T11" s="62"/>
      <c r="U11" s="62"/>
    </row>
    <row r="12" spans="1:99" ht="13.15" x14ac:dyDescent="0.35">
      <c r="A12" s="73"/>
      <c r="B12" s="71"/>
      <c r="C12" s="73" t="s">
        <v>71</v>
      </c>
      <c r="D12" s="71">
        <v>8690</v>
      </c>
      <c r="E12" s="71">
        <v>7690</v>
      </c>
      <c r="F12" s="3">
        <v>301</v>
      </c>
      <c r="P12" s="74"/>
      <c r="S12" s="61"/>
      <c r="T12" s="62"/>
      <c r="U12" s="62"/>
    </row>
    <row r="13" spans="1:99" x14ac:dyDescent="0.35">
      <c r="B13" s="71"/>
      <c r="C13" s="73" t="s">
        <v>33</v>
      </c>
      <c r="D13" s="71">
        <v>8620</v>
      </c>
      <c r="E13" s="71">
        <v>7784</v>
      </c>
      <c r="F13" s="3">
        <v>309</v>
      </c>
    </row>
    <row r="14" spans="1:99" x14ac:dyDescent="0.35">
      <c r="B14" s="71"/>
      <c r="C14" s="73" t="s">
        <v>34</v>
      </c>
      <c r="D14" s="71">
        <v>9185</v>
      </c>
      <c r="E14" s="71">
        <v>8007</v>
      </c>
      <c r="F14" s="3">
        <v>323</v>
      </c>
    </row>
    <row r="15" spans="1:99" x14ac:dyDescent="0.35">
      <c r="C15" s="73" t="s">
        <v>35</v>
      </c>
      <c r="D15" s="71">
        <v>9479</v>
      </c>
      <c r="E15" s="71">
        <v>8110</v>
      </c>
      <c r="F15" s="3">
        <v>332</v>
      </c>
    </row>
    <row r="16" spans="1:99" x14ac:dyDescent="0.35">
      <c r="C16" s="73" t="s">
        <v>36</v>
      </c>
      <c r="D16" s="71">
        <v>9613</v>
      </c>
      <c r="E16" s="71">
        <v>8258</v>
      </c>
      <c r="F16" s="3">
        <v>335</v>
      </c>
    </row>
    <row r="17" spans="1:6" x14ac:dyDescent="0.35">
      <c r="C17" s="3" t="s">
        <v>37</v>
      </c>
      <c r="D17" s="71">
        <v>9534</v>
      </c>
      <c r="E17" s="71">
        <v>8287</v>
      </c>
      <c r="F17" s="3">
        <v>334</v>
      </c>
    </row>
    <row r="18" spans="1:6" x14ac:dyDescent="0.35">
      <c r="C18" s="3" t="s">
        <v>38</v>
      </c>
      <c r="D18" s="71">
        <v>9484</v>
      </c>
      <c r="E18" s="71">
        <v>8472</v>
      </c>
      <c r="F18" s="3">
        <v>335</v>
      </c>
    </row>
    <row r="19" spans="1:6" x14ac:dyDescent="0.35">
      <c r="C19" s="3" t="s">
        <v>39</v>
      </c>
      <c r="D19" s="71">
        <v>9510</v>
      </c>
      <c r="E19" s="3">
        <v>8279</v>
      </c>
      <c r="F19" s="3">
        <v>335</v>
      </c>
    </row>
    <row r="20" spans="1:6" x14ac:dyDescent="0.35">
      <c r="C20" s="3" t="s">
        <v>40</v>
      </c>
      <c r="D20" s="3">
        <v>9295</v>
      </c>
      <c r="E20" s="3">
        <v>8370</v>
      </c>
      <c r="F20" s="3">
        <v>333</v>
      </c>
    </row>
    <row r="21" spans="1:6" x14ac:dyDescent="0.35">
      <c r="C21" s="3" t="s">
        <v>41</v>
      </c>
      <c r="D21" s="3">
        <v>9171</v>
      </c>
      <c r="E21" s="3">
        <v>8265</v>
      </c>
      <c r="F21" s="3">
        <v>330</v>
      </c>
    </row>
    <row r="22" spans="1:6" x14ac:dyDescent="0.35">
      <c r="C22" s="3" t="s">
        <v>42</v>
      </c>
      <c r="D22" s="3">
        <v>9156</v>
      </c>
      <c r="E22" s="3">
        <v>8288</v>
      </c>
      <c r="F22" s="3">
        <v>327</v>
      </c>
    </row>
    <row r="23" spans="1:6" x14ac:dyDescent="0.35">
      <c r="C23" s="3" t="s">
        <v>43</v>
      </c>
      <c r="D23" s="3">
        <v>9138</v>
      </c>
      <c r="E23" s="3">
        <v>8322</v>
      </c>
      <c r="F23" s="3">
        <v>327</v>
      </c>
    </row>
    <row r="26" spans="1:6" x14ac:dyDescent="0.35">
      <c r="B26" s="34"/>
    </row>
    <row r="27" spans="1:6" x14ac:dyDescent="0.35">
      <c r="B27" s="75"/>
    </row>
    <row r="31" spans="1:6" x14ac:dyDescent="0.35">
      <c r="A31" s="299" t="s">
        <v>770</v>
      </c>
    </row>
    <row r="32" spans="1:6" x14ac:dyDescent="0.35">
      <c r="A32" s="300" t="s">
        <v>763</v>
      </c>
    </row>
    <row r="33" spans="1:99" x14ac:dyDescent="0.35">
      <c r="A33" s="75"/>
    </row>
    <row r="34" spans="1:99" ht="13.9" x14ac:dyDescent="0.4">
      <c r="A34" s="36" t="s">
        <v>72</v>
      </c>
      <c r="B34" s="75"/>
    </row>
    <row r="35" spans="1:99" x14ac:dyDescent="0.35">
      <c r="S35" s="38"/>
      <c r="T35" s="38"/>
      <c r="U35" s="38"/>
    </row>
    <row r="36" spans="1:99" x14ac:dyDescent="0.35">
      <c r="S36" s="72"/>
      <c r="T36" s="38"/>
      <c r="U36" s="38"/>
      <c r="CU36" s="75" t="s">
        <v>73</v>
      </c>
    </row>
    <row r="37" spans="1:99" ht="13.15" x14ac:dyDescent="0.4">
      <c r="C37" s="3" t="s">
        <v>46</v>
      </c>
      <c r="O37" s="69"/>
      <c r="P37" s="69"/>
      <c r="S37" s="49"/>
      <c r="T37" s="38"/>
      <c r="U37" s="38"/>
    </row>
    <row r="38" spans="1:99" ht="13.15" x14ac:dyDescent="0.4">
      <c r="C38" s="73" t="s">
        <v>63</v>
      </c>
      <c r="D38" s="73" t="s">
        <v>64</v>
      </c>
      <c r="E38" s="73" t="s">
        <v>65</v>
      </c>
      <c r="F38" s="73" t="s">
        <v>66</v>
      </c>
      <c r="P38" s="69"/>
      <c r="S38" s="48"/>
      <c r="T38" s="38"/>
      <c r="U38" s="38"/>
    </row>
    <row r="39" spans="1:99" x14ac:dyDescent="0.35">
      <c r="C39" s="73" t="s">
        <v>68</v>
      </c>
      <c r="D39" s="71">
        <v>11367</v>
      </c>
      <c r="E39" s="71">
        <v>8160</v>
      </c>
      <c r="F39" s="3">
        <v>271</v>
      </c>
      <c r="S39" s="53"/>
      <c r="T39" s="38"/>
      <c r="U39" s="38"/>
    </row>
    <row r="40" spans="1:99" ht="13.15" x14ac:dyDescent="0.35">
      <c r="C40" s="73" t="s">
        <v>69</v>
      </c>
      <c r="D40" s="71">
        <v>13148</v>
      </c>
      <c r="E40" s="71">
        <v>8279</v>
      </c>
      <c r="F40" s="3">
        <v>268</v>
      </c>
      <c r="S40" s="56"/>
      <c r="T40" s="56"/>
      <c r="U40" s="56"/>
    </row>
    <row r="41" spans="1:99" ht="13.15" x14ac:dyDescent="0.35">
      <c r="C41" s="73" t="s">
        <v>70</v>
      </c>
      <c r="D41" s="71">
        <v>13674</v>
      </c>
      <c r="E41" s="71">
        <v>8413</v>
      </c>
      <c r="F41" s="3">
        <v>271</v>
      </c>
      <c r="S41" s="61"/>
      <c r="T41" s="62"/>
      <c r="U41" s="62"/>
    </row>
    <row r="42" spans="1:99" ht="13.15" x14ac:dyDescent="0.35">
      <c r="C42" s="73" t="s">
        <v>71</v>
      </c>
      <c r="D42" s="71">
        <v>14596</v>
      </c>
      <c r="E42" s="71">
        <v>8633</v>
      </c>
      <c r="F42" s="3">
        <v>272</v>
      </c>
      <c r="S42" s="61"/>
      <c r="T42" s="62"/>
      <c r="U42" s="62"/>
    </row>
    <row r="43" spans="1:99" x14ac:dyDescent="0.35">
      <c r="C43" s="73" t="s">
        <v>33</v>
      </c>
      <c r="D43" s="71">
        <v>15149</v>
      </c>
      <c r="E43" s="71">
        <v>10054</v>
      </c>
      <c r="F43" s="3">
        <v>277</v>
      </c>
      <c r="P43" s="74"/>
      <c r="S43" s="38"/>
      <c r="T43" s="38"/>
      <c r="U43" s="38"/>
    </row>
    <row r="44" spans="1:99" x14ac:dyDescent="0.35">
      <c r="C44" s="73" t="s">
        <v>34</v>
      </c>
      <c r="D44" s="71">
        <v>15122</v>
      </c>
      <c r="E44" s="71">
        <v>10390</v>
      </c>
      <c r="F44" s="3">
        <v>279</v>
      </c>
    </row>
    <row r="45" spans="1:99" x14ac:dyDescent="0.35">
      <c r="C45" s="73" t="s">
        <v>35</v>
      </c>
      <c r="D45" s="71">
        <v>15784</v>
      </c>
      <c r="E45" s="71">
        <v>9620</v>
      </c>
      <c r="F45" s="3">
        <v>287</v>
      </c>
    </row>
    <row r="46" spans="1:99" x14ac:dyDescent="0.35">
      <c r="C46" s="73" t="s">
        <v>36</v>
      </c>
      <c r="D46" s="71">
        <v>13330</v>
      </c>
      <c r="E46" s="71">
        <v>8198</v>
      </c>
      <c r="F46" s="3">
        <v>278</v>
      </c>
    </row>
    <row r="47" spans="1:99" x14ac:dyDescent="0.35">
      <c r="C47" s="73" t="s">
        <v>37</v>
      </c>
      <c r="D47" s="71">
        <v>11660</v>
      </c>
      <c r="E47" s="71">
        <v>7397</v>
      </c>
      <c r="F47" s="3">
        <v>273</v>
      </c>
    </row>
    <row r="48" spans="1:99" x14ac:dyDescent="0.35">
      <c r="C48" s="73" t="s">
        <v>38</v>
      </c>
      <c r="D48" s="71">
        <v>11323</v>
      </c>
      <c r="E48" s="71">
        <v>7601</v>
      </c>
      <c r="F48" s="3">
        <v>272</v>
      </c>
    </row>
    <row r="49" spans="1:6" x14ac:dyDescent="0.35">
      <c r="C49" s="3" t="s">
        <v>39</v>
      </c>
      <c r="D49" s="71">
        <v>9725</v>
      </c>
      <c r="E49" s="71">
        <v>6875</v>
      </c>
      <c r="F49" s="3">
        <v>264</v>
      </c>
    </row>
    <row r="50" spans="1:6" x14ac:dyDescent="0.35">
      <c r="C50" s="3" t="s">
        <v>40</v>
      </c>
      <c r="D50" s="71">
        <v>9015</v>
      </c>
      <c r="E50" s="71">
        <v>6080</v>
      </c>
      <c r="F50" s="3">
        <v>257</v>
      </c>
    </row>
    <row r="51" spans="1:6" x14ac:dyDescent="0.35">
      <c r="C51" s="3" t="s">
        <v>41</v>
      </c>
      <c r="D51" s="71">
        <v>8595</v>
      </c>
      <c r="E51" s="71">
        <v>5962</v>
      </c>
      <c r="F51" s="3">
        <v>256</v>
      </c>
    </row>
    <row r="52" spans="1:6" x14ac:dyDescent="0.35">
      <c r="C52" s="3" t="s">
        <v>42</v>
      </c>
      <c r="D52" s="71">
        <v>8111</v>
      </c>
      <c r="E52" s="76">
        <v>5775</v>
      </c>
      <c r="F52" s="3">
        <v>251</v>
      </c>
    </row>
    <row r="53" spans="1:6" x14ac:dyDescent="0.35">
      <c r="C53" s="3" t="s">
        <v>43</v>
      </c>
      <c r="D53" s="71">
        <v>7431</v>
      </c>
      <c r="E53" s="71">
        <v>5484</v>
      </c>
      <c r="F53" s="3">
        <v>242</v>
      </c>
    </row>
    <row r="64" spans="1:6" x14ac:dyDescent="0.35">
      <c r="A64" s="299" t="s">
        <v>771</v>
      </c>
    </row>
    <row r="65" spans="1:21" x14ac:dyDescent="0.35">
      <c r="A65" s="300" t="s">
        <v>763</v>
      </c>
    </row>
    <row r="67" spans="1:21" ht="13.9" x14ac:dyDescent="0.4">
      <c r="A67" s="36" t="s">
        <v>74</v>
      </c>
      <c r="C67" s="73"/>
      <c r="D67" s="73"/>
      <c r="E67" s="73"/>
      <c r="F67" s="73"/>
    </row>
    <row r="68" spans="1:21" ht="13.15" x14ac:dyDescent="0.4">
      <c r="A68" s="28"/>
      <c r="C68" s="73"/>
      <c r="D68" s="73"/>
      <c r="E68" s="73"/>
      <c r="F68" s="73"/>
    </row>
    <row r="69" spans="1:21" x14ac:dyDescent="0.35">
      <c r="C69" s="73"/>
      <c r="D69" s="73"/>
      <c r="E69" s="73"/>
      <c r="F69" s="73"/>
    </row>
    <row r="70" spans="1:21" x14ac:dyDescent="0.35">
      <c r="B70" s="73"/>
      <c r="C70" s="73" t="s">
        <v>75</v>
      </c>
      <c r="D70" s="73" t="s">
        <v>64</v>
      </c>
      <c r="E70" s="73" t="s">
        <v>65</v>
      </c>
      <c r="F70" s="73" t="s">
        <v>66</v>
      </c>
      <c r="G70" s="73"/>
      <c r="H70" s="73"/>
      <c r="I70" s="73"/>
      <c r="J70" s="73"/>
      <c r="K70" s="73"/>
      <c r="L70" s="73"/>
    </row>
    <row r="71" spans="1:21" ht="13.15" x14ac:dyDescent="0.4">
      <c r="B71" s="73"/>
      <c r="C71" s="73" t="s">
        <v>68</v>
      </c>
      <c r="D71" s="73">
        <v>537</v>
      </c>
      <c r="E71" s="73">
        <v>418</v>
      </c>
      <c r="F71" s="73">
        <v>22</v>
      </c>
      <c r="G71" s="73"/>
      <c r="H71" s="73"/>
      <c r="I71" s="73"/>
      <c r="J71" s="73"/>
      <c r="K71" s="73"/>
      <c r="L71" s="73"/>
      <c r="O71" s="69"/>
      <c r="P71" s="69"/>
      <c r="S71" s="72"/>
      <c r="T71" s="38"/>
      <c r="U71" s="38"/>
    </row>
    <row r="72" spans="1:21" ht="13.15" x14ac:dyDescent="0.4">
      <c r="B72" s="73"/>
      <c r="C72" s="73" t="s">
        <v>69</v>
      </c>
      <c r="D72" s="73">
        <v>554</v>
      </c>
      <c r="E72" s="73">
        <v>425</v>
      </c>
      <c r="F72" s="73">
        <v>20</v>
      </c>
      <c r="G72" s="73"/>
      <c r="H72" s="73"/>
      <c r="I72" s="73"/>
      <c r="J72" s="73"/>
      <c r="K72" s="73"/>
      <c r="L72" s="73"/>
      <c r="P72" s="69"/>
      <c r="S72" s="49"/>
      <c r="T72" s="38"/>
      <c r="U72" s="38"/>
    </row>
    <row r="73" spans="1:21" x14ac:dyDescent="0.35">
      <c r="B73" s="73"/>
      <c r="C73" s="73" t="s">
        <v>70</v>
      </c>
      <c r="D73" s="73">
        <v>469</v>
      </c>
      <c r="E73" s="73">
        <v>389</v>
      </c>
      <c r="F73" s="73">
        <v>20</v>
      </c>
      <c r="G73" s="73"/>
      <c r="H73" s="73"/>
      <c r="I73" s="73"/>
      <c r="J73" s="73"/>
      <c r="K73" s="73"/>
      <c r="L73" s="73"/>
      <c r="P73" s="74"/>
      <c r="S73" s="48"/>
      <c r="T73" s="38"/>
      <c r="U73" s="38"/>
    </row>
    <row r="74" spans="1:21" x14ac:dyDescent="0.35">
      <c r="B74" s="73"/>
      <c r="C74" s="73" t="s">
        <v>71</v>
      </c>
      <c r="D74" s="73">
        <v>482</v>
      </c>
      <c r="E74" s="73">
        <v>380</v>
      </c>
      <c r="F74" s="73">
        <v>20</v>
      </c>
      <c r="G74" s="73"/>
      <c r="H74" s="73"/>
      <c r="I74" s="73"/>
      <c r="J74" s="73"/>
      <c r="K74" s="73"/>
      <c r="L74" s="73"/>
      <c r="S74" s="53"/>
      <c r="T74" s="38"/>
      <c r="U74" s="38"/>
    </row>
    <row r="75" spans="1:21" ht="13.15" x14ac:dyDescent="0.35">
      <c r="B75" s="73"/>
      <c r="C75" s="73" t="s">
        <v>33</v>
      </c>
      <c r="D75" s="73">
        <v>502</v>
      </c>
      <c r="E75" s="73">
        <v>416</v>
      </c>
      <c r="F75" s="73">
        <v>20</v>
      </c>
      <c r="G75" s="73"/>
      <c r="H75" s="73"/>
      <c r="I75" s="73"/>
      <c r="J75" s="73"/>
      <c r="K75" s="73"/>
      <c r="L75" s="73"/>
      <c r="S75" s="56"/>
      <c r="T75" s="56"/>
      <c r="U75" s="56"/>
    </row>
    <row r="76" spans="1:21" ht="13.15" x14ac:dyDescent="0.35">
      <c r="B76" s="73"/>
      <c r="C76" s="73" t="s">
        <v>34</v>
      </c>
      <c r="D76" s="73">
        <v>659</v>
      </c>
      <c r="E76" s="73">
        <v>431</v>
      </c>
      <c r="F76" s="73">
        <v>20</v>
      </c>
      <c r="G76" s="73"/>
      <c r="H76" s="73"/>
      <c r="I76" s="73"/>
      <c r="J76" s="73"/>
      <c r="K76" s="73"/>
      <c r="L76" s="73"/>
      <c r="S76" s="61"/>
      <c r="T76" s="62"/>
      <c r="U76" s="62"/>
    </row>
    <row r="77" spans="1:21" ht="13.15" x14ac:dyDescent="0.35">
      <c r="B77" s="73"/>
      <c r="C77" s="73" t="s">
        <v>35</v>
      </c>
      <c r="D77" s="73">
        <v>582</v>
      </c>
      <c r="E77" s="73">
        <v>421</v>
      </c>
      <c r="F77" s="73">
        <v>19</v>
      </c>
      <c r="G77" s="73"/>
      <c r="H77" s="73"/>
      <c r="I77" s="73"/>
      <c r="J77" s="73"/>
      <c r="K77" s="73"/>
      <c r="L77" s="73"/>
      <c r="S77" s="61"/>
      <c r="T77" s="62"/>
      <c r="U77" s="62"/>
    </row>
    <row r="78" spans="1:21" x14ac:dyDescent="0.35">
      <c r="B78" s="73"/>
      <c r="C78" s="73" t="s">
        <v>36</v>
      </c>
      <c r="D78" s="73">
        <v>555</v>
      </c>
      <c r="E78" s="73">
        <v>435</v>
      </c>
      <c r="F78" s="73">
        <v>19</v>
      </c>
      <c r="G78" s="73"/>
      <c r="H78" s="73"/>
      <c r="I78" s="73"/>
      <c r="J78" s="73"/>
      <c r="K78" s="73"/>
      <c r="L78" s="73"/>
    </row>
    <row r="79" spans="1:21" x14ac:dyDescent="0.35">
      <c r="B79" s="73"/>
      <c r="C79" s="73" t="s">
        <v>37</v>
      </c>
      <c r="D79" s="73">
        <v>551</v>
      </c>
      <c r="E79" s="73">
        <v>402</v>
      </c>
      <c r="F79" s="73">
        <v>19</v>
      </c>
      <c r="G79" s="73"/>
      <c r="H79" s="73"/>
      <c r="I79" s="73"/>
      <c r="J79" s="73"/>
      <c r="K79" s="73"/>
      <c r="L79" s="73"/>
    </row>
    <row r="80" spans="1:21" x14ac:dyDescent="0.35">
      <c r="B80" s="73"/>
      <c r="C80" s="73" t="s">
        <v>38</v>
      </c>
      <c r="D80" s="73">
        <v>559</v>
      </c>
      <c r="E80" s="73">
        <v>320</v>
      </c>
      <c r="F80" s="73">
        <v>19</v>
      </c>
      <c r="G80" s="73"/>
      <c r="H80" s="73"/>
      <c r="I80" s="73"/>
      <c r="J80" s="73"/>
      <c r="K80" s="73"/>
      <c r="L80" s="73"/>
    </row>
    <row r="81" spans="2:12" x14ac:dyDescent="0.35">
      <c r="B81" s="73"/>
      <c r="C81" s="73" t="s">
        <v>39</v>
      </c>
      <c r="D81" s="73">
        <v>472</v>
      </c>
      <c r="E81" s="73">
        <v>303</v>
      </c>
      <c r="F81" s="73">
        <v>17</v>
      </c>
      <c r="G81" s="73"/>
      <c r="H81" s="73"/>
      <c r="I81" s="73"/>
      <c r="J81" s="73"/>
      <c r="K81" s="73"/>
      <c r="L81" s="73"/>
    </row>
    <row r="82" spans="2:12" x14ac:dyDescent="0.35">
      <c r="B82" s="73"/>
      <c r="C82" s="3" t="s">
        <v>40</v>
      </c>
      <c r="D82" s="3">
        <v>487</v>
      </c>
      <c r="E82" s="3">
        <v>324</v>
      </c>
      <c r="F82" s="3">
        <v>17</v>
      </c>
      <c r="G82" s="73"/>
      <c r="H82" s="73"/>
      <c r="I82" s="73"/>
      <c r="J82" s="73"/>
      <c r="K82" s="73"/>
      <c r="L82" s="73"/>
    </row>
    <row r="83" spans="2:12" x14ac:dyDescent="0.35">
      <c r="B83" s="73"/>
      <c r="C83" s="3" t="s">
        <v>41</v>
      </c>
      <c r="D83" s="3">
        <v>455</v>
      </c>
      <c r="E83" s="3">
        <v>303</v>
      </c>
      <c r="F83" s="3">
        <v>15</v>
      </c>
      <c r="G83" s="73"/>
      <c r="H83" s="73"/>
      <c r="I83" s="73"/>
      <c r="J83" s="73"/>
      <c r="K83" s="73"/>
      <c r="L83" s="73"/>
    </row>
    <row r="84" spans="2:12" x14ac:dyDescent="0.35">
      <c r="B84" s="73"/>
      <c r="C84" s="3" t="s">
        <v>42</v>
      </c>
      <c r="D84" s="3">
        <v>446</v>
      </c>
      <c r="E84" s="3">
        <v>319</v>
      </c>
      <c r="F84" s="3">
        <v>14</v>
      </c>
      <c r="G84" s="73"/>
      <c r="H84" s="73"/>
      <c r="I84" s="73"/>
      <c r="J84" s="73"/>
      <c r="K84" s="73"/>
      <c r="L84" s="73"/>
    </row>
    <row r="85" spans="2:12" x14ac:dyDescent="0.35">
      <c r="B85" s="73"/>
      <c r="C85" s="3" t="s">
        <v>43</v>
      </c>
      <c r="D85" s="3">
        <v>449</v>
      </c>
      <c r="E85" s="3">
        <v>313</v>
      </c>
      <c r="F85" s="3">
        <v>14</v>
      </c>
      <c r="G85" s="73"/>
      <c r="H85" s="73"/>
      <c r="I85" s="73"/>
      <c r="J85" s="73"/>
      <c r="K85" s="73"/>
      <c r="L85" s="73"/>
    </row>
    <row r="88" spans="2:12" x14ac:dyDescent="0.35">
      <c r="B88" s="34"/>
    </row>
    <row r="89" spans="2:12" x14ac:dyDescent="0.35">
      <c r="B89" s="75"/>
    </row>
    <row r="98" spans="1:16" x14ac:dyDescent="0.35">
      <c r="A98" s="299" t="s">
        <v>772</v>
      </c>
    </row>
    <row r="99" spans="1:16" x14ac:dyDescent="0.35">
      <c r="A99" s="300" t="s">
        <v>763</v>
      </c>
    </row>
    <row r="102" spans="1:16" ht="13.15" x14ac:dyDescent="0.4">
      <c r="P102" s="69"/>
    </row>
    <row r="103" spans="1:16" ht="13.15" x14ac:dyDescent="0.4">
      <c r="P103" s="69"/>
    </row>
  </sheetData>
  <mergeCells count="1">
    <mergeCell ref="A2:B2"/>
  </mergeCells>
  <hyperlinks>
    <hyperlink ref="A2" location="TOC!A1" display="Return to Table of Contents"/>
    <hyperlink ref="CU2" location="TOC!A1" display="Return to Table of Contents"/>
  </hyperlinks>
  <pageMargins left="0.25" right="0.25" top="0.75" bottom="0.75" header="0.3" footer="0.3"/>
  <pageSetup scale="54" orientation="portrait" horizontalDpi="1200" verticalDpi="1200" r:id="rId1"/>
  <headerFooter>
    <oddHeader>&amp;L&amp;"Arial,Bold"2019-20 &amp;"Arial,Bold Italic"Survey of Allied Dental Education&amp;"Arial,Bold"
Report 2 - Dental Assisting Education Programs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13"/>
  <sheetViews>
    <sheetView zoomScaleNormal="100" workbookViewId="0"/>
  </sheetViews>
  <sheetFormatPr defaultColWidth="9.1328125" defaultRowHeight="12.75" x14ac:dyDescent="0.35"/>
  <cols>
    <col min="1" max="1" width="34.53125" style="3" customWidth="1"/>
    <col min="2" max="10" width="10.53125" style="3" customWidth="1"/>
    <col min="11" max="12" width="9.46484375" style="3" bestFit="1" customWidth="1"/>
    <col min="13" max="16384" width="9.1328125" style="3"/>
  </cols>
  <sheetData>
    <row r="1" spans="1:12" ht="13.9" x14ac:dyDescent="0.4">
      <c r="A1" s="36" t="s">
        <v>76</v>
      </c>
    </row>
    <row r="2" spans="1:12" ht="21" customHeight="1" x14ac:dyDescent="0.35">
      <c r="A2" s="39" t="s">
        <v>1</v>
      </c>
    </row>
    <row r="3" spans="1:12" s="77" customFormat="1" ht="27.75" customHeight="1" thickBot="1" x14ac:dyDescent="0.4">
      <c r="A3" s="18"/>
      <c r="B3" s="19" t="s">
        <v>33</v>
      </c>
      <c r="C3" s="19" t="s">
        <v>34</v>
      </c>
      <c r="D3" s="19" t="s">
        <v>35</v>
      </c>
      <c r="E3" s="19" t="s">
        <v>36</v>
      </c>
      <c r="F3" s="19" t="s">
        <v>37</v>
      </c>
      <c r="G3" s="19" t="s">
        <v>38</v>
      </c>
      <c r="H3" s="19" t="s">
        <v>39</v>
      </c>
      <c r="I3" s="19" t="s">
        <v>40</v>
      </c>
      <c r="J3" s="20" t="s">
        <v>41</v>
      </c>
      <c r="K3" s="20" t="s">
        <v>42</v>
      </c>
      <c r="L3" s="20" t="s">
        <v>43</v>
      </c>
    </row>
    <row r="4" spans="1:12" ht="19.5" customHeight="1" thickTop="1" x14ac:dyDescent="0.35">
      <c r="A4" s="22" t="s">
        <v>44</v>
      </c>
      <c r="B4" s="23">
        <v>15385</v>
      </c>
      <c r="C4" s="23">
        <v>15521</v>
      </c>
      <c r="D4" s="23">
        <v>15771</v>
      </c>
      <c r="E4" s="23">
        <v>16256</v>
      </c>
      <c r="F4" s="23">
        <v>16162</v>
      </c>
      <c r="G4" s="23">
        <v>16365</v>
      </c>
      <c r="H4" s="23">
        <v>16169</v>
      </c>
      <c r="I4" s="23">
        <v>16214</v>
      </c>
      <c r="J4" s="24">
        <v>16118</v>
      </c>
      <c r="K4" s="24">
        <v>16134</v>
      </c>
      <c r="L4" s="24">
        <v>16178</v>
      </c>
    </row>
    <row r="5" spans="1:12" ht="19.5" customHeight="1" x14ac:dyDescent="0.35">
      <c r="A5" s="25" t="s">
        <v>45</v>
      </c>
      <c r="B5" s="26">
        <v>1.3</v>
      </c>
      <c r="C5" s="26">
        <v>0.9</v>
      </c>
      <c r="D5" s="26">
        <f t="shared" ref="D5:L5" si="0">(D4-C4)/C4*100</f>
        <v>1.6107209587011146</v>
      </c>
      <c r="E5" s="26">
        <f t="shared" si="0"/>
        <v>3.0752647263965507</v>
      </c>
      <c r="F5" s="26">
        <f t="shared" si="0"/>
        <v>-0.57824803149606296</v>
      </c>
      <c r="G5" s="26">
        <f t="shared" si="0"/>
        <v>1.2560326692241059</v>
      </c>
      <c r="H5" s="26">
        <f t="shared" si="0"/>
        <v>-1.1976779712801711</v>
      </c>
      <c r="I5" s="26">
        <f t="shared" si="0"/>
        <v>0.27831034696023255</v>
      </c>
      <c r="J5" s="27">
        <f t="shared" si="0"/>
        <v>-0.59208091772542248</v>
      </c>
      <c r="K5" s="27">
        <f t="shared" si="0"/>
        <v>9.9267899243082269E-2</v>
      </c>
      <c r="L5" s="27">
        <f t="shared" si="0"/>
        <v>0.27271600347093095</v>
      </c>
    </row>
    <row r="6" spans="1:12" ht="19.5" customHeight="1" x14ac:dyDescent="0.35">
      <c r="A6" s="22" t="s">
        <v>46</v>
      </c>
      <c r="B6" s="23">
        <v>10761</v>
      </c>
      <c r="C6" s="23">
        <v>11172</v>
      </c>
      <c r="D6" s="23">
        <v>10427</v>
      </c>
      <c r="E6" s="23">
        <v>9075</v>
      </c>
      <c r="F6" s="23">
        <v>8336</v>
      </c>
      <c r="G6" s="23">
        <v>8416</v>
      </c>
      <c r="H6" s="23">
        <v>7513</v>
      </c>
      <c r="I6" s="23">
        <v>6609</v>
      </c>
      <c r="J6" s="24">
        <v>6400</v>
      </c>
      <c r="K6" s="24">
        <v>6222</v>
      </c>
      <c r="L6" s="24">
        <v>5912</v>
      </c>
    </row>
    <row r="7" spans="1:12" ht="19.5" customHeight="1" x14ac:dyDescent="0.35">
      <c r="A7" s="25" t="s">
        <v>45</v>
      </c>
      <c r="B7" s="29">
        <v>16.899999999999999</v>
      </c>
      <c r="C7" s="29">
        <v>3.8</v>
      </c>
      <c r="D7" s="29">
        <f t="shared" ref="D7:L7" si="1">(D6-C6)/C6*100</f>
        <v>-6.668456856426781</v>
      </c>
      <c r="E7" s="29">
        <f t="shared" si="1"/>
        <v>-12.966337393305841</v>
      </c>
      <c r="F7" s="29">
        <f t="shared" si="1"/>
        <v>-8.1432506887052334</v>
      </c>
      <c r="G7" s="29">
        <f t="shared" si="1"/>
        <v>0.95969289827255266</v>
      </c>
      <c r="H7" s="29">
        <f t="shared" si="1"/>
        <v>-10.729562737642585</v>
      </c>
      <c r="I7" s="29">
        <f t="shared" si="1"/>
        <v>-12.032477039797683</v>
      </c>
      <c r="J7" s="30">
        <f t="shared" si="1"/>
        <v>-3.1623543652594948</v>
      </c>
      <c r="K7" s="30">
        <f t="shared" si="1"/>
        <v>-2.78125</v>
      </c>
      <c r="L7" s="30">
        <f t="shared" si="1"/>
        <v>-4.9823207971713277</v>
      </c>
    </row>
    <row r="8" spans="1:12" ht="19.5" customHeight="1" x14ac:dyDescent="0.35">
      <c r="A8" s="22" t="s">
        <v>47</v>
      </c>
      <c r="B8" s="23">
        <v>692</v>
      </c>
      <c r="C8" s="23">
        <v>722</v>
      </c>
      <c r="D8" s="23">
        <v>703</v>
      </c>
      <c r="E8" s="23">
        <v>698</v>
      </c>
      <c r="F8" s="23">
        <v>645</v>
      </c>
      <c r="G8" s="23">
        <v>538</v>
      </c>
      <c r="H8" s="23">
        <v>508</v>
      </c>
      <c r="I8" s="23">
        <v>499</v>
      </c>
      <c r="J8" s="24">
        <v>468</v>
      </c>
      <c r="K8" s="24">
        <v>465</v>
      </c>
      <c r="L8" s="24">
        <v>470</v>
      </c>
    </row>
    <row r="9" spans="1:12" ht="19.5" customHeight="1" thickBot="1" x14ac:dyDescent="0.4">
      <c r="A9" s="31" t="s">
        <v>45</v>
      </c>
      <c r="B9" s="32">
        <v>14</v>
      </c>
      <c r="C9" s="32">
        <v>4.3</v>
      </c>
      <c r="D9" s="32">
        <f t="shared" ref="D9:L9" si="2">(D8-C8)/C8*100</f>
        <v>-2.6315789473684208</v>
      </c>
      <c r="E9" s="32">
        <f t="shared" si="2"/>
        <v>-0.71123755334281646</v>
      </c>
      <c r="F9" s="32">
        <f t="shared" si="2"/>
        <v>-7.5931232091690548</v>
      </c>
      <c r="G9" s="32">
        <f t="shared" si="2"/>
        <v>-16.589147286821706</v>
      </c>
      <c r="H9" s="32">
        <f t="shared" si="2"/>
        <v>-5.5762081784386615</v>
      </c>
      <c r="I9" s="32">
        <f t="shared" si="2"/>
        <v>-1.7716535433070866</v>
      </c>
      <c r="J9" s="33">
        <f t="shared" si="2"/>
        <v>-6.2124248496993983</v>
      </c>
      <c r="K9" s="33">
        <f t="shared" si="2"/>
        <v>-0.64102564102564097</v>
      </c>
      <c r="L9" s="33">
        <f t="shared" si="2"/>
        <v>1.0752688172043012</v>
      </c>
    </row>
    <row r="10" spans="1:12" ht="13.15" thickTop="1" x14ac:dyDescent="0.35"/>
    <row r="11" spans="1:12" x14ac:dyDescent="0.35">
      <c r="A11" s="299" t="s">
        <v>773</v>
      </c>
    </row>
    <row r="12" spans="1:12" x14ac:dyDescent="0.35">
      <c r="A12" s="299" t="s">
        <v>774</v>
      </c>
    </row>
    <row r="13" spans="1:12" x14ac:dyDescent="0.35">
      <c r="A13" s="297" t="s">
        <v>763</v>
      </c>
    </row>
  </sheetData>
  <conditionalFormatting sqref="A4:H9">
    <cfRule type="expression" dxfId="22" priority="8">
      <formula>MOD(ROW(),2)=0</formula>
    </cfRule>
  </conditionalFormatting>
  <conditionalFormatting sqref="I4:I9">
    <cfRule type="expression" dxfId="21" priority="7">
      <formula>MOD(ROW(),2)=0</formula>
    </cfRule>
  </conditionalFormatting>
  <conditionalFormatting sqref="J4:J9">
    <cfRule type="expression" dxfId="20" priority="6">
      <formula>MOD(ROW(),2)=0</formula>
    </cfRule>
  </conditionalFormatting>
  <conditionalFormatting sqref="A4:J9">
    <cfRule type="expression" dxfId="19" priority="5">
      <formula>MOD(ROW(),2)=0</formula>
    </cfRule>
  </conditionalFormatting>
  <conditionalFormatting sqref="K4:K9">
    <cfRule type="expression" dxfId="18" priority="4">
      <formula>MOD(ROW(),2)=0</formula>
    </cfRule>
  </conditionalFormatting>
  <conditionalFormatting sqref="K4:K9">
    <cfRule type="expression" dxfId="17" priority="3">
      <formula>MOD(ROW(),2)=0</formula>
    </cfRule>
  </conditionalFormatting>
  <conditionalFormatting sqref="L4:L9">
    <cfRule type="expression" dxfId="16" priority="2">
      <formula>MOD(ROW(),2)=0</formula>
    </cfRule>
  </conditionalFormatting>
  <conditionalFormatting sqref="L4:L9">
    <cfRule type="expression" dxfId="15" priority="1">
      <formula>MOD(ROW(),2)=0</formula>
    </cfRule>
  </conditionalFormatting>
  <hyperlinks>
    <hyperlink ref="A2" location="TOC!A1" display="Return to Table of Contents"/>
  </hyperlinks>
  <pageMargins left="0.25" right="0.25" top="0.75" bottom="0.75" header="0.3" footer="0.3"/>
  <pageSetup scale="90" fitToHeight="0" orientation="landscape" horizontalDpi="1200" verticalDpi="1200" r:id="rId1"/>
  <headerFooter>
    <oddHeader>&amp;L&amp;"Arial,Bold"2019-20 &amp;"Arial,Bold Italic"Survey of Allied Dental Education&amp;"Arial,Bold"
Report 2 - Dental Assisting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13"/>
  <sheetViews>
    <sheetView zoomScaleNormal="100" workbookViewId="0"/>
  </sheetViews>
  <sheetFormatPr defaultColWidth="9.1328125" defaultRowHeight="12.75" x14ac:dyDescent="0.35"/>
  <cols>
    <col min="1" max="1" width="38" style="3" customWidth="1"/>
    <col min="2" max="12" width="9.86328125" style="3" customWidth="1"/>
    <col min="13" max="16384" width="9.1328125" style="3"/>
  </cols>
  <sheetData>
    <row r="1" spans="1:12" ht="13.9" x14ac:dyDescent="0.4">
      <c r="A1" s="78" t="s">
        <v>77</v>
      </c>
    </row>
    <row r="2" spans="1:12" ht="16.5" customHeight="1" x14ac:dyDescent="0.35">
      <c r="A2" s="39" t="s">
        <v>1</v>
      </c>
    </row>
    <row r="3" spans="1:12" s="77" customFormat="1" ht="27.75" customHeight="1" thickBot="1" x14ac:dyDescent="0.4">
      <c r="A3" s="18"/>
      <c r="B3" s="19">
        <v>2009</v>
      </c>
      <c r="C3" s="19">
        <v>2010</v>
      </c>
      <c r="D3" s="19">
        <v>2011</v>
      </c>
      <c r="E3" s="19">
        <v>2012</v>
      </c>
      <c r="F3" s="19">
        <v>2013</v>
      </c>
      <c r="G3" s="19">
        <v>2014</v>
      </c>
      <c r="H3" s="19">
        <v>2015</v>
      </c>
      <c r="I3" s="19">
        <v>2016</v>
      </c>
      <c r="J3" s="20">
        <v>2017</v>
      </c>
      <c r="K3" s="20">
        <v>2018</v>
      </c>
      <c r="L3" s="20">
        <v>2019</v>
      </c>
    </row>
    <row r="4" spans="1:12" ht="19.5" customHeight="1" thickTop="1" x14ac:dyDescent="0.35">
      <c r="A4" s="22" t="s">
        <v>44</v>
      </c>
      <c r="B4" s="23">
        <v>6777</v>
      </c>
      <c r="C4" s="23">
        <v>7000</v>
      </c>
      <c r="D4" s="23">
        <v>6929</v>
      </c>
      <c r="E4" s="23">
        <v>7097</v>
      </c>
      <c r="F4" s="23">
        <v>7277</v>
      </c>
      <c r="G4" s="23">
        <v>7298</v>
      </c>
      <c r="H4" s="23">
        <v>7323</v>
      </c>
      <c r="I4" s="23">
        <v>7385</v>
      </c>
      <c r="J4" s="24">
        <v>7294</v>
      </c>
      <c r="K4" s="24">
        <v>7377</v>
      </c>
      <c r="L4" s="24">
        <v>7311</v>
      </c>
    </row>
    <row r="5" spans="1:12" ht="19.5" customHeight="1" x14ac:dyDescent="0.35">
      <c r="A5" s="25" t="s">
        <v>45</v>
      </c>
      <c r="B5" s="26">
        <v>0.8</v>
      </c>
      <c r="C5" s="26">
        <v>3.3</v>
      </c>
      <c r="D5" s="26">
        <f t="shared" ref="D5:L5" si="0">(D4-C4)/C4*100</f>
        <v>-1.0142857142857142</v>
      </c>
      <c r="E5" s="26">
        <f t="shared" si="0"/>
        <v>2.4245922932602104</v>
      </c>
      <c r="F5" s="26">
        <f t="shared" si="0"/>
        <v>2.5362829364520221</v>
      </c>
      <c r="G5" s="26">
        <f t="shared" si="0"/>
        <v>0.28858045898034906</v>
      </c>
      <c r="H5" s="26">
        <f t="shared" si="0"/>
        <v>0.34255960537133462</v>
      </c>
      <c r="I5" s="26">
        <f t="shared" si="0"/>
        <v>0.84664754881879012</v>
      </c>
      <c r="J5" s="27">
        <f t="shared" si="0"/>
        <v>-1.2322274881516588</v>
      </c>
      <c r="K5" s="27">
        <f t="shared" si="0"/>
        <v>1.1379215793803126</v>
      </c>
      <c r="L5" s="27">
        <f t="shared" si="0"/>
        <v>-0.89467263115087425</v>
      </c>
    </row>
    <row r="6" spans="1:12" ht="19.5" customHeight="1" x14ac:dyDescent="0.35">
      <c r="A6" s="22" t="s">
        <v>46</v>
      </c>
      <c r="B6" s="23">
        <v>6501</v>
      </c>
      <c r="C6" s="23">
        <v>7294</v>
      </c>
      <c r="D6" s="23">
        <v>7243</v>
      </c>
      <c r="E6" s="23">
        <v>6333</v>
      </c>
      <c r="F6" s="23">
        <v>5773</v>
      </c>
      <c r="G6" s="23">
        <v>5755</v>
      </c>
      <c r="H6" s="23">
        <v>5467</v>
      </c>
      <c r="I6" s="23">
        <v>5242</v>
      </c>
      <c r="J6" s="24">
        <v>4852</v>
      </c>
      <c r="K6" s="24">
        <v>4688</v>
      </c>
      <c r="L6" s="24">
        <v>4517</v>
      </c>
    </row>
    <row r="7" spans="1:12" ht="19.5" customHeight="1" x14ac:dyDescent="0.35">
      <c r="A7" s="25" t="s">
        <v>45</v>
      </c>
      <c r="B7" s="29">
        <v>6.4</v>
      </c>
      <c r="C7" s="29">
        <v>12.2</v>
      </c>
      <c r="D7" s="29">
        <f t="shared" ref="D7:L7" si="1">(D6-C6)/C6*100</f>
        <v>-0.69920482588428845</v>
      </c>
      <c r="E7" s="29">
        <f t="shared" si="1"/>
        <v>-12.563854756316442</v>
      </c>
      <c r="F7" s="29">
        <f t="shared" si="1"/>
        <v>-8.8425706616137685</v>
      </c>
      <c r="G7" s="29">
        <f t="shared" si="1"/>
        <v>-0.31179629308851553</v>
      </c>
      <c r="H7" s="29">
        <f t="shared" si="1"/>
        <v>-5.004344048653345</v>
      </c>
      <c r="I7" s="29">
        <f t="shared" si="1"/>
        <v>-4.1156027071520027</v>
      </c>
      <c r="J7" s="30">
        <f t="shared" si="1"/>
        <v>-7.4399084318962219</v>
      </c>
      <c r="K7" s="30">
        <f t="shared" si="1"/>
        <v>-3.3800494641384993</v>
      </c>
      <c r="L7" s="30">
        <f t="shared" si="1"/>
        <v>-3.6476109215017067</v>
      </c>
    </row>
    <row r="8" spans="1:12" ht="19.5" customHeight="1" x14ac:dyDescent="0.35">
      <c r="A8" s="22" t="s">
        <v>47</v>
      </c>
      <c r="B8" s="23">
        <v>239</v>
      </c>
      <c r="C8" s="23">
        <v>245</v>
      </c>
      <c r="D8" s="23">
        <v>276</v>
      </c>
      <c r="E8" s="23">
        <v>301</v>
      </c>
      <c r="F8" s="23">
        <v>297</v>
      </c>
      <c r="G8" s="23">
        <v>311</v>
      </c>
      <c r="H8" s="23">
        <v>245</v>
      </c>
      <c r="I8" s="23">
        <v>300</v>
      </c>
      <c r="J8" s="24">
        <v>225</v>
      </c>
      <c r="K8" s="24">
        <v>211</v>
      </c>
      <c r="L8" s="24">
        <v>197</v>
      </c>
    </row>
    <row r="9" spans="1:12" ht="19.5" customHeight="1" thickBot="1" x14ac:dyDescent="0.4">
      <c r="A9" s="31" t="s">
        <v>45</v>
      </c>
      <c r="B9" s="32">
        <v>2.1</v>
      </c>
      <c r="C9" s="32">
        <v>2.5</v>
      </c>
      <c r="D9" s="32">
        <f t="shared" ref="D9:L9" si="2">(D8-C8)/C8*100</f>
        <v>12.653061224489795</v>
      </c>
      <c r="E9" s="32">
        <f t="shared" si="2"/>
        <v>9.0579710144927539</v>
      </c>
      <c r="F9" s="32">
        <f t="shared" si="2"/>
        <v>-1.3289036544850499</v>
      </c>
      <c r="G9" s="32">
        <f t="shared" si="2"/>
        <v>4.7138047138047137</v>
      </c>
      <c r="H9" s="32">
        <f t="shared" si="2"/>
        <v>-21.221864951768488</v>
      </c>
      <c r="I9" s="32">
        <f t="shared" si="2"/>
        <v>22.448979591836736</v>
      </c>
      <c r="J9" s="33">
        <f t="shared" si="2"/>
        <v>-25</v>
      </c>
      <c r="K9" s="33">
        <f t="shared" si="2"/>
        <v>-6.2222222222222223</v>
      </c>
      <c r="L9" s="33">
        <f t="shared" si="2"/>
        <v>-6.6350710900473935</v>
      </c>
    </row>
    <row r="10" spans="1:12" ht="13.15" thickTop="1" x14ac:dyDescent="0.35"/>
    <row r="11" spans="1:12" x14ac:dyDescent="0.35">
      <c r="A11" s="299" t="s">
        <v>766</v>
      </c>
    </row>
    <row r="12" spans="1:12" x14ac:dyDescent="0.35">
      <c r="A12" s="302" t="s">
        <v>767</v>
      </c>
    </row>
    <row r="13" spans="1:12" x14ac:dyDescent="0.35">
      <c r="A13" s="297" t="s">
        <v>763</v>
      </c>
    </row>
  </sheetData>
  <conditionalFormatting sqref="A4:H9">
    <cfRule type="expression" dxfId="14" priority="8">
      <formula>MOD(ROW(),2)=0</formula>
    </cfRule>
  </conditionalFormatting>
  <conditionalFormatting sqref="I4:I9">
    <cfRule type="expression" dxfId="13" priority="7">
      <formula>MOD(ROW(),2)=0</formula>
    </cfRule>
  </conditionalFormatting>
  <conditionalFormatting sqref="J4:J9">
    <cfRule type="expression" dxfId="12" priority="6">
      <formula>MOD(ROW(),2)=0</formula>
    </cfRule>
  </conditionalFormatting>
  <conditionalFormatting sqref="A4:J9">
    <cfRule type="expression" dxfId="11" priority="5">
      <formula>MOD(ROW(),2)=0</formula>
    </cfRule>
  </conditionalFormatting>
  <conditionalFormatting sqref="K4:K9">
    <cfRule type="expression" dxfId="10" priority="4">
      <formula>MOD(ROW(),2)=0</formula>
    </cfRule>
  </conditionalFormatting>
  <conditionalFormatting sqref="K4:K9">
    <cfRule type="expression" dxfId="9" priority="3">
      <formula>MOD(ROW(),2)=0</formula>
    </cfRule>
  </conditionalFormatting>
  <conditionalFormatting sqref="L4:L9">
    <cfRule type="expression" dxfId="8" priority="2">
      <formula>MOD(ROW(),2)=0</formula>
    </cfRule>
  </conditionalFormatting>
  <conditionalFormatting sqref="L4:L9">
    <cfRule type="expression" dxfId="7" priority="1">
      <formula>MOD(ROW(),2)=0</formula>
    </cfRule>
  </conditionalFormatting>
  <hyperlinks>
    <hyperlink ref="A2" location="TOC!A1" display="Return to Table of Contents"/>
  </hyperlinks>
  <pageMargins left="0.25" right="0.25" top="0.75" bottom="0.75" header="0.3" footer="0.3"/>
  <pageSetup scale="92" fitToHeight="0" orientation="landscape" horizontalDpi="1200" verticalDpi="1200" r:id="rId1"/>
  <headerFooter>
    <oddHeader>&amp;L&amp;"Arial,Bold"2019-20 &amp;"Arial,Bold Italic"Survey of Allied Dental Education&amp;"Arial,Bold"
Report 2 - Dental Assisting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69"/>
  <sheetViews>
    <sheetView workbookViewId="0">
      <pane ySplit="2" topLeftCell="A3" activePane="bottomLeft" state="frozen"/>
      <selection pane="bottomLeft"/>
    </sheetView>
  </sheetViews>
  <sheetFormatPr defaultColWidth="9.1328125" defaultRowHeight="12.75" x14ac:dyDescent="0.35"/>
  <cols>
    <col min="1" max="16384" width="9.1328125" style="3"/>
  </cols>
  <sheetData>
    <row r="1" spans="1:4" ht="13.9" x14ac:dyDescent="0.4">
      <c r="A1" s="36" t="s">
        <v>532</v>
      </c>
    </row>
    <row r="2" spans="1:4" ht="26.25" customHeight="1" x14ac:dyDescent="0.35">
      <c r="A2" s="394" t="s">
        <v>1</v>
      </c>
      <c r="B2" s="394"/>
      <c r="C2" s="394"/>
    </row>
    <row r="5" spans="1:4" x14ac:dyDescent="0.35">
      <c r="C5" s="3" t="s">
        <v>44</v>
      </c>
    </row>
    <row r="6" spans="1:4" x14ac:dyDescent="0.35">
      <c r="B6" s="3" t="s">
        <v>531</v>
      </c>
      <c r="C6" s="86">
        <v>9.1743119266055051E-3</v>
      </c>
      <c r="D6" s="298"/>
    </row>
    <row r="7" spans="1:4" x14ac:dyDescent="0.35">
      <c r="B7" s="3" t="s">
        <v>530</v>
      </c>
      <c r="C7" s="86">
        <v>0.79816513761467889</v>
      </c>
    </row>
    <row r="8" spans="1:4" x14ac:dyDescent="0.35">
      <c r="B8" s="3" t="s">
        <v>529</v>
      </c>
      <c r="C8" s="86">
        <v>3.3639143730886847E-2</v>
      </c>
    </row>
    <row r="9" spans="1:4" x14ac:dyDescent="0.35">
      <c r="B9" s="3" t="s">
        <v>528</v>
      </c>
      <c r="C9" s="86">
        <v>0.15902140672782875</v>
      </c>
    </row>
    <row r="10" spans="1:4" x14ac:dyDescent="0.35">
      <c r="C10" s="86"/>
    </row>
    <row r="33" spans="2:3" x14ac:dyDescent="0.35">
      <c r="B33" s="3" t="s">
        <v>527</v>
      </c>
      <c r="C33" s="86">
        <v>0.63636363636363635</v>
      </c>
    </row>
    <row r="34" spans="2:3" x14ac:dyDescent="0.35">
      <c r="B34" s="3" t="s">
        <v>526</v>
      </c>
      <c r="C34" s="86">
        <v>2.4793388429752067E-2</v>
      </c>
    </row>
    <row r="35" spans="2:3" x14ac:dyDescent="0.35">
      <c r="B35" s="3" t="s">
        <v>525</v>
      </c>
      <c r="C35" s="86">
        <v>0.33884297520661155</v>
      </c>
    </row>
    <row r="55" spans="2:3" x14ac:dyDescent="0.35">
      <c r="B55" s="3" t="s">
        <v>524</v>
      </c>
      <c r="C55" s="86">
        <v>0.42857142857142855</v>
      </c>
    </row>
    <row r="56" spans="2:3" x14ac:dyDescent="0.35">
      <c r="B56" s="3" t="s">
        <v>523</v>
      </c>
      <c r="C56" s="86">
        <v>0.5</v>
      </c>
    </row>
    <row r="57" spans="2:3" x14ac:dyDescent="0.35">
      <c r="B57" s="3" t="s">
        <v>522</v>
      </c>
      <c r="C57" s="86">
        <v>7.1428571428571425E-2</v>
      </c>
    </row>
    <row r="68" spans="1:9" ht="44.25" customHeight="1" x14ac:dyDescent="0.35">
      <c r="A68" s="395" t="s">
        <v>521</v>
      </c>
      <c r="B68" s="395"/>
      <c r="C68" s="395"/>
      <c r="D68" s="395"/>
      <c r="E68" s="395"/>
      <c r="F68" s="395"/>
      <c r="G68" s="395"/>
      <c r="H68" s="395"/>
      <c r="I68" s="395"/>
    </row>
    <row r="69" spans="1:9" ht="21" customHeight="1" x14ac:dyDescent="0.35">
      <c r="A69" s="297" t="s">
        <v>763</v>
      </c>
    </row>
  </sheetData>
  <mergeCells count="2">
    <mergeCell ref="A2:C2"/>
    <mergeCell ref="A68:I68"/>
  </mergeCells>
  <hyperlinks>
    <hyperlink ref="A2:C2" location="TOC!A1" display="Return to Table of Contents"/>
  </hyperlinks>
  <pageMargins left="0.25" right="0.25" top="0.75" bottom="0.75" header="0.3" footer="0.3"/>
  <pageSetup scale="75" orientation="portrait" horizontalDpi="1200" verticalDpi="1200" r:id="rId1"/>
  <headerFooter>
    <oddHeader>&amp;L&amp;"Arial,Bold"2019-20 &amp;"Arial,Bold Italic"Survey of Allied Dental Education&amp;"Arial,Bold"
Report 2 - Dental Assisting Education Programs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30</vt:i4>
      </vt:variant>
    </vt:vector>
  </HeadingPairs>
  <TitlesOfParts>
    <vt:vector size="61" baseType="lpstr">
      <vt:lpstr>TOC</vt:lpstr>
      <vt:lpstr>Notes</vt:lpstr>
      <vt:lpstr>Glossary</vt:lpstr>
      <vt:lpstr>Tab1</vt:lpstr>
      <vt:lpstr>Tab2</vt:lpstr>
      <vt:lpstr>Fig1a-c</vt:lpstr>
      <vt:lpstr>Tab3</vt:lpstr>
      <vt:lpstr>Tab4</vt:lpstr>
      <vt:lpstr>Fig2</vt:lpstr>
      <vt:lpstr>Fig3</vt:lpstr>
      <vt:lpstr>Fig4a-b</vt:lpstr>
      <vt:lpstr>Fig5-6b</vt:lpstr>
      <vt:lpstr>Tab5</vt:lpstr>
      <vt:lpstr>Tab6</vt:lpstr>
      <vt:lpstr>Tab7</vt:lpstr>
      <vt:lpstr>Tab8</vt:lpstr>
      <vt:lpstr>Fig7-8</vt:lpstr>
      <vt:lpstr>Tab9a-c</vt:lpstr>
      <vt:lpstr>Tab10a-c</vt:lpstr>
      <vt:lpstr>Fig9</vt:lpstr>
      <vt:lpstr>Tab11</vt:lpstr>
      <vt:lpstr>Tab12</vt:lpstr>
      <vt:lpstr>Fig10a-b</vt:lpstr>
      <vt:lpstr>Fig11 | Tab13</vt:lpstr>
      <vt:lpstr>Tab14a-b</vt:lpstr>
      <vt:lpstr>Fig12a-c</vt:lpstr>
      <vt:lpstr>Tab15</vt:lpstr>
      <vt:lpstr>Tab16</vt:lpstr>
      <vt:lpstr>Tab17</vt:lpstr>
      <vt:lpstr>Tab18</vt:lpstr>
      <vt:lpstr>Tab19</vt:lpstr>
      <vt:lpstr>'Fig10a-b'!Print_Area</vt:lpstr>
      <vt:lpstr>'Fig11 | Tab13'!Print_Area</vt:lpstr>
      <vt:lpstr>'Fig12a-c'!Print_Area</vt:lpstr>
      <vt:lpstr>'Fig1a-c'!Print_Area</vt:lpstr>
      <vt:lpstr>'Fig3'!Print_Area</vt:lpstr>
      <vt:lpstr>'Fig4a-b'!Print_Area</vt:lpstr>
      <vt:lpstr>'Fig5-6b'!Print_Area</vt:lpstr>
      <vt:lpstr>'Fig7-8'!Print_Area</vt:lpstr>
      <vt:lpstr>'Fig9'!Print_Area</vt:lpstr>
      <vt:lpstr>Glossary!Print_Area</vt:lpstr>
      <vt:lpstr>Notes!Print_Area</vt:lpstr>
      <vt:lpstr>'Tab1'!Print_Area</vt:lpstr>
      <vt:lpstr>'Tab10a-c'!Print_Area</vt:lpstr>
      <vt:lpstr>'Tab14a-b'!Print_Area</vt:lpstr>
      <vt:lpstr>'Tab18'!Print_Area</vt:lpstr>
      <vt:lpstr>'Tab19'!Print_Area</vt:lpstr>
      <vt:lpstr>'Tab2'!Print_Area</vt:lpstr>
      <vt:lpstr>'Tab3'!Print_Area</vt:lpstr>
      <vt:lpstr>'Tab4'!Print_Area</vt:lpstr>
      <vt:lpstr>'Tab9a-c'!Print_Area</vt:lpstr>
      <vt:lpstr>TOC!Print_Area</vt:lpstr>
      <vt:lpstr>Glossary!Print_Titles</vt:lpstr>
      <vt:lpstr>'Tab11'!Print_Titles</vt:lpstr>
      <vt:lpstr>'Tab12'!Print_Titles</vt:lpstr>
      <vt:lpstr>'Tab15'!Print_Titles</vt:lpstr>
      <vt:lpstr>'Tab16'!Print_Titles</vt:lpstr>
      <vt:lpstr>'Tab17'!Print_Titles</vt:lpstr>
      <vt:lpstr>'Tab5'!Print_Titles</vt:lpstr>
      <vt:lpstr>'Tab7'!Print_Titles</vt:lpstr>
      <vt:lpstr>'Tab8'!Print_Titles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Survey of Allied Dental Education - Report 2: Dental Assisting Education Programs</dc:title>
  <dc:creator/>
  <cp:lastModifiedBy/>
  <dcterms:created xsi:type="dcterms:W3CDTF">2021-03-03T20:23:42Z</dcterms:created>
  <dcterms:modified xsi:type="dcterms:W3CDTF">2021-03-03T21:27:19Z</dcterms:modified>
</cp:coreProperties>
</file>