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theme/themeOverride1.xml" ContentType="application/vnd.openxmlformats-officedocument.themeOverride+xml"/>
  <Override PartName="/xl/charts/chart3.xml" ContentType="application/vnd.openxmlformats-officedocument.drawingml.chart+xml"/>
  <Override PartName="/xl/theme/themeOverride2.xml" ContentType="application/vnd.openxmlformats-officedocument.themeOverride+xml"/>
  <Override PartName="/xl/drawings/drawing3.xml" ContentType="application/vnd.openxmlformats-officedocument.drawing+xml"/>
  <Override PartName="/xl/charts/chart4.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xml"/>
  <Override PartName="/xl/charts/chart5.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3.xml" ContentType="application/vnd.openxmlformats-officedocument.themeOverride+xml"/>
  <Override PartName="/xl/charts/chart6.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4.xml" ContentType="application/vnd.openxmlformats-officedocument.themeOverride+xml"/>
  <Override PartName="/xl/drawings/drawing5.xml" ContentType="application/vnd.openxmlformats-officedocument.drawing+xml"/>
  <Override PartName="/xl/charts/chart7.xml" ContentType="application/vnd.openxmlformats-officedocument.drawingml.chart+xml"/>
  <Override PartName="/xl/charts/style4.xml" ContentType="application/vnd.ms-office.chartstyle+xml"/>
  <Override PartName="/xl/charts/colors4.xml" ContentType="application/vnd.ms-office.chartcolorstyle+xml"/>
  <Override PartName="/xl/drawings/drawing6.xml" ContentType="application/vnd.openxmlformats-officedocument.drawingml.chartshapes+xml"/>
  <Override PartName="/xl/charts/chart8.xml" ContentType="application/vnd.openxmlformats-officedocument.drawingml.chart+xml"/>
  <Override PartName="/xl/charts/style5.xml" ContentType="application/vnd.ms-office.chartstyle+xml"/>
  <Override PartName="/xl/charts/colors5.xml" ContentType="application/vnd.ms-office.chartcolorstyle+xml"/>
  <Override PartName="/xl/drawings/drawing7.xml" ContentType="application/vnd.openxmlformats-officedocument.drawingml.chartshapes+xml"/>
  <Override PartName="/xl/charts/chart9.xml" ContentType="application/vnd.openxmlformats-officedocument.drawingml.chart+xml"/>
  <Override PartName="/xl/charts/style6.xml" ContentType="application/vnd.ms-office.chartstyle+xml"/>
  <Override PartName="/xl/charts/colors6.xml" ContentType="application/vnd.ms-office.chartcolorstyle+xml"/>
  <Override PartName="/xl/drawings/drawing8.xml" ContentType="application/vnd.openxmlformats-officedocument.drawingml.chartshapes+xml"/>
  <Override PartName="/xl/drawings/drawing9.xml" ContentType="application/vnd.openxmlformats-officedocument.drawing+xml"/>
  <Override PartName="/xl/charts/chart10.xml" ContentType="application/vnd.openxmlformats-officedocument.drawingml.chart+xml"/>
  <Override PartName="/xl/charts/style7.xml" ContentType="application/vnd.ms-office.chartstyle+xml"/>
  <Override PartName="/xl/charts/colors7.xml" ContentType="application/vnd.ms-office.chartcolorstyle+xml"/>
  <Override PartName="/xl/theme/themeOverride5.xml" ContentType="application/vnd.openxmlformats-officedocument.themeOverride+xml"/>
  <Override PartName="/xl/charts/chart11.xml" ContentType="application/vnd.openxmlformats-officedocument.drawingml.chart+xml"/>
  <Override PartName="/xl/charts/style8.xml" ContentType="application/vnd.ms-office.chartstyle+xml"/>
  <Override PartName="/xl/charts/colors8.xml" ContentType="application/vnd.ms-office.chartcolorstyle+xml"/>
  <Override PartName="/xl/theme/themeOverride6.xml" ContentType="application/vnd.openxmlformats-officedocument.themeOverride+xml"/>
  <Override PartName="/xl/drawings/drawing10.xml" ContentType="application/vnd.openxmlformats-officedocument.drawing+xml"/>
  <Override PartName="/xl/charts/chart12.xml" ContentType="application/vnd.openxmlformats-officedocument.drawingml.chart+xml"/>
  <Override PartName="/xl/charts/chart13.xml" ContentType="application/vnd.openxmlformats-officedocument.drawingml.chart+xml"/>
  <Override PartName="/xl/drawings/drawing11.xml" ContentType="application/vnd.openxmlformats-officedocument.drawing+xml"/>
  <Override PartName="/xl/charts/chart14.xml" ContentType="application/vnd.openxmlformats-officedocument.drawingml.chart+xml"/>
  <Override PartName="/xl/theme/themeOverride7.xml" ContentType="application/vnd.openxmlformats-officedocument.themeOverride+xml"/>
  <Override PartName="/xl/charts/chart15.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2.xml" ContentType="application/vnd.openxmlformats-officedocument.drawingml.chartshapes+xml"/>
  <Override PartName="/xl/charts/chart16.xml" ContentType="application/vnd.openxmlformats-officedocument.drawingml.chart+xml"/>
  <Override PartName="/xl/charts/style10.xml" ContentType="application/vnd.ms-office.chartstyle+xml"/>
  <Override PartName="/xl/charts/colors10.xml" ContentType="application/vnd.ms-office.chartcolorstyle+xml"/>
  <Override PartName="/xl/theme/themeOverride8.xml" ContentType="application/vnd.openxmlformats-officedocument.themeOverride+xml"/>
  <Override PartName="/xl/drawings/drawing13.xml" ContentType="application/vnd.openxmlformats-officedocument.drawingml.chartshapes+xml"/>
  <Override PartName="/xl/charts/chart17.xml" ContentType="application/vnd.openxmlformats-officedocument.drawingml.chart+xml"/>
  <Override PartName="/xl/charts/style11.xml" ContentType="application/vnd.ms-office.chartstyle+xml"/>
  <Override PartName="/xl/charts/colors11.xml" ContentType="application/vnd.ms-office.chartcolorstyle+xml"/>
  <Override PartName="/xl/theme/themeOverride9.xml" ContentType="application/vnd.openxmlformats-officedocument.themeOverride+xml"/>
  <Override PartName="/xl/drawings/drawing14.xml" ContentType="application/vnd.openxmlformats-officedocument.drawingml.chartshapes+xml"/>
  <Override PartName="/xl/charts/chart18.xml" ContentType="application/vnd.openxmlformats-officedocument.drawingml.chart+xml"/>
  <Override PartName="/xl/charts/style12.xml" ContentType="application/vnd.ms-office.chartstyle+xml"/>
  <Override PartName="/xl/charts/colors12.xml" ContentType="application/vnd.ms-office.chartcolorstyle+xml"/>
  <Override PartName="/xl/theme/themeOverride10.xml" ContentType="application/vnd.openxmlformats-officedocument.themeOverride+xml"/>
  <Override PartName="/xl/drawings/drawing15.xml" ContentType="application/vnd.openxmlformats-officedocument.drawingml.chartshapes+xml"/>
  <Override PartName="/xl/charts/chart19.xml" ContentType="application/vnd.openxmlformats-officedocument.drawingml.chart+xml"/>
  <Override PartName="/xl/charts/style13.xml" ContentType="application/vnd.ms-office.chartstyle+xml"/>
  <Override PartName="/xl/charts/colors13.xml" ContentType="application/vnd.ms-office.chartcolorstyle+xml"/>
  <Override PartName="/xl/theme/themeOverride11.xml" ContentType="application/vnd.openxmlformats-officedocument.themeOverride+xml"/>
  <Override PartName="/xl/drawings/drawing16.xml" ContentType="application/vnd.openxmlformats-officedocument.drawingml.chartshapes+xml"/>
  <Override PartName="/xl/charts/chart20.xml" ContentType="application/vnd.openxmlformats-officedocument.drawingml.chart+xml"/>
  <Override PartName="/xl/charts/style14.xml" ContentType="application/vnd.ms-office.chartstyle+xml"/>
  <Override PartName="/xl/charts/colors14.xml" ContentType="application/vnd.ms-office.chartcolorstyle+xml"/>
  <Override PartName="/xl/theme/themeOverride12.xml" ContentType="application/vnd.openxmlformats-officedocument.themeOverride+xml"/>
  <Override PartName="/xl/drawings/drawing17.xml" ContentType="application/vnd.openxmlformats-officedocument.drawingml.chartshapes+xml"/>
  <Override PartName="/xl/charts/chart21.xml" ContentType="application/vnd.openxmlformats-officedocument.drawingml.chart+xml"/>
  <Override PartName="/xl/charts/style15.xml" ContentType="application/vnd.ms-office.chartstyle+xml"/>
  <Override PartName="/xl/charts/colors15.xml" ContentType="application/vnd.ms-office.chartcolorstyle+xml"/>
  <Override PartName="/xl/theme/themeOverride13.xml" ContentType="application/vnd.openxmlformats-officedocument.themeOverride+xml"/>
  <Override PartName="/xl/drawings/drawing18.xml" ContentType="application/vnd.openxmlformats-officedocument.drawingml.chartshapes+xml"/>
  <Override PartName="/xl/charts/chart22.xml" ContentType="application/vnd.openxmlformats-officedocument.drawingml.chart+xml"/>
  <Override PartName="/xl/charts/style16.xml" ContentType="application/vnd.ms-office.chartstyle+xml"/>
  <Override PartName="/xl/charts/colors16.xml" ContentType="application/vnd.ms-office.chartcolorstyle+xml"/>
  <Override PartName="/xl/theme/themeOverride14.xml" ContentType="application/vnd.openxmlformats-officedocument.themeOverride+xml"/>
  <Override PartName="/xl/drawings/drawing19.xml" ContentType="application/vnd.openxmlformats-officedocument.drawingml.chartshapes+xml"/>
  <Override PartName="/xl/drawings/drawing20.xml" ContentType="application/vnd.openxmlformats-officedocument.drawing+xml"/>
  <Override PartName="/xl/charts/chart23.xml" ContentType="application/vnd.openxmlformats-officedocument.drawingml.chart+xml"/>
  <Override PartName="/xl/drawings/drawing21.xml" ContentType="application/vnd.openxmlformats-officedocument.drawing+xml"/>
  <Override PartName="/xl/charts/chart24.xml" ContentType="application/vnd.openxmlformats-officedocument.drawingml.chart+xml"/>
  <Override PartName="/xl/charts/style17.xml" ContentType="application/vnd.ms-office.chartstyle+xml"/>
  <Override PartName="/xl/charts/colors17.xml" ContentType="application/vnd.ms-office.chartcolorstyle+xml"/>
  <Override PartName="/xl/charts/chart25.xml" ContentType="application/vnd.openxmlformats-officedocument.drawingml.chart+xml"/>
  <Override PartName="/xl/charts/style18.xml" ContentType="application/vnd.ms-office.chartstyle+xml"/>
  <Override PartName="/xl/charts/colors18.xml" ContentType="application/vnd.ms-office.chartcolorstyle+xml"/>
  <Override PartName="/xl/theme/themeOverride15.xml" ContentType="application/vnd.openxmlformats-officedocument.themeOverride+xml"/>
  <Override PartName="/xl/drawings/drawing22.xml" ContentType="application/vnd.openxmlformats-officedocument.drawingml.chartshapes+xml"/>
  <Override PartName="/xl/charts/chart26.xml" ContentType="application/vnd.openxmlformats-officedocument.drawingml.chart+xml"/>
  <Override PartName="/xl/charts/style19.xml" ContentType="application/vnd.ms-office.chartstyle+xml"/>
  <Override PartName="/xl/charts/colors19.xml" ContentType="application/vnd.ms-office.chartcolorstyle+xml"/>
  <Override PartName="/xl/drawings/drawing2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19200" windowHeight="7470"/>
  </bookViews>
  <sheets>
    <sheet name="TOC" sheetId="1" r:id="rId1"/>
    <sheet name="Notes" sheetId="9" r:id="rId2"/>
    <sheet name="Glossary" sheetId="8" r:id="rId3"/>
    <sheet name="Tab1" sheetId="2" r:id="rId4"/>
    <sheet name="Fig1a-c" sheetId="3" r:id="rId5"/>
    <sheet name="Tab2" sheetId="4" r:id="rId6"/>
    <sheet name="Tab3" sheetId="5" r:id="rId7"/>
    <sheet name="Tab4" sheetId="6" r:id="rId8"/>
    <sheet name="Tab5" sheetId="7" r:id="rId9"/>
    <sheet name="Fig2" sheetId="10" r:id="rId10"/>
    <sheet name="Fig3a-b" sheetId="11" r:id="rId11"/>
    <sheet name="Fig4-6" sheetId="12" r:id="rId12"/>
    <sheet name="Tab6" sheetId="14" r:id="rId13"/>
    <sheet name="Tab7" sheetId="15" r:id="rId14"/>
    <sheet name="Tab8" sheetId="16" r:id="rId15"/>
    <sheet name="Tab9" sheetId="17" r:id="rId16"/>
    <sheet name="Fig7-8" sheetId="18" r:id="rId17"/>
    <sheet name="Tab10a-c" sheetId="19" r:id="rId18"/>
    <sheet name="Tab11a-c" sheetId="20" r:id="rId19"/>
    <sheet name="Fig9" sheetId="21" r:id="rId20"/>
    <sheet name="Tab12" sheetId="22" r:id="rId21"/>
    <sheet name="Tab13" sheetId="23" r:id="rId22"/>
    <sheet name="Fig10a-b" sheetId="27" r:id="rId23"/>
    <sheet name="Fig11 | Tab14" sheetId="24" r:id="rId24"/>
    <sheet name="Tab15a-b" sheetId="25" r:id="rId25"/>
    <sheet name="Fig12a-c" sheetId="28" r:id="rId26"/>
    <sheet name="Tab16" sheetId="29" r:id="rId27"/>
    <sheet name="Tab17" sheetId="30" r:id="rId28"/>
    <sheet name="Tab18" sheetId="31" r:id="rId29"/>
    <sheet name="Tab19" sheetId="32" r:id="rId30"/>
    <sheet name="Tab20" sheetId="33" r:id="rId31"/>
  </sheets>
  <definedNames>
    <definedName name="_xlnm._FilterDatabase" localSheetId="14" hidden="1">'Tab8'!$A$1:$L$260</definedName>
    <definedName name="_xlnm.Print_Area" localSheetId="22">'Fig10a-b'!$A$1:$M$72</definedName>
    <definedName name="_xlnm.Print_Area" localSheetId="4">'Fig1a-c'!$A$1:$N$99</definedName>
    <definedName name="_xlnm.Print_Area" localSheetId="9">'Fig2'!$A$1:$L$27</definedName>
    <definedName name="_xlnm.Print_Area" localSheetId="10">'Fig3a-b'!$A$1:$N$78</definedName>
    <definedName name="_xlnm.Print_Area" localSheetId="11">'Fig4-6'!$A$1:$M$107</definedName>
    <definedName name="_xlnm.Print_Area" localSheetId="16">'Fig7-8'!$A$1:$N$51</definedName>
    <definedName name="_xlnm.Print_Area" localSheetId="19">'Fig9'!$A$1:$I$28</definedName>
    <definedName name="_xlnm.Print_Area" localSheetId="2">Glossary!$A$1:$B$52</definedName>
    <definedName name="_xlnm.Print_Area" localSheetId="1">Notes!$A$1:$A$9</definedName>
    <definedName name="_xlnm.Print_Area" localSheetId="3">'Tab1'!$A$1:$L$13</definedName>
    <definedName name="_xlnm.Print_Area" localSheetId="17">'Tab10a-c'!$A$1:$O$52</definedName>
    <definedName name="_xlnm.Print_Area" localSheetId="18">'Tab11a-c'!$A$1:$I$49</definedName>
    <definedName name="_xlnm.Print_Area" localSheetId="24">'Tab15a-b'!$A$1:$G$39</definedName>
    <definedName name="_xlnm.Print_Area" localSheetId="29">'Tab19'!$A$1:$AA$29</definedName>
    <definedName name="_xlnm.Print_Area" localSheetId="30">'Tab20'!$A$1:$E$25</definedName>
    <definedName name="_xlnm.Print_Area" localSheetId="6">'Tab3'!$A$1:$L$13</definedName>
    <definedName name="_xlnm.Print_Area" localSheetId="7">'Tab4'!$A$1:$L$13</definedName>
    <definedName name="_xlnm.Print_Area" localSheetId="8">'Tab5'!$A$1:$O$13</definedName>
    <definedName name="_xlnm.Print_Area" localSheetId="0">TOC!$A$4:$A$52</definedName>
    <definedName name="_xlnm.Print_Titles" localSheetId="17">'Tab10a-c'!$A:$A</definedName>
    <definedName name="_xlnm.Print_Titles" localSheetId="26">'Tab16'!$3:$3</definedName>
    <definedName name="_xlnm.Print_Titles" localSheetId="27">'Tab17'!$3:$3</definedName>
    <definedName name="_xlnm.Print_Titles" localSheetId="29">'Tab19'!$A:$A</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2" i="24" l="1"/>
  <c r="D11" i="24"/>
  <c r="D13" i="24"/>
  <c r="D10" i="24"/>
  <c r="D9" i="24"/>
  <c r="D8" i="24"/>
  <c r="D5" i="24"/>
  <c r="D7" i="24"/>
  <c r="D6" i="24"/>
  <c r="D261" i="31" l="1"/>
  <c r="E261" i="31"/>
  <c r="F261" i="31"/>
  <c r="G261" i="31"/>
  <c r="H261" i="31"/>
  <c r="I261" i="31"/>
  <c r="J261" i="31"/>
  <c r="K261" i="31"/>
  <c r="L261" i="31"/>
  <c r="M261" i="31"/>
  <c r="N261" i="31"/>
  <c r="O261" i="31"/>
  <c r="P261" i="31"/>
  <c r="Q261" i="31"/>
  <c r="R261" i="31"/>
  <c r="S261" i="31"/>
  <c r="T261" i="31"/>
  <c r="C261" i="31"/>
  <c r="C28" i="19" l="1"/>
  <c r="D260" i="30" l="1"/>
  <c r="E260" i="30"/>
  <c r="F260" i="30"/>
  <c r="G260" i="30"/>
  <c r="H260" i="30"/>
  <c r="I260" i="30"/>
  <c r="J260" i="30"/>
  <c r="K260" i="30"/>
  <c r="C260" i="30"/>
  <c r="D261" i="29"/>
  <c r="E261" i="29"/>
  <c r="C261" i="29"/>
  <c r="C36" i="28"/>
  <c r="C37" i="28"/>
  <c r="C38" i="28"/>
  <c r="C39" i="28"/>
  <c r="C40" i="28"/>
  <c r="C35" i="28"/>
  <c r="I14" i="28"/>
  <c r="H7" i="28" s="1"/>
  <c r="G67" i="28"/>
  <c r="F65" i="28" s="1"/>
  <c r="J64" i="28"/>
  <c r="C41" i="28"/>
  <c r="D41" i="28" s="1"/>
  <c r="D14" i="28"/>
  <c r="F63" i="28" l="1"/>
  <c r="F66" i="28"/>
  <c r="C10" i="28"/>
  <c r="C12" i="28"/>
  <c r="H9" i="28"/>
  <c r="H13" i="28"/>
  <c r="H12" i="28"/>
  <c r="H8" i="28"/>
  <c r="H10" i="28"/>
  <c r="C8" i="28"/>
  <c r="H11" i="28"/>
  <c r="F64" i="28"/>
  <c r="C7" i="28"/>
  <c r="C9" i="28"/>
  <c r="C11" i="28"/>
  <c r="C13" i="28"/>
  <c r="F62" i="28"/>
  <c r="D117" i="27" l="1"/>
  <c r="D116" i="27"/>
  <c r="D115" i="27"/>
  <c r="D114" i="27"/>
  <c r="D113" i="27"/>
  <c r="D112" i="27"/>
  <c r="D111" i="27"/>
  <c r="D110" i="27"/>
  <c r="E19" i="27"/>
  <c r="E18" i="27"/>
  <c r="E11" i="27"/>
  <c r="D11" i="27"/>
  <c r="F35" i="25" l="1"/>
  <c r="B35" i="25"/>
  <c r="F14" i="25"/>
  <c r="G13" i="25" s="1"/>
  <c r="D35" i="25"/>
  <c r="E33" i="25" s="1"/>
  <c r="F33" i="25"/>
  <c r="F32" i="25"/>
  <c r="F31" i="25"/>
  <c r="F30" i="25"/>
  <c r="F29" i="25"/>
  <c r="F28" i="25"/>
  <c r="F27" i="25"/>
  <c r="F26" i="25"/>
  <c r="F25" i="25"/>
  <c r="D14" i="25"/>
  <c r="E14" i="25" s="1"/>
  <c r="B14" i="25"/>
  <c r="C14" i="25" s="1"/>
  <c r="F12" i="25"/>
  <c r="F11" i="25"/>
  <c r="F10" i="25"/>
  <c r="F9" i="25"/>
  <c r="F8" i="25"/>
  <c r="F7" i="25"/>
  <c r="C35" i="25" l="1"/>
  <c r="C31" i="25"/>
  <c r="C25" i="25"/>
  <c r="G26" i="25"/>
  <c r="C29" i="25"/>
  <c r="C27" i="25"/>
  <c r="C26" i="25"/>
  <c r="C30" i="25"/>
  <c r="C32" i="25"/>
  <c r="C28" i="25"/>
  <c r="C33" i="25"/>
  <c r="E11" i="25"/>
  <c r="E7" i="25"/>
  <c r="E9" i="25"/>
  <c r="E8" i="25"/>
  <c r="E10" i="25"/>
  <c r="E12" i="25"/>
  <c r="C10" i="25"/>
  <c r="C9" i="25"/>
  <c r="C8" i="25"/>
  <c r="C7" i="25"/>
  <c r="C11" i="25"/>
  <c r="C12" i="25"/>
  <c r="G14" i="25"/>
  <c r="E35" i="25"/>
  <c r="E25" i="25"/>
  <c r="E26" i="25"/>
  <c r="E27" i="25"/>
  <c r="E28" i="25"/>
  <c r="E29" i="25"/>
  <c r="E30" i="25"/>
  <c r="E31" i="25"/>
  <c r="E32" i="25"/>
  <c r="G28" i="25" l="1"/>
  <c r="G35" i="25"/>
  <c r="G34" i="25"/>
  <c r="G25" i="25"/>
  <c r="G31" i="25"/>
  <c r="G32" i="25"/>
  <c r="G33" i="25"/>
  <c r="G27" i="25"/>
  <c r="G30" i="25"/>
  <c r="G29" i="25"/>
  <c r="G8" i="25"/>
  <c r="G12" i="25"/>
  <c r="G11" i="25"/>
  <c r="G7" i="25"/>
  <c r="G9" i="25"/>
  <c r="G10" i="25"/>
  <c r="D261" i="23" l="1"/>
  <c r="E261" i="23"/>
  <c r="F261" i="23"/>
  <c r="G261" i="23"/>
  <c r="H261" i="23"/>
  <c r="I261" i="23"/>
  <c r="J261" i="23"/>
  <c r="K261" i="23"/>
  <c r="C261" i="23"/>
  <c r="D260" i="22"/>
  <c r="E260" i="22"/>
  <c r="F260" i="22"/>
  <c r="G260" i="22"/>
  <c r="H260" i="22"/>
  <c r="I260" i="22"/>
  <c r="J260" i="22"/>
  <c r="K260" i="22"/>
  <c r="L260" i="22"/>
  <c r="D261" i="22" s="1"/>
  <c r="C260" i="22"/>
  <c r="D17" i="21"/>
  <c r="G261" i="22" l="1"/>
  <c r="J261" i="22"/>
  <c r="F261" i="22"/>
  <c r="K261" i="22"/>
  <c r="C261" i="22"/>
  <c r="I261" i="22"/>
  <c r="E261" i="22"/>
  <c r="H261" i="22"/>
  <c r="L261" i="22"/>
  <c r="D46" i="20" l="1"/>
  <c r="E44" i="20" s="1"/>
  <c r="B46" i="20"/>
  <c r="C44" i="20" s="1"/>
  <c r="F44" i="20"/>
  <c r="F43" i="20"/>
  <c r="C43" i="20"/>
  <c r="F42" i="20"/>
  <c r="F41" i="20"/>
  <c r="C41" i="20"/>
  <c r="F40" i="20"/>
  <c r="F39" i="20"/>
  <c r="C39" i="20"/>
  <c r="F38" i="20"/>
  <c r="F37" i="20"/>
  <c r="C37" i="20"/>
  <c r="F36" i="20"/>
  <c r="D27" i="20"/>
  <c r="E27" i="20" s="1"/>
  <c r="B27" i="20"/>
  <c r="C25" i="20" s="1"/>
  <c r="F25" i="20"/>
  <c r="F24" i="20"/>
  <c r="E24" i="20"/>
  <c r="F23" i="20"/>
  <c r="F22" i="20"/>
  <c r="E22" i="20"/>
  <c r="F21" i="20"/>
  <c r="F20" i="20"/>
  <c r="E20" i="20"/>
  <c r="D11" i="20"/>
  <c r="E11" i="20" s="1"/>
  <c r="B11" i="20"/>
  <c r="C11" i="20" s="1"/>
  <c r="F9" i="20"/>
  <c r="C9" i="20"/>
  <c r="F8" i="20"/>
  <c r="E8" i="20"/>
  <c r="F7" i="20"/>
  <c r="E7" i="20"/>
  <c r="F6" i="20"/>
  <c r="E6" i="20"/>
  <c r="H48" i="19"/>
  <c r="I41" i="19" s="1"/>
  <c r="F48" i="19"/>
  <c r="G41" i="19" s="1"/>
  <c r="D48" i="19"/>
  <c r="E43" i="19" s="1"/>
  <c r="B48" i="19"/>
  <c r="C42" i="19" s="1"/>
  <c r="L46" i="19"/>
  <c r="J46" i="19"/>
  <c r="E46" i="19"/>
  <c r="L45" i="19"/>
  <c r="J45" i="19"/>
  <c r="E45" i="19"/>
  <c r="L44" i="19"/>
  <c r="J44" i="19"/>
  <c r="E44" i="19"/>
  <c r="L43" i="19"/>
  <c r="J43" i="19"/>
  <c r="G43" i="19"/>
  <c r="L42" i="19"/>
  <c r="J42" i="19"/>
  <c r="I42" i="19"/>
  <c r="L41" i="19"/>
  <c r="J41" i="19"/>
  <c r="L40" i="19"/>
  <c r="N40" i="19" s="1"/>
  <c r="J40" i="19"/>
  <c r="I40" i="19"/>
  <c r="L39" i="19"/>
  <c r="J39" i="19"/>
  <c r="I39" i="19"/>
  <c r="G39" i="19"/>
  <c r="E39" i="19"/>
  <c r="L38" i="19"/>
  <c r="J38" i="19"/>
  <c r="I38" i="19"/>
  <c r="E38" i="19"/>
  <c r="H28" i="19"/>
  <c r="F28" i="19"/>
  <c r="G26" i="19" s="1"/>
  <c r="D28" i="19"/>
  <c r="L28" i="19" s="1"/>
  <c r="B28" i="19"/>
  <c r="J28" i="19" s="1"/>
  <c r="K28" i="19" s="1"/>
  <c r="L26" i="19"/>
  <c r="J26" i="19"/>
  <c r="L25" i="19"/>
  <c r="J25" i="19"/>
  <c r="I25" i="19"/>
  <c r="G25" i="19"/>
  <c r="C25" i="19"/>
  <c r="L24" i="19"/>
  <c r="J24" i="19"/>
  <c r="L23" i="19"/>
  <c r="J23" i="19"/>
  <c r="G23" i="19"/>
  <c r="L22" i="19"/>
  <c r="J22" i="19"/>
  <c r="L21" i="19"/>
  <c r="M21" i="19" s="1"/>
  <c r="J21" i="19"/>
  <c r="I21" i="19"/>
  <c r="C21" i="19"/>
  <c r="H11" i="19"/>
  <c r="I11" i="19" s="1"/>
  <c r="F11" i="19"/>
  <c r="G11" i="19" s="1"/>
  <c r="D11" i="19"/>
  <c r="E11" i="19" s="1"/>
  <c r="B11" i="19"/>
  <c r="C8" i="19" s="1"/>
  <c r="L9" i="19"/>
  <c r="J9" i="19"/>
  <c r="L8" i="19"/>
  <c r="J8" i="19"/>
  <c r="N8" i="19" s="1"/>
  <c r="L7" i="19"/>
  <c r="J7" i="19"/>
  <c r="I7" i="19"/>
  <c r="L6" i="19"/>
  <c r="J6" i="19"/>
  <c r="F46" i="20" l="1"/>
  <c r="C46" i="20"/>
  <c r="C36" i="20"/>
  <c r="C38" i="20"/>
  <c r="C40" i="20"/>
  <c r="C42" i="20"/>
  <c r="E21" i="20"/>
  <c r="E23" i="20"/>
  <c r="E25" i="20"/>
  <c r="F27" i="20"/>
  <c r="G26" i="20" s="1"/>
  <c r="E9" i="20"/>
  <c r="C8" i="20"/>
  <c r="C7" i="20"/>
  <c r="C6" i="20"/>
  <c r="F11" i="20"/>
  <c r="G6" i="20" s="1"/>
  <c r="G45" i="20"/>
  <c r="G46" i="20"/>
  <c r="G38" i="20"/>
  <c r="G40" i="20"/>
  <c r="G42" i="20"/>
  <c r="G37" i="20"/>
  <c r="G39" i="20"/>
  <c r="G41" i="20"/>
  <c r="G43" i="20"/>
  <c r="G44" i="20"/>
  <c r="C27" i="20"/>
  <c r="G36" i="20"/>
  <c r="E46" i="20"/>
  <c r="C20" i="20"/>
  <c r="C21" i="20"/>
  <c r="C22" i="20"/>
  <c r="C23" i="20"/>
  <c r="C24" i="20"/>
  <c r="E36" i="20"/>
  <c r="E37" i="20"/>
  <c r="E38" i="20"/>
  <c r="E39" i="20"/>
  <c r="E40" i="20"/>
  <c r="E41" i="20"/>
  <c r="E42" i="20"/>
  <c r="E43" i="20"/>
  <c r="I43" i="19"/>
  <c r="I44" i="19"/>
  <c r="I45" i="19"/>
  <c r="I46" i="19"/>
  <c r="N42" i="19"/>
  <c r="E41" i="19"/>
  <c r="N43" i="19"/>
  <c r="N45" i="19"/>
  <c r="E40" i="19"/>
  <c r="E42" i="19"/>
  <c r="N38" i="19"/>
  <c r="G21" i="19"/>
  <c r="G22" i="19"/>
  <c r="N26" i="19"/>
  <c r="C22" i="19"/>
  <c r="C23" i="19"/>
  <c r="C24" i="19"/>
  <c r="C26" i="19"/>
  <c r="K24" i="19"/>
  <c r="K23" i="19"/>
  <c r="E6" i="19"/>
  <c r="E8" i="19"/>
  <c r="C6" i="19"/>
  <c r="J11" i="19"/>
  <c r="K6" i="19" s="1"/>
  <c r="M28" i="19"/>
  <c r="M25" i="19"/>
  <c r="M23" i="19"/>
  <c r="E22" i="19"/>
  <c r="M24" i="19"/>
  <c r="N39" i="19"/>
  <c r="E48" i="19"/>
  <c r="N6" i="19"/>
  <c r="E24" i="19"/>
  <c r="N24" i="19"/>
  <c r="E26" i="19"/>
  <c r="G28" i="19"/>
  <c r="G7" i="19"/>
  <c r="I9" i="19"/>
  <c r="N22" i="19"/>
  <c r="G24" i="19"/>
  <c r="C40" i="19"/>
  <c r="G9" i="19"/>
  <c r="K22" i="19"/>
  <c r="K26" i="19"/>
  <c r="C9" i="19"/>
  <c r="C7" i="19"/>
  <c r="K21" i="19"/>
  <c r="M22" i="19"/>
  <c r="K25" i="19"/>
  <c r="M26" i="19"/>
  <c r="I26" i="19"/>
  <c r="I24" i="19"/>
  <c r="I22" i="19"/>
  <c r="I28" i="19"/>
  <c r="C38" i="19"/>
  <c r="N41" i="19"/>
  <c r="G46" i="19"/>
  <c r="G44" i="19"/>
  <c r="G42" i="19"/>
  <c r="G40" i="19"/>
  <c r="G38" i="19"/>
  <c r="G48" i="19"/>
  <c r="G45" i="19"/>
  <c r="I23" i="19"/>
  <c r="E25" i="19"/>
  <c r="E23" i="19"/>
  <c r="E21" i="19"/>
  <c r="E28" i="19"/>
  <c r="I48" i="19"/>
  <c r="G8" i="19"/>
  <c r="G6" i="19"/>
  <c r="C45" i="19"/>
  <c r="C43" i="19"/>
  <c r="C41" i="19"/>
  <c r="C39" i="19"/>
  <c r="C48" i="19"/>
  <c r="C46" i="19"/>
  <c r="C44" i="19"/>
  <c r="J48" i="19"/>
  <c r="K40" i="19" s="1"/>
  <c r="N44" i="19"/>
  <c r="N46" i="19"/>
  <c r="N7" i="19"/>
  <c r="N9" i="19"/>
  <c r="L11" i="19"/>
  <c r="M6" i="19" s="1"/>
  <c r="N21" i="19"/>
  <c r="N23" i="19"/>
  <c r="N25" i="19"/>
  <c r="L48" i="19"/>
  <c r="M43" i="19" s="1"/>
  <c r="I6" i="19"/>
  <c r="E7" i="19"/>
  <c r="I8" i="19"/>
  <c r="E9" i="19"/>
  <c r="G25" i="20" l="1"/>
  <c r="G24" i="20"/>
  <c r="G23" i="20"/>
  <c r="G22" i="20"/>
  <c r="G27" i="20"/>
  <c r="G21" i="20"/>
  <c r="G20" i="20"/>
  <c r="G8" i="20"/>
  <c r="G11" i="20"/>
  <c r="G10" i="20"/>
  <c r="G9" i="20"/>
  <c r="G7" i="20"/>
  <c r="K9" i="19"/>
  <c r="K11" i="19"/>
  <c r="K7" i="19"/>
  <c r="K8" i="19"/>
  <c r="K46" i="19"/>
  <c r="M41" i="19"/>
  <c r="K38" i="19"/>
  <c r="M48" i="19"/>
  <c r="M44" i="19"/>
  <c r="M46" i="19"/>
  <c r="M42" i="19"/>
  <c r="M38" i="19"/>
  <c r="M40" i="19"/>
  <c r="M11" i="19"/>
  <c r="M7" i="19"/>
  <c r="M9" i="19"/>
  <c r="N48" i="19"/>
  <c r="O41" i="19" s="1"/>
  <c r="M45" i="19"/>
  <c r="N11" i="19"/>
  <c r="O7" i="19" s="1"/>
  <c r="N28" i="19"/>
  <c r="O21" i="19" s="1"/>
  <c r="K48" i="19"/>
  <c r="K45" i="19"/>
  <c r="K41" i="19"/>
  <c r="K43" i="19"/>
  <c r="K39" i="19"/>
  <c r="K44" i="19"/>
  <c r="M39" i="19"/>
  <c r="K42" i="19"/>
  <c r="M8" i="19"/>
  <c r="O25" i="19" l="1"/>
  <c r="O9" i="19"/>
  <c r="O47" i="19"/>
  <c r="O48" i="19"/>
  <c r="O45" i="19"/>
  <c r="O39" i="19"/>
  <c r="O42" i="19"/>
  <c r="O43" i="19"/>
  <c r="O40" i="19"/>
  <c r="O38" i="19"/>
  <c r="O46" i="19"/>
  <c r="O27" i="19"/>
  <c r="O28" i="19"/>
  <c r="O24" i="19"/>
  <c r="O26" i="19"/>
  <c r="O22" i="19"/>
  <c r="O11" i="19"/>
  <c r="O10" i="19"/>
  <c r="O6" i="19"/>
  <c r="O8" i="19"/>
  <c r="O44" i="19"/>
  <c r="O23" i="19"/>
  <c r="D31" i="15" l="1"/>
  <c r="E31" i="15"/>
  <c r="F31" i="15"/>
  <c r="G31" i="15"/>
  <c r="H31" i="15"/>
  <c r="I31" i="15"/>
  <c r="C31" i="15"/>
  <c r="D261" i="14"/>
  <c r="E261" i="14"/>
  <c r="F261" i="14"/>
  <c r="G261" i="14"/>
  <c r="H261" i="14"/>
  <c r="C261" i="14"/>
  <c r="M49" i="11"/>
  <c r="M50" i="11"/>
  <c r="L50" i="11"/>
  <c r="K50" i="11"/>
  <c r="J50" i="11"/>
  <c r="I50" i="11"/>
  <c r="H50" i="11"/>
  <c r="G50" i="11"/>
  <c r="F50" i="11"/>
  <c r="E50" i="11"/>
  <c r="D50" i="11"/>
  <c r="C50" i="11"/>
  <c r="L49" i="11"/>
  <c r="K49" i="11"/>
  <c r="J49" i="11"/>
  <c r="I49" i="11"/>
  <c r="H49" i="11"/>
  <c r="G49" i="11"/>
  <c r="F49" i="11"/>
  <c r="E49" i="11"/>
  <c r="D49" i="11"/>
  <c r="C49" i="11"/>
  <c r="K8" i="7" l="1"/>
  <c r="I8" i="7"/>
  <c r="G8" i="7"/>
  <c r="E8" i="7"/>
  <c r="O8" i="7" s="1"/>
  <c r="C8" i="7"/>
  <c r="M7" i="7"/>
  <c r="K7" i="7"/>
  <c r="I7" i="7"/>
  <c r="G7" i="7"/>
  <c r="E7" i="7"/>
  <c r="O7" i="7" s="1"/>
  <c r="C7" i="7"/>
  <c r="M6" i="7"/>
  <c r="K6" i="7"/>
  <c r="I6" i="7"/>
  <c r="G6" i="7"/>
  <c r="E6" i="7"/>
  <c r="C6" i="7"/>
  <c r="O6" i="7" s="1"/>
  <c r="L9" i="6"/>
  <c r="K9" i="6"/>
  <c r="J9" i="6"/>
  <c r="I9" i="6"/>
  <c r="H9" i="6"/>
  <c r="G9" i="6"/>
  <c r="F9" i="6"/>
  <c r="L7" i="6"/>
  <c r="K7" i="6"/>
  <c r="J7" i="6"/>
  <c r="I7" i="6"/>
  <c r="H7" i="6"/>
  <c r="G7" i="6"/>
  <c r="F7" i="6"/>
  <c r="L5" i="6"/>
  <c r="K5" i="6"/>
  <c r="J5" i="6"/>
  <c r="I5" i="6"/>
  <c r="H5" i="6"/>
  <c r="G5" i="6"/>
  <c r="F5" i="6"/>
  <c r="L9" i="5"/>
  <c r="K9" i="5"/>
  <c r="J9" i="5"/>
  <c r="I9" i="5"/>
  <c r="H9" i="5"/>
  <c r="G9" i="5"/>
  <c r="F9" i="5"/>
  <c r="L7" i="5"/>
  <c r="K7" i="5"/>
  <c r="J7" i="5"/>
  <c r="I7" i="5"/>
  <c r="H7" i="5"/>
  <c r="G7" i="5"/>
  <c r="F7" i="5"/>
  <c r="L5" i="5"/>
  <c r="K5" i="5"/>
  <c r="J5" i="5"/>
  <c r="I5" i="5"/>
  <c r="H5" i="5"/>
  <c r="G5" i="5"/>
  <c r="F5" i="5"/>
  <c r="L9" i="2"/>
  <c r="K9" i="2"/>
  <c r="J9" i="2"/>
  <c r="I9" i="2"/>
  <c r="H9" i="2"/>
  <c r="G9" i="2"/>
  <c r="F9" i="2"/>
  <c r="L7" i="2"/>
  <c r="K7" i="2"/>
  <c r="J7" i="2"/>
  <c r="I7" i="2"/>
  <c r="H7" i="2"/>
  <c r="G7" i="2"/>
  <c r="F7" i="2"/>
  <c r="L5" i="2"/>
  <c r="K5" i="2"/>
  <c r="J5" i="2"/>
  <c r="I5" i="2"/>
  <c r="H5" i="2"/>
  <c r="G5" i="2"/>
  <c r="F5" i="2"/>
  <c r="E5" i="2"/>
  <c r="D5" i="2"/>
  <c r="C5" i="2"/>
</calcChain>
</file>

<file path=xl/sharedStrings.xml><?xml version="1.0" encoding="utf-8"?>
<sst xmlns="http://schemas.openxmlformats.org/spreadsheetml/2006/main" count="14539" uniqueCount="824">
  <si>
    <t>Report 2 - Dental Assisting Education Programs</t>
  </si>
  <si>
    <t>Table of Contents</t>
  </si>
  <si>
    <t>Glossary of Terms</t>
  </si>
  <si>
    <t>Notes to the Reader</t>
  </si>
  <si>
    <t>Dental Assisting Education Programs</t>
  </si>
  <si>
    <t>2017-18 Survey of Allied Dental Education</t>
  </si>
  <si>
    <t>Table 1: First-Year Enrollment in Allied Dental Education Programs, 2007-08 to 2017-18</t>
  </si>
  <si>
    <t>Figure 1a: First-Year Student Capacity Versus Enrollment, by Number of Dental Hygiene Education Programs, 2007-08 to 2017-18</t>
  </si>
  <si>
    <t>Figure 1b: First-Year Student Capacity Versus Enrollment, by Number of Dental Assisting Education Programs, 2007-08 to 2017-18</t>
  </si>
  <si>
    <t>Figure 1c: First Year Student Capacity Versus Enrollment, by Number of Dental Laboratory Technology Education Programs, 2007-08 to 2017-18</t>
  </si>
  <si>
    <t>Table 3: Total Enrollment in Allied Dental Education Programs, 2007-08 to 2017-18</t>
  </si>
  <si>
    <t>Figure 3a: Number of Applications and Number of Students Accepted into Accredited Dental Assisting Programs, 2007-08 to 2017-18</t>
  </si>
  <si>
    <t>Figure 3b: Number of Applications per Program and Number of Dental Assisting Students Accepted per Program, 2007-08 to 2017-18</t>
  </si>
  <si>
    <t>Figure 7: Average Total Costs for Tuition and Fees in Accredited Dental Assisting Programs, 2007-08 to 2017-18</t>
  </si>
  <si>
    <t>Table 4: Graduates of Allied Dental Education Programs, 2007 to 2017</t>
  </si>
  <si>
    <t>Table 2: Comparison of First-Year Student Capacity Versus Enrollment by Educational Setting, 2017-18</t>
  </si>
  <si>
    <t>Table 5: Number of Institutions Awarding Degrees in Allied Dental Education Programs, 2017-18</t>
  </si>
  <si>
    <t>Figure 2: Classification of Institutions Offering Dental Assisting Education, 2017-18</t>
  </si>
  <si>
    <t>Figure 4: Minimum Educational Requirements Needed to Enroll in Accredited Dental Assisting Programs, 2017-18</t>
  </si>
  <si>
    <t>Figure 5: Percentage of Accredited Dental Assisting Education Programs Offering Advanced Placement, 2017-18</t>
  </si>
  <si>
    <t>Figure 6: Methods Used to Award Advanced Placement in Accredited Dental Assisting Education Programs, 2017-18</t>
  </si>
  <si>
    <t>Table 6: Advanced Placement Provision and Methods Used to Award Advanced Placement at Accredited Dental Assisting Education Programs, 2017-18</t>
  </si>
  <si>
    <t>Table 7: Number of Dental Assisting Students Awarded Advanced Placement and the Source of Previous Training, 2017-18</t>
  </si>
  <si>
    <t>Table 8: Admission Policies at Accredited Dental Assisting Education Programs, 2017-18</t>
  </si>
  <si>
    <t>Table 9: First-Year In-District Tuition and Fees at Accredited Dental Assisting Education Programs, 2017-18</t>
  </si>
  <si>
    <t>Figure 8: Average First-Year In-District Tuition in Accredited Dental Assisting Programs by Educational Setting, 2017-18</t>
  </si>
  <si>
    <t>Table 10a: Total Enrollment in Accredited Dental Assisting Programs by Citizenship and Gender, 2017-18</t>
  </si>
  <si>
    <t>Table 10b: Total Enrollment in Accredited Dental Assisting Programs by Age and Gender, 2017-18</t>
  </si>
  <si>
    <t>Table 10c: Total Enrollment in Accredited Dental Assisting Programs by Ethnicity/Race and Gender, 2017-18</t>
  </si>
  <si>
    <t>Figure 9: Number of Dental Assisting Students with Job/Family Care Responsibilities and Financial Assistance, 2017-18</t>
  </si>
  <si>
    <t>Table 12: Highest Level of Education Completed by First-Year Dental Assisting Students, 2017-18</t>
  </si>
  <si>
    <t>Figure 11 &amp; Table 14: Hours Spent Weekly in Program Activities by Dental Assisting Program Administrators, 2017-18</t>
  </si>
  <si>
    <t>Table 15a: Faculty of Accredited Dental Assisting Programs by Age and Gender, 2017-18</t>
  </si>
  <si>
    <t>Table 15b: Faculty of Accredited Dental Assisting Programs by Ethnicity/Race and Gender, 2017-18</t>
  </si>
  <si>
    <t>Figure 12a: Highest Academic Degree Earned by Dental Assisting Faculty, 2017-18</t>
  </si>
  <si>
    <t>Figure 12b: Academic Rank of Dental Assisting Faculty, 2017-18</t>
  </si>
  <si>
    <t>Figure 12c: Occupational Discipline of Dental Assisting Faculty, 2017-18</t>
  </si>
  <si>
    <t>Table 16: Number of Faculty Members in Accredited Dental Assisting Education Programs, 2017-18</t>
  </si>
  <si>
    <t>Table 17: Non-Traditional Designs Offered by Accredited Dental Assisting Education Programs, 2017-18</t>
  </si>
  <si>
    <t>Table 18: Instruction Methods at Accredited Dental Assisting Education Programs, 2017-18</t>
  </si>
  <si>
    <t>Table 11a: Graduates of Accredited Dental Assisting Programs by Citizenship and Gender, 2017</t>
  </si>
  <si>
    <t>Table 11b: Graduates of Accredited Dental Assisting Programs by Age and Gender, 2017</t>
  </si>
  <si>
    <t>Table 11c: Graduates of Accredited Dental Assisting Programs by Ethnicity/Race and Gender, 2017</t>
  </si>
  <si>
    <t>Table 13: 2017-18 Enrollment and 2017 Graduates at Accredited Dental Assisting Education Programs</t>
  </si>
  <si>
    <t>Figure 10a: Outcomes Assessment for Dental Assisting Class of 2016</t>
  </si>
  <si>
    <t>Table 20: Additional Functions Taught and Taught to Laboratory, Pre-Clinical, or Clinical Competence at Accredited Dental Assisting Education Programs, 2017-18</t>
  </si>
  <si>
    <t>Return to Table of Contents</t>
  </si>
  <si>
    <t>2007-08</t>
  </si>
  <si>
    <t>2008-09</t>
  </si>
  <si>
    <t>2009-10</t>
  </si>
  <si>
    <t>2010-11</t>
  </si>
  <si>
    <t>2011-12</t>
  </si>
  <si>
    <t>2012-13</t>
  </si>
  <si>
    <t>2013-14</t>
  </si>
  <si>
    <t>2014-15</t>
  </si>
  <si>
    <t>2015-16</t>
  </si>
  <si>
    <t>2016-17</t>
  </si>
  <si>
    <t>2017-18</t>
  </si>
  <si>
    <t>Dental Hygiene</t>
  </si>
  <si>
    <t>Percent Change</t>
  </si>
  <si>
    <t>Dental Assisting</t>
  </si>
  <si>
    <t>Dental Laboratory Technology</t>
  </si>
  <si>
    <r>
      <t xml:space="preserve">Source: American Dental Association, Health Policy Institute, </t>
    </r>
    <r>
      <rPr>
        <i/>
        <sz val="8"/>
        <rFont val="Arial"/>
        <family val="2"/>
      </rPr>
      <t xml:space="preserve">Surveys of Dental Hygiene Education Programs, Surveys of Dental Assisting Education Programs, </t>
    </r>
    <r>
      <rPr>
        <sz val="8"/>
        <rFont val="Arial"/>
        <family val="2"/>
      </rPr>
      <t/>
    </r>
  </si>
  <si>
    <r>
      <t xml:space="preserve">and </t>
    </r>
    <r>
      <rPr>
        <i/>
        <sz val="8"/>
        <color theme="1"/>
        <rFont val="Arial"/>
        <family val="2"/>
      </rPr>
      <t>Surveys of Dental Laboratory Technology Education Programs.</t>
    </r>
  </si>
  <si>
    <t>©2018 American Dental Association</t>
  </si>
  <si>
    <t>Figure 1a: First-Year Student Capacity Versus Enrollment by Number of Dental Hygiene Programs, 2007-08 to 2017-18</t>
  </si>
  <si>
    <t>Figure 1a: First-Year Student Capacity Versus Enrollment, by Number of Dental Hygiene Programs, 2002-03 to 2012-13</t>
  </si>
  <si>
    <t>Academic Year</t>
  </si>
  <si>
    <t>First-year capacity</t>
  </si>
  <si>
    <t>First-year enrollment</t>
  </si>
  <si>
    <t>Number of Programs</t>
  </si>
  <si>
    <t>2004-05</t>
  </si>
  <si>
    <t>2005-06</t>
  </si>
  <si>
    <t>2006-07</t>
  </si>
  <si>
    <r>
      <t xml:space="preserve">Source: American Dental Association, Health Policy Institute, </t>
    </r>
    <r>
      <rPr>
        <i/>
        <sz val="8"/>
        <rFont val="Arial"/>
        <family val="2"/>
      </rPr>
      <t>Surveys of Dental Hygiene Education Programs.</t>
    </r>
  </si>
  <si>
    <t>Figure 1b: First-Year Student Capacity Versus Enrollment by Number of Dental Assisting Programs, 2007-08 to 2017-18</t>
  </si>
  <si>
    <t>©2013 American Dental Association</t>
  </si>
  <si>
    <r>
      <t xml:space="preserve">Source: American Dental Association, Health Policy Institute, </t>
    </r>
    <r>
      <rPr>
        <i/>
        <sz val="8"/>
        <rFont val="Arial"/>
        <family val="2"/>
      </rPr>
      <t>Surveys of Dental Assisting Education Programs.</t>
    </r>
  </si>
  <si>
    <t>Figure 1c: First-Year Student Capacity Versus Enrollment by Number of Dental Laboratory Technology Education Programs, 2007-08 to 2017-18</t>
  </si>
  <si>
    <t>Year</t>
  </si>
  <si>
    <r>
      <t>Source: American Dental Association, Health Policy Institute,</t>
    </r>
    <r>
      <rPr>
        <i/>
        <sz val="8"/>
        <rFont val="Arial"/>
        <family val="2"/>
      </rPr>
      <t xml:space="preserve"> Surveys of Dental Laboratory Technology Education Programs.</t>
    </r>
  </si>
  <si>
    <t>University or Four-Year College</t>
  </si>
  <si>
    <t>School of Health Sciences</t>
  </si>
  <si>
    <t>Dental School</t>
  </si>
  <si>
    <t>Separate Dental Department</t>
  </si>
  <si>
    <t>Other Univ. or 4-Year College</t>
  </si>
  <si>
    <t>Technical College/ Institute</t>
  </si>
  <si>
    <t>Vocational School/ Career College</t>
  </si>
  <si>
    <t>Other</t>
  </si>
  <si>
    <t>Institutions</t>
  </si>
  <si>
    <t>Capacity</t>
  </si>
  <si>
    <t>Enrollment</t>
  </si>
  <si>
    <r>
      <t xml:space="preserve">Source: American Dental Association, Health Policy Institute, 2017-18 </t>
    </r>
    <r>
      <rPr>
        <i/>
        <sz val="8"/>
        <rFont val="Arial"/>
        <family val="2"/>
      </rPr>
      <t>Survey of Dental Hygiene Education Programs,</t>
    </r>
    <r>
      <rPr>
        <sz val="8"/>
        <rFont val="Arial"/>
        <family val="2"/>
      </rPr>
      <t xml:space="preserve"> 2017-18</t>
    </r>
    <r>
      <rPr>
        <i/>
        <sz val="8"/>
        <rFont val="Arial"/>
        <family val="2"/>
      </rPr>
      <t xml:space="preserve"> Survey of Dental Assisting Education Programs,</t>
    </r>
    <r>
      <rPr>
        <sz val="8"/>
        <rFont val="Arial"/>
        <family val="2"/>
      </rPr>
      <t xml:space="preserve"> </t>
    </r>
  </si>
  <si>
    <r>
      <t xml:space="preserve">and 2017-18 </t>
    </r>
    <r>
      <rPr>
        <i/>
        <sz val="8"/>
        <rFont val="Arial"/>
        <family val="2"/>
      </rPr>
      <t xml:space="preserve">Survey of Dental Laboratory Technology Education Programs. </t>
    </r>
  </si>
  <si>
    <r>
      <t xml:space="preserve">Source: American Dental Association, Health Policy Institute, </t>
    </r>
    <r>
      <rPr>
        <i/>
        <sz val="8"/>
        <rFont val="Arial"/>
        <family val="2"/>
      </rPr>
      <t>Surveys of Dental Hygiene Education Programs,</t>
    </r>
    <r>
      <rPr>
        <sz val="8"/>
        <rFont val="Arial"/>
        <family val="2"/>
      </rPr>
      <t xml:space="preserve"> </t>
    </r>
    <r>
      <rPr>
        <i/>
        <sz val="8"/>
        <rFont val="Arial"/>
        <family val="2"/>
      </rPr>
      <t>Surveys of Dental Assisting Education Programs,</t>
    </r>
    <r>
      <rPr>
        <sz val="8"/>
        <rFont val="Arial"/>
        <family val="2"/>
      </rPr>
      <t xml:space="preserve"> </t>
    </r>
  </si>
  <si>
    <r>
      <t xml:space="preserve">and </t>
    </r>
    <r>
      <rPr>
        <i/>
        <sz val="8"/>
        <rFont val="Arial"/>
        <family val="2"/>
      </rPr>
      <t xml:space="preserve">Surveys of Dental Laboratory Technology Education Programs. </t>
    </r>
  </si>
  <si>
    <t>Baccalaureate Degree</t>
  </si>
  <si>
    <t>Bacc. Degree</t>
  </si>
  <si>
    <t>Diploma</t>
  </si>
  <si>
    <t>Certificate</t>
  </si>
  <si>
    <t>Associate Degree</t>
  </si>
  <si>
    <t>in Dental Hygiene</t>
  </si>
  <si>
    <t>Total</t>
  </si>
  <si>
    <t>N</t>
  </si>
  <si>
    <t>%</t>
  </si>
  <si>
    <t>1*</t>
  </si>
  <si>
    <t>* Program graduated last class with Associate Degree in 2018; moving forward, program will award a Baccalaureate Degree upon completion.</t>
  </si>
  <si>
    <r>
      <t xml:space="preserve">Source: American Dental Association, Health Policy Institute, 2017-18 </t>
    </r>
    <r>
      <rPr>
        <i/>
        <sz val="8"/>
        <rFont val="Arial"/>
        <family val="2"/>
      </rPr>
      <t>Survey of Dental Hygiene Education Programs,</t>
    </r>
    <r>
      <rPr>
        <sz val="8"/>
        <rFont val="Arial"/>
        <family val="2"/>
      </rPr>
      <t xml:space="preserve"> 2018-18</t>
    </r>
    <r>
      <rPr>
        <i/>
        <sz val="8"/>
        <rFont val="Arial"/>
        <family val="2"/>
      </rPr>
      <t xml:space="preserve"> Survey of Dental Assisting Education Programs,</t>
    </r>
    <r>
      <rPr>
        <sz val="8"/>
        <rFont val="Arial"/>
        <family val="2"/>
      </rPr>
      <t xml:space="preserve"> </t>
    </r>
  </si>
  <si>
    <t>ACT</t>
  </si>
  <si>
    <t>American College Test</t>
  </si>
  <si>
    <t>DENTAL ASSISTING EDUCATION PROGRAM</t>
  </si>
  <si>
    <t>A dental assisting education program prepares students to function effectively as an integral member of the dental health team and to perform chairside assisting and related office and laboratory procedures under the direction and supervision of the dentist. The scope of patient care functions that may be legally delegated to the dental assistant varies, based on state laws and/or regulations. The program should prepare students for national dental assisting certification and applicable state credentialing.</t>
  </si>
  <si>
    <t>DENTAL HYGIENE EDUCATION PROGRAM</t>
  </si>
  <si>
    <t>A dental hygiene education program provides students with the knowledge and clinical competence required to provide current, comprehensive dental hygiene services. As a member of the dental health team, the dental hygienist assumes responsibility for providing dental hygiene services under the direction and supervision of a dentist. Specific services vary, based on state laws and/or regulations, but always include, at a minimum, scaling and polishing the teeth. The program should prepare students for the Dental Hygiene National Board Examination, Clinical Board Examination, and state licensure.</t>
  </si>
  <si>
    <t>DENTAL LABORATORY TECHNOLOGY EDUCATION PROGRAM</t>
  </si>
  <si>
    <t>A dental laboratory technology education program provides students with the knowledge and skills to fabricate dental appliances and prostheses in accordance with a dentist's laboratory procedure order. To ensure that graduates can function effectively in a variety of employment settings, students are prepared to perform competently in two or more of the following disciplines or specialties: complete denture prosthodontics, removable partial denture prosthodontics, fixed prosthodontics (crown and bridge), dental ceramics, and orthodontic appliances. The program should prepare students for the Recognized Graduate Examination.</t>
  </si>
  <si>
    <t>ETHNICITY/RACE CATEGORIES</t>
  </si>
  <si>
    <r>
      <rPr>
        <i/>
        <sz val="10"/>
        <color theme="1"/>
        <rFont val="Arial"/>
        <family val="2"/>
      </rPr>
      <t>Hispanic/Latino:</t>
    </r>
    <r>
      <rPr>
        <sz val="10"/>
        <color theme="1"/>
        <rFont val="Arial"/>
        <family val="2"/>
      </rPr>
      <t xml:space="preserve"> a person of Cuban, Mexican, Puerto Rican, South or Central American or other Spanish culture or origin, regardless of race.</t>
    </r>
  </si>
  <si>
    <r>
      <rPr>
        <i/>
        <sz val="10"/>
        <color theme="1"/>
        <rFont val="Arial"/>
        <family val="2"/>
      </rPr>
      <t>American Indian or Alaska Native</t>
    </r>
    <r>
      <rPr>
        <sz val="10"/>
        <color theme="1"/>
        <rFont val="Arial"/>
        <family val="2"/>
      </rPr>
      <t>: a person having origins in any of the original peoples of North and South America (including Central America) and who maintains cultural identification through tribal affiliation or community attachment.</t>
    </r>
  </si>
  <si>
    <r>
      <rPr>
        <i/>
        <sz val="10"/>
        <color theme="1"/>
        <rFont val="Arial"/>
        <family val="2"/>
      </rPr>
      <t xml:space="preserve">Asian: </t>
    </r>
    <r>
      <rPr>
        <sz val="10"/>
        <color theme="1"/>
        <rFont val="Arial"/>
        <family val="2"/>
      </rPr>
      <t>a person having origins in any of the original peoples of the Far East, Southeast Asia, the Indian subcontinent, including, for example, Cambodia, China, India, Japan, Korea, Malaysia, Pakistan, the Philippine Islands, Thailand, and Vietnam.</t>
    </r>
  </si>
  <si>
    <r>
      <rPr>
        <i/>
        <sz val="10"/>
        <color theme="1"/>
        <rFont val="Arial"/>
        <family val="2"/>
      </rPr>
      <t>Black or African American:</t>
    </r>
    <r>
      <rPr>
        <sz val="10"/>
        <color theme="1"/>
        <rFont val="Arial"/>
        <family val="2"/>
      </rPr>
      <t xml:space="preserve"> a person having origins in any of the black racial groups of Africa.</t>
    </r>
  </si>
  <si>
    <r>
      <rPr>
        <i/>
        <sz val="10"/>
        <color theme="1"/>
        <rFont val="Arial"/>
        <family val="2"/>
      </rPr>
      <t>Native Hawaiian or Other Pacific Islander:</t>
    </r>
    <r>
      <rPr>
        <sz val="10"/>
        <color theme="1"/>
        <rFont val="Arial"/>
        <family val="2"/>
      </rPr>
      <t xml:space="preserve"> a person having origins in any of the original peoples of Hawaii, Guam, Samoa, or other Pacific Islands.</t>
    </r>
  </si>
  <si>
    <r>
      <rPr>
        <i/>
        <sz val="10"/>
        <color theme="1"/>
        <rFont val="Arial"/>
        <family val="2"/>
      </rPr>
      <t>White</t>
    </r>
    <r>
      <rPr>
        <sz val="10"/>
        <color theme="1"/>
        <rFont val="Arial"/>
        <family val="2"/>
      </rPr>
      <t>: a person having origins in any of the original peoples of Europe, the Middle East, or North Africa.</t>
    </r>
  </si>
  <si>
    <r>
      <rPr>
        <i/>
        <sz val="10"/>
        <color theme="1"/>
        <rFont val="Arial"/>
        <family val="2"/>
      </rPr>
      <t>Two or more races:</t>
    </r>
    <r>
      <rPr>
        <sz val="10"/>
        <color theme="1"/>
        <rFont val="Arial"/>
        <family val="2"/>
      </rPr>
      <t xml:space="preserve"> category used for individuals who identify with two or more of the race categories listed above.</t>
    </r>
  </si>
  <si>
    <r>
      <rPr>
        <i/>
        <sz val="10"/>
        <color theme="1"/>
        <rFont val="Arial"/>
        <family val="2"/>
      </rPr>
      <t>Unknown:</t>
    </r>
    <r>
      <rPr>
        <sz val="10"/>
        <color theme="1"/>
        <rFont val="Arial"/>
        <family val="2"/>
      </rPr>
      <t xml:space="preserve"> category used to classify students whose race/ethnicity are not known.</t>
    </r>
  </si>
  <si>
    <r>
      <rPr>
        <i/>
        <sz val="10"/>
        <color theme="1"/>
        <rFont val="Arial"/>
        <family val="2"/>
      </rPr>
      <t>Nonresident alien:</t>
    </r>
    <r>
      <rPr>
        <sz val="10"/>
        <color theme="1"/>
        <rFont val="Arial"/>
        <family val="2"/>
      </rPr>
      <t xml:space="preserve"> a person who is not a citizen or national of the United States and who is in this country on a visa or temporary basis and does not have the right to remain indefinitely.  </t>
    </r>
  </si>
  <si>
    <t>FEDERAL INSTITUTION</t>
  </si>
  <si>
    <t>A program supported by the federal government (i.e., military).</t>
  </si>
  <si>
    <t>GPA</t>
  </si>
  <si>
    <t>Grade Point Average</t>
  </si>
  <si>
    <t>MAXIMUM</t>
  </si>
  <si>
    <t>The highest value.</t>
  </si>
  <si>
    <t>MEAN</t>
  </si>
  <si>
    <t>The mean is the simple average of values reported by the people responding to the survey. The mean is calculated by summing the values reported and then dividing the sum by the number of people responding to the question.</t>
  </si>
  <si>
    <t>MEDIAN</t>
  </si>
  <si>
    <t>The median is the statistic representing the observation that falls at the fifty-percent mark. One half of the population falls below this figure.</t>
  </si>
  <si>
    <t>MINIMUM</t>
  </si>
  <si>
    <t>The lowest value.</t>
  </si>
  <si>
    <t>NUMBER</t>
  </si>
  <si>
    <t>The number of respondents</t>
  </si>
  <si>
    <t>PRIVATE INSTITUTION</t>
  </si>
  <si>
    <t>An educational institution controlled by a private individual(s) or by a nongovernmental agency, usually supported primarily by other than public funds, and operated by other than publicly elected or appointed officials. These institutions may be either for-profit or not-for-profit.</t>
  </si>
  <si>
    <r>
      <t>·</t>
    </r>
    <r>
      <rPr>
        <sz val="7"/>
        <color theme="1"/>
        <rFont val="Times New Roman"/>
        <family val="1"/>
      </rPr>
      <t xml:space="preserve">         </t>
    </r>
    <r>
      <rPr>
        <i/>
        <sz val="10"/>
        <color theme="1"/>
        <rFont val="Arial"/>
        <family val="2"/>
      </rPr>
      <t xml:space="preserve">Non-profit: </t>
    </r>
    <r>
      <rPr>
        <sz val="10"/>
        <color theme="1"/>
        <rFont val="Arial"/>
        <family val="2"/>
      </rPr>
      <t>A private institution in which the individuals(s) or agency in control receives no compensation, other than wages, rent, or other exepenses for the assumption of risk. These include both independent not-for-profit schools and those affiliated with a religious organization.</t>
    </r>
  </si>
  <si>
    <t>PRIVATE STATE-RELATED INSTITUTION</t>
  </si>
  <si>
    <t>A privately supported program that receives a per capita enrollment subsidy from the state (e.g., some states allocate a prescribed dollar amount per state resident enrolled in their programs).</t>
  </si>
  <si>
    <t>PUBLIC INSTITUTION</t>
  </si>
  <si>
    <t>An educational institution whose programs and activities are operated by publicly elected or appointed school officials and which is supported primarily by public funds.</t>
  </si>
  <si>
    <t>SAT</t>
  </si>
  <si>
    <t>Scholastic Achievement Test</t>
  </si>
  <si>
    <t>TOTAL COST TO STUDENT</t>
  </si>
  <si>
    <r>
      <t>The</t>
    </r>
    <r>
      <rPr>
        <i/>
        <sz val="10"/>
        <color theme="1"/>
        <rFont val="Arial"/>
        <family val="2"/>
      </rPr>
      <t xml:space="preserve"> total cost to student</t>
    </r>
    <r>
      <rPr>
        <sz val="10"/>
        <color theme="1"/>
        <rFont val="Arial"/>
        <family val="2"/>
      </rPr>
      <t xml:space="preserve"> represents the sum of all tuition and fees for each year of the program. Prior to 2014-15, only first and second year tuition and fees were reported on the survey. Beginning in 2014-15, programs were given the option to include tuition and fees for additional years, which are included in the total cost to student calculation. Therefore, programs that go beyond two years in length may have higher total costs in 2014-15 and after than in previous years.</t>
    </r>
  </si>
  <si>
    <t>Notes to Reader</t>
  </si>
  <si>
    <t xml:space="preserve">While every reasonable effort has been made by the ADA Health Policy Institute (HPI) to identify and correct recognizable inconsistencies in program-level data, there may remain some instances in which data provided by a given dental education program published in this report are inaccurate but unrecognizable as such to the HPI or CODA, because no comparable question exists on the survey with which to verify its accuracy. </t>
  </si>
  <si>
    <t>Neither the ADA HPI nor CODA are responsible for resolving inaccurate responses provided by programs due to omission, misinterpretation, oversight, or for any other reason; it is the responsibility of each program to review and verify the accuracy and thoroughness of the information it submits on the annual survey.</t>
  </si>
  <si>
    <r>
      <t xml:space="preserve">This report summarizes information gathered by the annual </t>
    </r>
    <r>
      <rPr>
        <i/>
        <sz val="10"/>
        <color rgb="FF000000"/>
        <rFont val="Arial"/>
        <family val="2"/>
      </rPr>
      <t>Survey of Dental Assisting Education Programs</t>
    </r>
    <r>
      <rPr>
        <sz val="10"/>
        <color rgb="FF000000"/>
        <rFont val="Arial"/>
        <family val="2"/>
      </rPr>
      <t xml:space="preserve"> for 2017-18. The purpose of this report is to present information regarding admissions, enrollment, graduates, tuition and fees, and methods of enrollment from dental hygiene assisting programs accredited by the Commission on Dental Accreditation (CODA). </t>
    </r>
  </si>
  <si>
    <t>Public</t>
  </si>
  <si>
    <t>Private non-profit</t>
  </si>
  <si>
    <t>Private for-profit</t>
  </si>
  <si>
    <t>The FREQ Procedure</t>
  </si>
  <si>
    <t>Federal</t>
  </si>
  <si>
    <r>
      <t xml:space="preserve">Source: American Dental Association, Health Policy Institute, 2017-18 </t>
    </r>
    <r>
      <rPr>
        <i/>
        <sz val="8"/>
        <rFont val="Arial"/>
        <family val="2"/>
      </rPr>
      <t>Survey of Dental Assisting Education Programs</t>
    </r>
    <r>
      <rPr>
        <sz val="8"/>
        <rFont val="Arial"/>
        <family val="2"/>
      </rPr>
      <t>.</t>
    </r>
  </si>
  <si>
    <t>Students Accepted</t>
  </si>
  <si>
    <t>Applications</t>
  </si>
  <si>
    <t>Variable</t>
  </si>
  <si>
    <t>Sum</t>
  </si>
  <si>
    <t>NAPP</t>
  </si>
  <si>
    <t>ADOFF</t>
  </si>
  <si>
    <r>
      <t xml:space="preserve">Source: American Dental Association, Health Policy Institute, </t>
    </r>
    <r>
      <rPr>
        <i/>
        <sz val="8"/>
        <color theme="1"/>
        <rFont val="Arial"/>
        <family val="2"/>
      </rPr>
      <t>Surveys of Dental Assisting Education Programs.</t>
    </r>
  </si>
  <si>
    <t>2016=17</t>
  </si>
  <si>
    <t>Number of programs with enrollment &gt; 0 *</t>
  </si>
  <si>
    <t>Accepted per program</t>
  </si>
  <si>
    <t>Applications per program</t>
  </si>
  <si>
    <t>GED/High school diploma</t>
  </si>
  <si>
    <t>Less than 1 year of college</t>
  </si>
  <si>
    <t>1 year of college</t>
  </si>
  <si>
    <t>MINUM</t>
  </si>
  <si>
    <t>Frequency</t>
  </si>
  <si>
    <t>Percent</t>
  </si>
  <si>
    <t>Cumulative</t>
  </si>
  <si>
    <t>GED/HS dipoma</t>
  </si>
  <si>
    <t>Less than 1 yr college</t>
  </si>
  <si>
    <t>Yes</t>
  </si>
  <si>
    <t>No</t>
  </si>
  <si>
    <t>Transfer of credit</t>
  </si>
  <si>
    <t>Equivalency examinations</t>
  </si>
  <si>
    <t>Challenge examinations</t>
  </si>
  <si>
    <t>Completion of non-accredited dental assisting program at institution</t>
  </si>
  <si>
    <t>Source: American Dental Association, Health Policy Institute, 2017-18 Survey of Dental Assisting Education Programs.</t>
  </si>
  <si>
    <t>Source: American Dental Association, Health Policy Institute, 2017-18 Survey of Dental Assisting Education Programs</t>
  </si>
  <si>
    <t>.</t>
  </si>
  <si>
    <t>NO</t>
  </si>
  <si>
    <t>WISCONSIN INDIANHEAD TECHNICAL COLLEGE</t>
  </si>
  <si>
    <t>WI</t>
  </si>
  <si>
    <t>WESTERN TECHNICAL COLLEGE</t>
  </si>
  <si>
    <t>NORTHEAST WISCONSIN TECHNICAL COLLEGE</t>
  </si>
  <si>
    <t>YES</t>
  </si>
  <si>
    <t>GATEWAY TECHNICAL COLLEGE</t>
  </si>
  <si>
    <t>FOX VALLEY TECHNICAL COLLEGE</t>
  </si>
  <si>
    <t>BLACKHAWK TECHNICAL COLLEGE</t>
  </si>
  <si>
    <t>MERCER COUNTY TECHNICAL EDUCATION CENTER</t>
  </si>
  <si>
    <t>WV</t>
  </si>
  <si>
    <t>SPOKANE COMMUNITY COLLEGE</t>
  </si>
  <si>
    <t>WA</t>
  </si>
  <si>
    <t>SOUTH PUGET SOUND COMMUNITY COLLEGE</t>
  </si>
  <si>
    <t>SEATTLE VOCATIONAL INSTITUTE</t>
  </si>
  <si>
    <t>RENTON TECHNICAL COLLEGE</t>
  </si>
  <si>
    <t>LAKE WASHINGTON INSTITUTE OF TECHNOLOGY</t>
  </si>
  <si>
    <t>CLOVER PARK TECHNICAL COLLEGE</t>
  </si>
  <si>
    <t>BELLINGHAM TECHNICAL COLLEGE</t>
  </si>
  <si>
    <t>BATES TECHNICAL COLLEGE</t>
  </si>
  <si>
    <t>NORTHERN VIRGINIA COMMUNITY COLLEGE</t>
  </si>
  <si>
    <t>VA</t>
  </si>
  <si>
    <t>J. SARGEANT REYNOLDS COMMUNITY COLLEGE</t>
  </si>
  <si>
    <t>GERMANNA COMMUNITY COLLEGE</t>
  </si>
  <si>
    <t>FORTIS COLLEGE- RICHMOND</t>
  </si>
  <si>
    <t>CENURA COLLEGE-NORFOLK</t>
  </si>
  <si>
    <t>CENTER FOR TECHNOLOGY, ESSEX</t>
  </si>
  <si>
    <t>VT</t>
  </si>
  <si>
    <t>DAVIS APPLIED TECHNOLOGY COLLEGE</t>
  </si>
  <si>
    <t>UT</t>
  </si>
  <si>
    <t>TYLER JUNIOR COLLEGE</t>
  </si>
  <si>
    <t>TX</t>
  </si>
  <si>
    <t>SAN ANTONIO COLLEGE</t>
  </si>
  <si>
    <t>MEDICAL EDUCATION AND TRAINING CAMPUS</t>
  </si>
  <si>
    <t>GRAYSON COLLEGE</t>
  </si>
  <si>
    <t>EL PASO COMMUNITY COLLEGE</t>
  </si>
  <si>
    <t>DEL MAR COLLEGE</t>
  </si>
  <si>
    <t>COLEMAN COLLEGE FOR HEALTH SCIENCES, HOUSTON COMMUNITY COLLEGE SYSTEM</t>
  </si>
  <si>
    <t>AMARILLO COLLEGE</t>
  </si>
  <si>
    <t>VOLUNTEER STATE COMMUNITY COLLEGE</t>
  </si>
  <si>
    <t>TN</t>
  </si>
  <si>
    <t>TENNESSEE COLLEGE OF APPLIED TECHNOLOGY-MEMPHIS</t>
  </si>
  <si>
    <t>TENNESSEE COLLEGE OF APPLIED TECHNOLOGY-KNOXVILLE</t>
  </si>
  <si>
    <t>NORTHEAST STATE COMMUNITY COLLEGE</t>
  </si>
  <si>
    <t>CONCORDE CAREER COLLEGE/MEMPHIS</t>
  </si>
  <si>
    <t>CHATTANOOGA STATE COMMUNITY COLLEGE</t>
  </si>
  <si>
    <t>LAKE AREA TECHNICAL INSTITUTE</t>
  </si>
  <si>
    <t>SD</t>
  </si>
  <si>
    <t>YORK TECHNICAL COLLEGE</t>
  </si>
  <si>
    <t>SC</t>
  </si>
  <si>
    <t>TRI-COUNTY TECHNICAL COLLEGE</t>
  </si>
  <si>
    <t>SPARTANBURG COMMUNITY COLLEGE</t>
  </si>
  <si>
    <t>MIDLANDS TECHNICAL COLLEGE</t>
  </si>
  <si>
    <t>HORRY-GEORGETOWN TECHNICAL COLLEGE</t>
  </si>
  <si>
    <t>GREENVILLE TECHNICAL COLLEGE</t>
  </si>
  <si>
    <t>FLORENCE-DARLINGTON TECHNICAL COLLEGE</t>
  </si>
  <si>
    <t>AIKEN TECHNICAL COLLEGE</t>
  </si>
  <si>
    <t>COMMUNITY COLLEGE OF RHODE ISLAND</t>
  </si>
  <si>
    <t>RI</t>
  </si>
  <si>
    <t>UNIVERSITY OF PUERTO RICO SCHOOL OF HEALTH PROFESSIONS</t>
  </si>
  <si>
    <t>PR</t>
  </si>
  <si>
    <t>WESTMORELAND COUNTY COMMUNITY COLLEGE</t>
  </si>
  <si>
    <t>PA</t>
  </si>
  <si>
    <t>MANOR COLLEGE</t>
  </si>
  <si>
    <t>LUZERNE COUNTY COMMUNITY COLLEGE</t>
  </si>
  <si>
    <t>HARRISBURG AREA COMMUNITY COLLEGE</t>
  </si>
  <si>
    <t>HARCUM COLLEGE</t>
  </si>
  <si>
    <t>BRADFORD SCHOOL</t>
  </si>
  <si>
    <t>UMPQUA COMMUNITY COLLEGE</t>
  </si>
  <si>
    <t>OR</t>
  </si>
  <si>
    <t>PORTLAND COMMUNITY COLLEGE</t>
  </si>
  <si>
    <t>LINN-BENTON COMMUNITY COLLEGE</t>
  </si>
  <si>
    <t>LANE COMMUNITY COLLEGE</t>
  </si>
  <si>
    <t>CHEMEKETA COMMUNITY COLLEGE</t>
  </si>
  <si>
    <t>CENTRAL OREGON COMMUNITY COLLEGE</t>
  </si>
  <si>
    <t>BLUE MOUNTAIN COMMUNITY COLLEGE</t>
  </si>
  <si>
    <t>WESTERN TECHNOLOGY CENTER</t>
  </si>
  <si>
    <t>OK</t>
  </si>
  <si>
    <t>ROSE STATE COLLEGE</t>
  </si>
  <si>
    <t>MOORE NORMAN TECHNOLOGY CENTER</t>
  </si>
  <si>
    <t>METRO TECHNOLOGY CENTER, HEALTH CAREERS CENTER</t>
  </si>
  <si>
    <t>FRANCIS TUTTLE TECHNOLOGY CENTER</t>
  </si>
  <si>
    <t>MIAMI-JACOBS CAREER COLLEGE</t>
  </si>
  <si>
    <t>OH</t>
  </si>
  <si>
    <t>HERZING UNIVERSITY - AKRON CAMPUS</t>
  </si>
  <si>
    <t>FORTIS COLLEGE</t>
  </si>
  <si>
    <t>EASTERN GATEWAY COMMUNITY COLLEGE</t>
  </si>
  <si>
    <t>CHOFFIN CAREER AND TECHNICAL CENTER</t>
  </si>
  <si>
    <t>NORTH DAKOTA STATE COLLEGE OF SCIENCE</t>
  </si>
  <si>
    <t>ND</t>
  </si>
  <si>
    <t>WILKES COMMUNITY COLLEGE</t>
  </si>
  <si>
    <t>NC</t>
  </si>
  <si>
    <t>WESTERN PIEDMONT COMMUNITY COLLEGE</t>
  </si>
  <si>
    <t>WAYNE COMMUNITY COLLEGE</t>
  </si>
  <si>
    <t>WAKE TECHNICAL COMMUNITY COLLEGE</t>
  </si>
  <si>
    <t>UNIVERSITY OF NORTH CAROLINA AT CHAPEL HILL SCHOOL OF DENTISTRY</t>
  </si>
  <si>
    <t>TRIDENT TECHNICAL COLLEGE</t>
  </si>
  <si>
    <t>ROWAN-CABARRUS COMMUNITY COLLEGE</t>
  </si>
  <si>
    <t>MONTGOMERY COMMUNITY COLLEGE</t>
  </si>
  <si>
    <t>MILLER-MOTTE COLLEGE- RALEIGH</t>
  </si>
  <si>
    <t>MILLER-MOTTE COLLEGE</t>
  </si>
  <si>
    <t>MARTIN COMMUNITY COLLEGE</t>
  </si>
  <si>
    <t>GUILFORD TECHNICAL COMMUNITY COLLEGE</t>
  </si>
  <si>
    <t>FORSYTH TECHNICAL COMMUNITY COLLEGE</t>
  </si>
  <si>
    <t>FAYETTEVILLE TECHNICAL COMMUNITY COLLEGE</t>
  </si>
  <si>
    <t>COASTAL CAROLINA COMMUNITY COLLEGE</t>
  </si>
  <si>
    <t>CENTRAL PIEDMONT COMMUNITY COLLEGE</t>
  </si>
  <si>
    <t>CENTRAL CAROLINA COMMUNITY COLLEGE</t>
  </si>
  <si>
    <t>CAPE FEAR COMMUNITY COLLEGE</t>
  </si>
  <si>
    <t>BRIGHTWOOD COLLEGE- CHARLOTTE</t>
  </si>
  <si>
    <t>ASHEVILLE-BUNCOMBE TECHNICAL COMMUNITY COLLEGE</t>
  </si>
  <si>
    <t>ALAMANCE COMMUNITY COLLEGE</t>
  </si>
  <si>
    <t>MONROE COMMUNITY COLLEGE</t>
  </si>
  <si>
    <t>NY</t>
  </si>
  <si>
    <t>EDUCATIONAL OPPORTUNITY CENTER AT STATE UNIVERSITY OF NEW YORK BUFFALO</t>
  </si>
  <si>
    <t>UNIVERSITY OF NEW MEXICO- GALLUP</t>
  </si>
  <si>
    <t>NM</t>
  </si>
  <si>
    <t>SANTA FE COMMUNITY COLLEGE-NEW MEXICO</t>
  </si>
  <si>
    <t>NEW MEXICO STATE UNIVERSITY-DONA ANA COMMUNITY COLLEGE</t>
  </si>
  <si>
    <t>LUNA COMMUNITY COLLEGE</t>
  </si>
  <si>
    <t>CENTRAL NEW MEXICO COMMUNITY COLLEGE</t>
  </si>
  <si>
    <t>FORTIS INSTITUTE-WAYNE</t>
  </si>
  <si>
    <t>NJ</t>
  </si>
  <si>
    <t>CAPE MAY COUNTY TECHNICAL INSTITUTE</t>
  </si>
  <si>
    <t>CAMDEN COUNTY COLLEGE</t>
  </si>
  <si>
    <t>BURLINGTON COUNTY INSTITUTE OF TECHNOLOGY</t>
  </si>
  <si>
    <t>NHTI, CONCORD'S COMMUNITY COLLEGE</t>
  </si>
  <si>
    <t>NH</t>
  </si>
  <si>
    <t>TRUCKEE MEADOWS COMMUNITY COLLEGE</t>
  </si>
  <si>
    <t>NV</t>
  </si>
  <si>
    <t>COLLEGE OF SOUTHERN NEVADA</t>
  </si>
  <si>
    <t>SOUTHEAST COMMUNITY COLLEGE</t>
  </si>
  <si>
    <t>NE</t>
  </si>
  <si>
    <t>MID-PLAINS COMMUNITY COLLEGE</t>
  </si>
  <si>
    <t>METROPOLITAN COMMUNITY COLLEGE</t>
  </si>
  <si>
    <t>KAPLAN UNIVERSITY-OMAHA</t>
  </si>
  <si>
    <t>CENTRAL COMMUNITY COLLEGE</t>
  </si>
  <si>
    <t>SALISH KOOTENAI COLLEGE</t>
  </si>
  <si>
    <t>MT</t>
  </si>
  <si>
    <t>GREAT FALLS COLLEGE - MONTANA STATE UNIVERSITY</t>
  </si>
  <si>
    <t>STATE TECHNICAL COLLEGE OF MISSOURI</t>
  </si>
  <si>
    <t>MO</t>
  </si>
  <si>
    <t>ST. LOUIS COMMUNITY COLLEGE, FOREST PARK</t>
  </si>
  <si>
    <t>OZARKS TECHNICAL COMMUNITY COLLEGE</t>
  </si>
  <si>
    <t>METROPOLITAN COMMUNITY COLLEGE-PENN VALLEY</t>
  </si>
  <si>
    <t>PEARL RIVER COMMUNITY COLLEGE</t>
  </si>
  <si>
    <t>MS</t>
  </si>
  <si>
    <t>MERIDIAN COMMUNITY COLLEGE</t>
  </si>
  <si>
    <t>HINDS COMMUNITY COLLEGE</t>
  </si>
  <si>
    <t>ST. CLOUD TECHNICAL AND COMMUNITY COLLEGE</t>
  </si>
  <si>
    <t>MN</t>
  </si>
  <si>
    <t>SOUTH CENTRAL COLLEGE</t>
  </si>
  <si>
    <t>ROCHESTER COMMUNITY &amp; TECHNICAL COLLEGE</t>
  </si>
  <si>
    <t>NORTHWEST TECHNICAL COLLEGE</t>
  </si>
  <si>
    <t>MINNESOTA WEST COMMUNITY AND TECHNICAL COLLEGE</t>
  </si>
  <si>
    <t>MINNESOTA STATE COMMUNITY AND TECHNICAL COLLEGE, MOORHEAD</t>
  </si>
  <si>
    <t>MINNEAPOLIS COMMUNITY &amp; TECHNICAL COLLEGE</t>
  </si>
  <si>
    <t>HIBBING COMMUNITY COLLEGE</t>
  </si>
  <si>
    <t>HERZING UNIVERSITY</t>
  </si>
  <si>
    <t>HENNEPIN TECHNICAL COLLEGE</t>
  </si>
  <si>
    <t>DAKOTA COUNTY TECHNICAL COLLEGE</t>
  </si>
  <si>
    <t>CENTURY COLLEGE</t>
  </si>
  <si>
    <t>CENTRAL LAKES COLLEGE</t>
  </si>
  <si>
    <t>WAYNE COUNTY COMMUNITY COLLEGE DISTRICT</t>
  </si>
  <si>
    <t>MI</t>
  </si>
  <si>
    <t>WASHTENAW COMMUNITY COLLEGE</t>
  </si>
  <si>
    <t>NORTHWESTERN MICHIGAN COLLEGE</t>
  </si>
  <si>
    <t>MOTT COMMUNITY COLLEGE</t>
  </si>
  <si>
    <t>LAKE MICHIGAN COLLEGE</t>
  </si>
  <si>
    <t>GRAND RAPIDS COMMUNITY COLLEGE</t>
  </si>
  <si>
    <t>DELTA COLLEGE</t>
  </si>
  <si>
    <t>BAKER COLLEGE OF CLINTON TOWNSHIP</t>
  </si>
  <si>
    <t>SPRINGFIELD TECHNICAL COMMUNITY COLLEGE</t>
  </si>
  <si>
    <t>MA</t>
  </si>
  <si>
    <t>SOUTHEASTERN TECHNICAL INSTITUTE</t>
  </si>
  <si>
    <t>QUINSIGAMOND COMMUNITY COLLEGE</t>
  </si>
  <si>
    <t>NORTHERN ESSEX COMMUNITY COLLEGE</t>
  </si>
  <si>
    <t>MOUNT WACHUSETT COMMUNITY COLLEGE</t>
  </si>
  <si>
    <t>MIDDLESEX COMMUNITY COLLEGE</t>
  </si>
  <si>
    <t>MASSASOIT COMMUNITY COLLEGE</t>
  </si>
  <si>
    <t>CHARLES H MCCANN TECHNICAL SCHOOL</t>
  </si>
  <si>
    <t>HAGERSTOWN COMMUNITY COLLEGE</t>
  </si>
  <si>
    <t>MD</t>
  </si>
  <si>
    <t>UNIVERSITY OF MAINE AT AUGUSTA-BANGOR</t>
  </si>
  <si>
    <t>ME</t>
  </si>
  <si>
    <t>WEST KENTUCKY COMMUNITY AND TECHNICAL COLLEGE</t>
  </si>
  <si>
    <t>KY</t>
  </si>
  <si>
    <t>WICHITA AREA TECHNICAL COLLEGE</t>
  </si>
  <si>
    <t>KS</t>
  </si>
  <si>
    <t>SALINA AREA TECHNICAL COLLEGE</t>
  </si>
  <si>
    <t>LABETTE COMMUNITY COLLEGE</t>
  </si>
  <si>
    <t>FLINT HILLS TECHNICAL COLLEGE</t>
  </si>
  <si>
    <t>WESTERN IOWA TECH COMMUNITY COLLEGE</t>
  </si>
  <si>
    <t>IA</t>
  </si>
  <si>
    <t>VATTEROTT COLLEGE, DES MOINES CAMPUS</t>
  </si>
  <si>
    <t>SCOTT COMMUNITY COLLEGE</t>
  </si>
  <si>
    <t>NORTHEAST IOWA COMMUNITY COLLEGE</t>
  </si>
  <si>
    <t>MARSHALLTOWN COMMUNITY COLLEGE</t>
  </si>
  <si>
    <t>KIRKWOOD COMMUNITY COLLEGE</t>
  </si>
  <si>
    <t>IOWA WESTERN COMMUNITY COLLEGE</t>
  </si>
  <si>
    <t>INDIAN HILLS COMMUNITY COLLEGE</t>
  </si>
  <si>
    <t>HAWKEYE COMMUNITY COLLEGE</t>
  </si>
  <si>
    <t>DES MOINES AREA COMMUNITY COLLEGE</t>
  </si>
  <si>
    <t>UNIVERSITY OF SOUTHERN INDIANA</t>
  </si>
  <si>
    <t>IN</t>
  </si>
  <si>
    <t>IVY TECH COMMUNITY COLLEGE-COLUMBUS</t>
  </si>
  <si>
    <t>IVY TECH COMMUNITY COLLEGE - SOUTH BEND</t>
  </si>
  <si>
    <t>IVY TECH COMMUNITY COLLEGE - KOKOMO</t>
  </si>
  <si>
    <t>IVY TECH COMMUNITY COLLEGE - ANDERSON CAMPUS</t>
  </si>
  <si>
    <t>IVY TECH COMMUNITY COLLEGE</t>
  </si>
  <si>
    <t>INTERNATIONAL BUSINESS COLLEGE</t>
  </si>
  <si>
    <t>INDIANA UNIVERSITY SCHOOL OF DENTISTRY</t>
  </si>
  <si>
    <t>INDIANA UNIVERSITY PURDUE UNIVERSITY FORT WAYNE</t>
  </si>
  <si>
    <t>INDIANA UNIVERSITY NORTHWEST</t>
  </si>
  <si>
    <t>LEWIS &amp; CLARK COMMUNITY COLLEGE</t>
  </si>
  <si>
    <t>IL</t>
  </si>
  <si>
    <t>KASKASKIA COLLEGE</t>
  </si>
  <si>
    <t>JOHN A. LOGAN COLLEGE</t>
  </si>
  <si>
    <t>ILLINOIS VALLEY COMMUNITY COLLEGE</t>
  </si>
  <si>
    <t>ELGIN COMMUNITY COLLEGE</t>
  </si>
  <si>
    <t>COLLEGE OF WESTERN IDAHO</t>
  </si>
  <si>
    <t>ID</t>
  </si>
  <si>
    <t>KAPI'OLANI COMMUNITY COLLEGE</t>
  </si>
  <si>
    <t>HI</t>
  </si>
  <si>
    <t>WIREGRASS GEORGIA TECHNICAL COLLEGE</t>
  </si>
  <si>
    <t>GA</t>
  </si>
  <si>
    <t>SOUTHERN CRESCENT TECHNICAL COLLEGE</t>
  </si>
  <si>
    <t>SAVANNAH TECHNICAL COLLEGE</t>
  </si>
  <si>
    <t>OGEECHEE TECHNICAL COLLEGE</t>
  </si>
  <si>
    <t>LANIER TECHNICAL COLLEGE</t>
  </si>
  <si>
    <t>GWINNETT TECHNICAL COLLEGE</t>
  </si>
  <si>
    <t>GEORGIA NORTHWESTERN TECHNICAL COLLEGE</t>
  </si>
  <si>
    <t>COLUMBUS TECHNICAL COLLEGE</t>
  </si>
  <si>
    <t>AUGUSTA TECHNICAL COLLEGE</t>
  </si>
  <si>
    <t>ATLANTA TECHNICAL COLLEGE</t>
  </si>
  <si>
    <t>ALBANY TECHNICAL COLLEGE</t>
  </si>
  <si>
    <t>TRAVISS TECHNICAL COLLEGE</t>
  </si>
  <si>
    <t>FL</t>
  </si>
  <si>
    <t>TALLAHASSEE COMMUNITY COLLEGE</t>
  </si>
  <si>
    <t>SOUTH FLORIDA STATE COLLEGE</t>
  </si>
  <si>
    <t>SANTA FE COLLEGE-FLORIDA</t>
  </si>
  <si>
    <t>ROBERT MORGAN EDUCATIONAL CENTER &amp; TECHNICAL COLLEGE</t>
  </si>
  <si>
    <t>PINELLAS TECHNICAL COLLEGE</t>
  </si>
  <si>
    <t>PALM BEACH STATE COLLEGE</t>
  </si>
  <si>
    <t>NORTHWEST FLORIDA STATE COLLEGE</t>
  </si>
  <si>
    <t>MANATEE TECHNICAL COLLEGE</t>
  </si>
  <si>
    <t>LORENZO WALKER TECHNICAL COLLEGE</t>
  </si>
  <si>
    <t>LINDSEY HOPKINS TECHNICAL EDUCATIONAL CENTER</t>
  </si>
  <si>
    <t>INDIAN RIVER STATE COLLEGE</t>
  </si>
  <si>
    <t>HILLSBOROUGH COMMUNITY COLLEGE</t>
  </si>
  <si>
    <t>GULF COAST STATE COLLEGE</t>
  </si>
  <si>
    <t>FLORIDA STATE COLLEGE AT JACKSONVILLE</t>
  </si>
  <si>
    <t>EASTERN FLORIDA STATE COLLEGE</t>
  </si>
  <si>
    <t>DAYTONA STATE COLLEGE</t>
  </si>
  <si>
    <t>COLLEGE OF CENTRAL FLORIDA</t>
  </si>
  <si>
    <t>CHARLOTTE TECHNICAL COLLEGE</t>
  </si>
  <si>
    <t>BROWARD COLLEGE</t>
  </si>
  <si>
    <t>ATLANTIC TECHNICAL COLLEGE</t>
  </si>
  <si>
    <t>TUNXIS COMMUNITY COLLEGE - ALLIED HEALTH</t>
  </si>
  <si>
    <t>CT</t>
  </si>
  <si>
    <t>MANCHESTER COMMUNITY COLLEGE</t>
  </si>
  <si>
    <t>LINCOLN COLLEGE OF NEW ENGLAND</t>
  </si>
  <si>
    <t>PIKES PEAK COMMUNITY COLLEGE</t>
  </si>
  <si>
    <t>CO</t>
  </si>
  <si>
    <t>PICKENS TECHNICAL COLLEGE</t>
  </si>
  <si>
    <t>FRONT RANGE COMMUNITY COLLEGE</t>
  </si>
  <si>
    <t>SANTA ROSA JUNIOR COLLEGE</t>
  </si>
  <si>
    <t>CA</t>
  </si>
  <si>
    <t>SAN JOSE CITY COLLEGE</t>
  </si>
  <si>
    <t>SAN DIEGO MESA COLLEGE</t>
  </si>
  <si>
    <t>SACRAMENTO CITY COLLEGE</t>
  </si>
  <si>
    <t>PASADENA CITY COLLEGE</t>
  </si>
  <si>
    <t>PALOMAR COMMUNITY COLLEGE</t>
  </si>
  <si>
    <t>ORANGE COAST COLLEGE</t>
  </si>
  <si>
    <t>MORENO VALLEY COLLEGE</t>
  </si>
  <si>
    <t>HACIENDA LA PUENTE ADULT EDUCATION</t>
  </si>
  <si>
    <t>FOOTHILL COLLEGE</t>
  </si>
  <si>
    <t>DIABLO VALLEY COLLEGE</t>
  </si>
  <si>
    <t>CYPRESS COLLEGE</t>
  </si>
  <si>
    <t>COLLEGE OF THE REDWOODS</t>
  </si>
  <si>
    <t>COLLEGE OF SAN MATEO</t>
  </si>
  <si>
    <t>COLLEGE OF MARIN</t>
  </si>
  <si>
    <t>COLLEGE OF ALAMEDA</t>
  </si>
  <si>
    <t>CITY COLLEGE OF SAN FRANCISCO</t>
  </si>
  <si>
    <t>CITRUS COLLEGE</t>
  </si>
  <si>
    <t>CHAFFEY COLLEGE</t>
  </si>
  <si>
    <t>CERRITOS COLLEGE</t>
  </si>
  <si>
    <t>PULASKI TECHNICAL COLLEGE</t>
  </si>
  <si>
    <t>AR</t>
  </si>
  <si>
    <t>ARKANSAS NORTHEASTERN COLLEGE</t>
  </si>
  <si>
    <t>RIO SALADO COLLEGE</t>
  </si>
  <si>
    <t>AZ</t>
  </si>
  <si>
    <t>PIMA COUNTY COMMUNITY COLLEGE</t>
  </si>
  <si>
    <t>PHOENIX COLLEGE</t>
  </si>
  <si>
    <t>UNIVERSITY OF ALASKA, ANCHORAGE - COLLEGE OF HEALTH</t>
  </si>
  <si>
    <t>AK</t>
  </si>
  <si>
    <t>WALLACE STATE COMMUNITY COLLEGE</t>
  </si>
  <si>
    <t>AL</t>
  </si>
  <si>
    <t>LAWSON STATE COMMUNITY COLLEGE-BESSEMER CAMPUS</t>
  </si>
  <si>
    <t>H. COUNCILL TRENHOLM STATE COMMUNITY COLLEGE</t>
  </si>
  <si>
    <t>COASTAL ALABAMA COMMUNITY COLLEGE</t>
  </si>
  <si>
    <t>CALHOUN COMMUNITY COLLEGE</t>
  </si>
  <si>
    <t>OTHER</t>
  </si>
  <si>
    <t>COMPLETION OF NON-ACCREDITED DA PROG AT THIS INST</t>
  </si>
  <si>
    <t>CHALLENGE EXAMINATIONS</t>
  </si>
  <si>
    <t>EQUIVALENCY EXAMINATIONS</t>
  </si>
  <si>
    <t>TRANSFER OF CREDIT</t>
  </si>
  <si>
    <t>PROVISION FOR ADVANCED PLACEMENT</t>
  </si>
  <si>
    <t>INSTITUTION</t>
  </si>
  <si>
    <t>ST</t>
  </si>
  <si>
    <t>METHOD OF ADVANCED PLACEMENT</t>
  </si>
  <si>
    <t>Table 6: Advanced Placement Provision and Methods Used to Award Advanced Placement and the Source of Previous Training, 2017-18</t>
  </si>
  <si>
    <t>---</t>
  </si>
  <si>
    <t>ERWIN TECHNICAL COLLEGE</t>
  </si>
  <si>
    <t>NUMBER OF "YES" RESPONSES</t>
  </si>
  <si>
    <t>SOURCE OF PREVIOUS TRAINING</t>
  </si>
  <si>
    <t>NUMBER AWARDED ADVANCED PLACEMENT</t>
  </si>
  <si>
    <t>MILITARY PROGRAMS</t>
  </si>
  <si>
    <t>HIGH SCHOOL PROGRAMS</t>
  </si>
  <si>
    <t>SHORT-TERM NON-ACCREDITED PROGRAM</t>
  </si>
  <si>
    <t>DENTAL OFFICE OR CLINIC</t>
  </si>
  <si>
    <t>PREVIOUS COLLEGE COURSES</t>
  </si>
  <si>
    <t>TOTAL</t>
  </si>
  <si>
    <t>Table 8: Admission Policies at Accredited Dental Assisting Programs, 2017-18</t>
  </si>
  <si>
    <t>AWARD GRANTED</t>
  </si>
  <si>
    <t>INSTRUCTION TERM</t>
  </si>
  <si>
    <t>WEEKS PER TERM</t>
  </si>
  <si>
    <t>NO. OF TERMS</t>
  </si>
  <si>
    <t>NO. OF SUMMER SESSIONS</t>
  </si>
  <si>
    <t>MINIMUM EDUCATIONAL REQUIREMENT</t>
  </si>
  <si>
    <t>CERTIFICATE</t>
  </si>
  <si>
    <t>SEMESTER</t>
  </si>
  <si>
    <t>GED/HS DIPLOMA</t>
  </si>
  <si>
    <t>LESS THAN 1 YR/COLL</t>
  </si>
  <si>
    <t>TRIMESTER</t>
  </si>
  <si>
    <t>DIPLOMA</t>
  </si>
  <si>
    <t>MODULE/TERM</t>
  </si>
  <si>
    <t>QUARTER</t>
  </si>
  <si>
    <t>1 YEAR OF COLLEGE</t>
  </si>
  <si>
    <t>ASSOCIATE DEGREE</t>
  </si>
  <si>
    <t>NO. OF INTER-SESSIONS</t>
  </si>
  <si>
    <t>IN-DISTRICT</t>
  </si>
  <si>
    <t>OUT-OF-DISTRICT</t>
  </si>
  <si>
    <t>OUT-OF-STATE</t>
  </si>
  <si>
    <t>CARRINGTON COLLEGE OF BOISE</t>
  </si>
  <si>
    <t>ATHENS TECHNICAL COLLEGE</t>
  </si>
  <si>
    <t>OPEN ENROLLMENT</t>
  </si>
  <si>
    <t>CENTURA COLLEGE - NORFOLK</t>
  </si>
  <si>
    <r>
      <t xml:space="preserve">Source: American Dental Association, Health Policy Institute, 2017-18 </t>
    </r>
    <r>
      <rPr>
        <i/>
        <sz val="8"/>
        <color theme="1"/>
        <rFont val="Arial"/>
        <family val="2"/>
      </rPr>
      <t>Survey of Dental Assisting Education Programs.</t>
    </r>
  </si>
  <si>
    <t>Table 9: First Year In-District Tuition and Fees at Accredited Dental Assisting Programs, 2017-18</t>
  </si>
  <si>
    <t>TUITION</t>
  </si>
  <si>
    <t>SUPPLIES AND INSTRUMENTS</t>
  </si>
  <si>
    <t>UNIFORMS</t>
  </si>
  <si>
    <t>TEXTBOOKS</t>
  </si>
  <si>
    <t>LABORATORY FEES</t>
  </si>
  <si>
    <t>OTHER FIXED COSTS</t>
  </si>
  <si>
    <t>NUMBER OF NON-ZERO ENTRIES</t>
  </si>
  <si>
    <t>MEAN OF NON-ZERO ENTRIES</t>
  </si>
  <si>
    <t>In-District</t>
  </si>
  <si>
    <t>Out-of-District</t>
  </si>
  <si>
    <t>Out-of-State</t>
  </si>
  <si>
    <t>Mean</t>
  </si>
  <si>
    <t>totalID</t>
  </si>
  <si>
    <t>totalOD</t>
  </si>
  <si>
    <t>totalOS</t>
  </si>
  <si>
    <r>
      <t>Source: American Dental Association, Health Policy Institute,</t>
    </r>
    <r>
      <rPr>
        <i/>
        <sz val="8"/>
        <rFont val="Arial"/>
        <family val="2"/>
      </rPr>
      <t xml:space="preserve"> Surveys of Dental Assisting Education Programs.</t>
    </r>
  </si>
  <si>
    <t>Other
(N = 5)</t>
  </si>
  <si>
    <r>
      <rPr>
        <vertAlign val="superscript"/>
        <sz val="8"/>
        <rFont val="Arial"/>
        <family val="2"/>
      </rPr>
      <t xml:space="preserve">1 </t>
    </r>
    <r>
      <rPr>
        <sz val="8"/>
        <rFont val="Arial"/>
        <family val="2"/>
      </rPr>
      <t>Program had no first-year enrollment in 2017-18.</t>
    </r>
  </si>
  <si>
    <t>N/A</t>
  </si>
  <si>
    <r>
      <t>N/A</t>
    </r>
    <r>
      <rPr>
        <vertAlign val="superscript"/>
        <sz val="10"/>
        <color theme="1"/>
        <rFont val="Arial"/>
        <family val="2"/>
      </rPr>
      <t>1</t>
    </r>
  </si>
  <si>
    <r>
      <rPr>
        <vertAlign val="superscript"/>
        <sz val="8"/>
        <rFont val="Arial"/>
        <family val="2"/>
      </rPr>
      <t>1</t>
    </r>
    <r>
      <rPr>
        <sz val="8"/>
        <rFont val="Arial"/>
        <family val="2"/>
      </rPr>
      <t xml:space="preserve"> See Glossary for definition of total cost to student.</t>
    </r>
  </si>
  <si>
    <r>
      <rPr>
        <vertAlign val="superscript"/>
        <sz val="8"/>
        <rFont val="Arial"/>
        <family val="2"/>
      </rPr>
      <t>2</t>
    </r>
    <r>
      <rPr>
        <sz val="8"/>
        <rFont val="Arial"/>
        <family val="2"/>
      </rPr>
      <t xml:space="preserve"> Not applicable; the program had no students enrolled in 2017-18.</t>
    </r>
  </si>
  <si>
    <r>
      <t>TOTAL COST</t>
    </r>
    <r>
      <rPr>
        <b/>
        <vertAlign val="superscript"/>
        <sz val="10"/>
        <color rgb="FFFFFFFF"/>
        <rFont val="Arial"/>
        <family val="2"/>
      </rPr>
      <t xml:space="preserve"> </t>
    </r>
    <r>
      <rPr>
        <b/>
        <sz val="10"/>
        <color rgb="FFFFFFFF"/>
        <rFont val="Arial"/>
        <family val="2"/>
      </rPr>
      <t>TO STUDENT</t>
    </r>
    <r>
      <rPr>
        <b/>
        <vertAlign val="superscript"/>
        <sz val="10"/>
        <color rgb="FFFFFFFF"/>
        <rFont val="Arial"/>
        <family val="2"/>
      </rPr>
      <t xml:space="preserve">1 </t>
    </r>
  </si>
  <si>
    <r>
      <t>N/A</t>
    </r>
    <r>
      <rPr>
        <vertAlign val="superscript"/>
        <sz val="10"/>
        <color theme="1"/>
        <rFont val="Arial"/>
        <family val="2"/>
      </rPr>
      <t>2</t>
    </r>
  </si>
  <si>
    <r>
      <rPr>
        <vertAlign val="superscript"/>
        <sz val="8"/>
        <rFont val="Arial"/>
        <family val="2"/>
      </rPr>
      <t>1</t>
    </r>
    <r>
      <rPr>
        <sz val="8"/>
        <rFont val="Arial"/>
        <family val="2"/>
      </rPr>
      <t xml:space="preserve"> Excludes programs that had no first-year enrollment.</t>
    </r>
  </si>
  <si>
    <r>
      <t>Figure 7: Average Total Costs for Tuition and Fees in Accredited Dental Assisting Programs, 2007-08 to 2017-18</t>
    </r>
    <r>
      <rPr>
        <b/>
        <vertAlign val="superscript"/>
        <sz val="10"/>
        <color theme="1"/>
        <rFont val="Arial"/>
        <family val="2"/>
      </rPr>
      <t>1</t>
    </r>
  </si>
  <si>
    <t>Analysis Variable : TUIT1</t>
  </si>
  <si>
    <t>setting</t>
  </si>
  <si>
    <t>N Obs</t>
  </si>
  <si>
    <t>Univ or 4-year college</t>
  </si>
  <si>
    <t>Comm or junior college</t>
  </si>
  <si>
    <t>Tech college or inst</t>
  </si>
  <si>
    <t>Vocational sch or career coll</t>
  </si>
  <si>
    <t>Univ/Four Year College (N=16)</t>
  </si>
  <si>
    <t>Technical College or Institute (N=56)</t>
  </si>
  <si>
    <t>Vocational School or Career College (N=21)</t>
  </si>
  <si>
    <t>Table 10: Total Enrollment in Accredited Dental Assisting Programs:</t>
  </si>
  <si>
    <t>First-Year</t>
  </si>
  <si>
    <t>Second Year</t>
  </si>
  <si>
    <t>All Students</t>
  </si>
  <si>
    <r>
      <t>TOTAL</t>
    </r>
    <r>
      <rPr>
        <b/>
        <u/>
        <vertAlign val="superscript"/>
        <sz val="10"/>
        <color theme="0"/>
        <rFont val="Arial"/>
        <family val="2"/>
      </rPr>
      <t>1</t>
    </r>
  </si>
  <si>
    <t>Male</t>
  </si>
  <si>
    <t>Female</t>
  </si>
  <si>
    <t>CITIZENSHIP</t>
  </si>
  <si>
    <t>United States</t>
  </si>
  <si>
    <t>Canadian</t>
  </si>
  <si>
    <t>Unknown</t>
  </si>
  <si>
    <t xml:space="preserve">Unknown gender or citizenship </t>
  </si>
  <si>
    <t>-</t>
  </si>
  <si>
    <t>AGE</t>
  </si>
  <si>
    <t>23 and under</t>
  </si>
  <si>
    <t>24 - 29</t>
  </si>
  <si>
    <t>30 - 34</t>
  </si>
  <si>
    <t>35 - 39</t>
  </si>
  <si>
    <t>40 and over</t>
  </si>
  <si>
    <t>Unknown gender or age</t>
  </si>
  <si>
    <t>ETHNICITY/RACE</t>
  </si>
  <si>
    <t>Hispanic/Latino (any race)</t>
  </si>
  <si>
    <t>White</t>
  </si>
  <si>
    <t>Black or African American</t>
  </si>
  <si>
    <t>Amer. Indian/Alaska Native</t>
  </si>
  <si>
    <t>Asian</t>
  </si>
  <si>
    <t>Nat. Hawaiian/Oth. Pac. Islander</t>
  </si>
  <si>
    <t>Two or more races (not Hisp)</t>
  </si>
  <si>
    <t>Nonresident Alien</t>
  </si>
  <si>
    <t>Unknown gender or race</t>
  </si>
  <si>
    <r>
      <t>Figure 8: Average First-Year In-District Tuition in Accredited Dental Assisting Programs by Educational Setting, 2017-18</t>
    </r>
    <r>
      <rPr>
        <b/>
        <vertAlign val="superscript"/>
        <sz val="10"/>
        <color theme="1"/>
        <rFont val="Arial"/>
        <family val="2"/>
      </rPr>
      <t>1</t>
    </r>
  </si>
  <si>
    <r>
      <rPr>
        <vertAlign val="superscript"/>
        <sz val="8"/>
        <color theme="1"/>
        <rFont val="Arial"/>
        <family val="2"/>
      </rPr>
      <t>1</t>
    </r>
    <r>
      <rPr>
        <sz val="8"/>
        <color theme="1"/>
        <rFont val="Arial"/>
        <family val="2"/>
      </rPr>
      <t xml:space="preserve"> There were 85 students student with no gender or citizenship specified. Therefore, the sum of students by gender and age is less than total enrollment of 6,400.</t>
    </r>
  </si>
  <si>
    <t>a. by Citizenship and Gender, 2017-18</t>
  </si>
  <si>
    <r>
      <t xml:space="preserve">Source: American Dental Association, Health Policy Institute, 2017-18 </t>
    </r>
    <r>
      <rPr>
        <i/>
        <sz val="8"/>
        <rFont val="Arial"/>
        <family val="2"/>
      </rPr>
      <t>Survey of Dental Assisting Education Programs.</t>
    </r>
  </si>
  <si>
    <t>©2018 American Dental Association</t>
  </si>
  <si>
    <t>b. by Age and Gender, 2017-18</t>
  </si>
  <si>
    <t>c. by Race/Ethnicity and Gender, 2017-18</t>
  </si>
  <si>
    <t>Graduates</t>
  </si>
  <si>
    <t>Unknown gender or citizenship</t>
  </si>
  <si>
    <t>Unknown gender or race/ethnicity</t>
  </si>
  <si>
    <t>Table 11c: Graduates of Accredited Dental Assisting Programs by Race/Ethnicity and Gender, 2017</t>
  </si>
  <si>
    <t>Return to Table to Contents</t>
  </si>
  <si>
    <t>Total Enrollment</t>
  </si>
  <si>
    <t>Job and/or Family Care Responsibilities</t>
  </si>
  <si>
    <t>Requested Financial Aid</t>
  </si>
  <si>
    <t>Received Financial Aid</t>
  </si>
  <si>
    <t>FFCR</t>
  </si>
  <si>
    <t>PFCR</t>
  </si>
  <si>
    <t>RF1</t>
  </si>
  <si>
    <t>RF2</t>
  </si>
  <si>
    <t>Figure 9: Number of Dental Assisting Students with Job/Family Care Responsibilities and Financial Assistance, 2917-18</t>
  </si>
  <si>
    <t>Source: American Dental Association, Health Policy Institute, 2917-18 Survey of Dental Assisting Education Programs.</t>
  </si>
  <si>
    <t>&lt; 1 YEAR OF COLLEGE</t>
  </si>
  <si>
    <t>TOTAL FIRST YEAR</t>
  </si>
  <si>
    <t>PERCENT OF TOTAL</t>
  </si>
  <si>
    <r>
      <t>Source: American Dental Association, Health Policy Institute, 2017-18</t>
    </r>
    <r>
      <rPr>
        <i/>
        <sz val="8"/>
        <rFont val="Arial"/>
        <family val="2"/>
      </rPr>
      <t xml:space="preserve"> Survey of Dental Assisting Education Programs.</t>
    </r>
  </si>
  <si>
    <t>ORANGE TECHNICAL COLLEGE - ORLANDO CAMPUS</t>
  </si>
  <si>
    <t>GED/HIGH SCHOOL DIPLOMA</t>
  </si>
  <si>
    <t>1 YEAR OF COLLEGE 
(NO DEGREE)</t>
  </si>
  <si>
    <t>2 YEARS OF COLLEGE
(NO DEGREE)</t>
  </si>
  <si>
    <t>3 YEARS OF COLLEGE 
(NO DEGREE)</t>
  </si>
  <si>
    <t>4 YEARS OF COLLEGE 
(NO DEGREE)</t>
  </si>
  <si>
    <t>BACCA-LAUREATE DEGREE</t>
  </si>
  <si>
    <t>1ST YEAR CAPACITY</t>
  </si>
  <si>
    <t>1ST YEAR</t>
  </si>
  <si>
    <t>2ND YEAR</t>
  </si>
  <si>
    <t>TOTAL GRADUATES</t>
  </si>
  <si>
    <t>2017-18 FULL- AND PART-TIME ENROLLMENT</t>
  </si>
  <si>
    <t>2017 GRADUATES</t>
  </si>
  <si>
    <t>DIPLOMA/ CERTIFICATE</t>
  </si>
  <si>
    <t>CERT &amp; ASSOC DEGREE</t>
  </si>
  <si>
    <t>Program Activities</t>
  </si>
  <si>
    <t>Average hours per week</t>
  </si>
  <si>
    <t>Maximum</t>
  </si>
  <si>
    <t>Curriculum development and coordination</t>
  </si>
  <si>
    <t>Development and responsibilities to maintain CODA accreditation compliance and documentation</t>
  </si>
  <si>
    <t>Supervision and evaluation of faculty</t>
  </si>
  <si>
    <t>Fiscal administration</t>
  </si>
  <si>
    <t>Determining faculty teaching assignments and schedules</t>
  </si>
  <si>
    <t>Budget preparation</t>
  </si>
  <si>
    <t>Determining admissions criteria and procedures</t>
  </si>
  <si>
    <t>Scheduling use of program facilities</t>
  </si>
  <si>
    <t>Selection and recommendation of individuals for faculty appintments and promotion</t>
  </si>
  <si>
    <t>Median</t>
  </si>
  <si>
    <t>Minimum</t>
  </si>
  <si>
    <t>Table 15a: Faculty of Accredited Dental Assisting Programs by Age</t>
  </si>
  <si>
    <t>Faculty</t>
  </si>
  <si>
    <t>29 and under</t>
  </si>
  <si>
    <t>30-39</t>
  </si>
  <si>
    <t>40-49</t>
  </si>
  <si>
    <t>50-59</t>
  </si>
  <si>
    <t>60 and over</t>
  </si>
  <si>
    <t>Education Programs.</t>
  </si>
  <si>
    <t>Table 15b: Faculty of Accredited Dental Assisting Programs by Race/Ethnicity</t>
  </si>
  <si>
    <t>ETHNICTY/RACE</t>
  </si>
  <si>
    <t>Two or more races (not Hispanic)</t>
  </si>
  <si>
    <t>and Gender, 2017-18</t>
  </si>
  <si>
    <t>Source: American Dental Association, Health Policy Institute, 2017-18 Survey of Dental Assisting</t>
  </si>
  <si>
    <t>Age and gender not available</t>
  </si>
  <si>
    <t>Race/Ethnicity and gener not available</t>
  </si>
  <si>
    <t>oaf1</t>
  </si>
  <si>
    <t>Originally enrolled</t>
  </si>
  <si>
    <t>Completed program</t>
  </si>
  <si>
    <t>In dental-related activity</t>
  </si>
  <si>
    <t>Passed</t>
  </si>
  <si>
    <t>OA3PASS</t>
  </si>
  <si>
    <t>OA3NP</t>
  </si>
  <si>
    <t>OA3UNK</t>
  </si>
  <si>
    <t>Not passed</t>
  </si>
  <si>
    <t>Did not take/not required</t>
  </si>
  <si>
    <t>Outcomes - Exams not required</t>
  </si>
  <si>
    <t>The MEANS Procedure</t>
  </si>
  <si>
    <t>oa1</t>
  </si>
  <si>
    <t>oa2</t>
  </si>
  <si>
    <t>OA3DNT</t>
  </si>
  <si>
    <t>OA4PASS</t>
  </si>
  <si>
    <t>OA4NP</t>
  </si>
  <si>
    <t>OA4DNT</t>
  </si>
  <si>
    <t>OA4UNK</t>
  </si>
  <si>
    <t>OA5IDRA</t>
  </si>
  <si>
    <t>Figure 10b: Graduate State/National Certification Outcomes, Dental Assisting Class of 2016</t>
  </si>
  <si>
    <t>State/Regional Boards, Outcomes for Dental Assisting Class of 2016:</t>
  </si>
  <si>
    <t>Written National Boards, Outcomes for Dental Assisting Class of 2016:</t>
  </si>
  <si>
    <t>Figure 11: Hours Spent Weekly in Program Activities by Dental Assisting Program Administrators, 2017-18</t>
  </si>
  <si>
    <t>Table 14: Hours Spent Weekly in Program Activities by Dental Assisting Program Administrators, 2017-18</t>
  </si>
  <si>
    <t>Table 19: Average Total Clock Hours of Instruction for Dental Assisting Education Programs, 2017-18</t>
  </si>
  <si>
    <t>Highest degree</t>
  </si>
  <si>
    <t>Bachelors degree</t>
  </si>
  <si>
    <t>Masters degree</t>
  </si>
  <si>
    <t>Associate degree</t>
  </si>
  <si>
    <t>DDS/DMD</t>
  </si>
  <si>
    <t>Certificate/Diploma</t>
  </si>
  <si>
    <t>Doctorate degree</t>
  </si>
  <si>
    <t>Academic Rank</t>
  </si>
  <si>
    <t>Instructor</t>
  </si>
  <si>
    <t>Clinical instructor</t>
  </si>
  <si>
    <t>Professor</t>
  </si>
  <si>
    <t>Associate professor</t>
  </si>
  <si>
    <t>Assistant professor</t>
  </si>
  <si>
    <t>emeritus</t>
  </si>
  <si>
    <t>program director</t>
  </si>
  <si>
    <t>adjunct faculty</t>
  </si>
  <si>
    <t>dentist</t>
  </si>
  <si>
    <t xml:space="preserve">Dental assistant  </t>
  </si>
  <si>
    <t>Dental hygienist</t>
  </si>
  <si>
    <t>Both dental hygienist and dental assistant</t>
  </si>
  <si>
    <t>Dentist</t>
  </si>
  <si>
    <t>Dental laboratory technician/other</t>
  </si>
  <si>
    <t>FACPROF5</t>
  </si>
  <si>
    <t>FACPROF4</t>
  </si>
  <si>
    <t>FACPROF3</t>
  </si>
  <si>
    <t>FACPROF6</t>
  </si>
  <si>
    <t>FACPROF2</t>
  </si>
  <si>
    <t>FACPROF1</t>
  </si>
  <si>
    <t>Table 16: Number of Faculty Members Accredited Dental Assisting Education Programs, 2017-18</t>
  </si>
  <si>
    <t>NUMBER FULL-TIME</t>
  </si>
  <si>
    <t>NUMBER PART-TIME</t>
  </si>
  <si>
    <t>TOTAL FACULTY</t>
  </si>
  <si>
    <t>BRANCH OR SATELLITE CAMPUS</t>
  </si>
  <si>
    <t>SELF-PACED CURRICULUM</t>
  </si>
  <si>
    <t>EVENING SECTION</t>
  </si>
  <si>
    <t>INDEPENDENT STUDY</t>
  </si>
  <si>
    <t>PART-TIME CURRICULUM</t>
  </si>
  <si>
    <t>MODULAR CURRICULUM</t>
  </si>
  <si>
    <t>DISTANCE EDUCATION TECHNOLOGY</t>
  </si>
  <si>
    <t>HYBRID CONTENT OR COURSE</t>
  </si>
  <si>
    <t>OTHER PROGRAM INNOVATIONS</t>
  </si>
  <si>
    <t>TOTAL "YES" RESPONSES</t>
  </si>
  <si>
    <t>MULTIPLE SITES AWAY FROM CAMPUS FOR:</t>
  </si>
  <si>
    <t>VIRTUAL METHODS:</t>
  </si>
  <si>
    <t>DIDACTIC INSTRUCTION</t>
  </si>
  <si>
    <t>CLINICAL OR LABORATORY INSTRUCTION</t>
  </si>
  <si>
    <t>CORRESPOND-ENCE</t>
  </si>
  <si>
    <t>AUDIO OR AUDIO CONFERENCE COURSES</t>
  </si>
  <si>
    <t>TELECOURSE, ITV OR VIDEOCONFER-ENCE</t>
  </si>
  <si>
    <t>CD-ROM: SELF-CONTAINED SYSTEM OR EMAIL</t>
  </si>
  <si>
    <t>WEB-BASED OR ONLINE COURSES</t>
  </si>
  <si>
    <t>WEB-ENHANCED COURSES</t>
  </si>
  <si>
    <t>LECTURE OR DISCUSSION</t>
  </si>
  <si>
    <t>SIMULATION</t>
  </si>
  <si>
    <t>FIELD LEARNING OR RESEARCH</t>
  </si>
  <si>
    <t>PROBLEM-BASED LEARNING</t>
  </si>
  <si>
    <t>CASE-BASED LEARNING</t>
  </si>
  <si>
    <t>SYSTEMS-BASED LEARNING</t>
  </si>
  <si>
    <t>SERVICE LEARNING</t>
  </si>
  <si>
    <t>OBJECTIVELY STRUCTURED CLINICAL EXAMINATION</t>
  </si>
  <si>
    <t>HYBRID COURSES</t>
  </si>
  <si>
    <t>CONTENT AREA</t>
  </si>
  <si>
    <t>ALL PROGRAMS</t>
  </si>
  <si>
    <t>PROGRAMS AWARDING CERTIFICATES</t>
  </si>
  <si>
    <t>PROGRAMS AWARDING DIPLOMAS</t>
  </si>
  <si>
    <t>DIDACTIC AVERAGE</t>
  </si>
  <si>
    <t>LABORATORY AVERAGE</t>
  </si>
  <si>
    <t>CLINICAL AVERAGE</t>
  </si>
  <si>
    <t>TOTAL INSTRUCTION AVERAGE</t>
  </si>
  <si>
    <t>Interpersonal Communications</t>
  </si>
  <si>
    <t>Psychology of Patient Management</t>
  </si>
  <si>
    <t>Anatomy and Physiology</t>
  </si>
  <si>
    <t>Microbiology</t>
  </si>
  <si>
    <t>Oral Anatomy</t>
  </si>
  <si>
    <t>Oral Histology</t>
  </si>
  <si>
    <t>Oral Embryology</t>
  </si>
  <si>
    <t>Legal and Ethical Aspects of Dental Assisting</t>
  </si>
  <si>
    <t>Nutrition</t>
  </si>
  <si>
    <t>Dental Materials</t>
  </si>
  <si>
    <t>Dental Radiography</t>
  </si>
  <si>
    <t>Oral and Maxillofacial Pathology</t>
  </si>
  <si>
    <t>General Dentistry Procedures</t>
  </si>
  <si>
    <t>Specialty Procedures</t>
  </si>
  <si>
    <t>Practice Management</t>
  </si>
  <si>
    <t>Preventive Dentistry</t>
  </si>
  <si>
    <t>Dental Emergencies</t>
  </si>
  <si>
    <t>Medical Emergencies</t>
  </si>
  <si>
    <t>Bloodborne Pathogens &amp; Hazard Communication</t>
  </si>
  <si>
    <t>Pharmacology</t>
  </si>
  <si>
    <t>Advanced/Expanded Dental Assistant Functions</t>
  </si>
  <si>
    <t>Clinical Externships</t>
  </si>
  <si>
    <t>PROGRAMS THAT TEACH THE SERVICE: (N=256)</t>
  </si>
  <si>
    <t>PERCENTAGE OF PROGRAMS TEACHING THE SERVICE THAT TEACH TO:</t>
  </si>
  <si>
    <t>PERCENTAGE</t>
  </si>
  <si>
    <t>LABORATORY OR PRE-CLINICAL COMPETENCE</t>
  </si>
  <si>
    <t>CLINICAL COMPETENCE</t>
  </si>
  <si>
    <t>Placing Periodontal and Other Surgical Dressings</t>
  </si>
  <si>
    <t>Removing Periodontal and Other Surgical Dressings</t>
  </si>
  <si>
    <t>Removing Sutures</t>
  </si>
  <si>
    <t>Inspecting the Oral Cavity</t>
  </si>
  <si>
    <t>Polishing Coronal Surfaces of Teeth</t>
  </si>
  <si>
    <t>Scaling Coronal Surfaces of Teeth</t>
  </si>
  <si>
    <t>Placing Matrices</t>
  </si>
  <si>
    <t>Removing Matrices</t>
  </si>
  <si>
    <t>Placing Temporary Restorations</t>
  </si>
  <si>
    <t>Removing Temporary Restorations</t>
  </si>
  <si>
    <t>Placing Amalgam Restorations</t>
  </si>
  <si>
    <t>Carving Amalgam Restorations</t>
  </si>
  <si>
    <t>Polishing Restorations</t>
  </si>
  <si>
    <t>Placing and Finishing Composite Restorations</t>
  </si>
  <si>
    <t>Removing Excess Cement from Coronal Surfaces of Teeth</t>
  </si>
  <si>
    <t>Applying Pit and Fissure Sealants</t>
  </si>
  <si>
    <t>Apply Cavity Liners and Bases</t>
  </si>
  <si>
    <t>Monitoring Nitrous Oxide Analgesia</t>
  </si>
  <si>
    <r>
      <t xml:space="preserve">Requests to complete the 2017-18 </t>
    </r>
    <r>
      <rPr>
        <i/>
        <sz val="10"/>
        <color rgb="FF000000"/>
        <rFont val="Arial"/>
        <family val="2"/>
      </rPr>
      <t>Survey of Dental Assisting Education Programs</t>
    </r>
    <r>
      <rPr>
        <sz val="10"/>
        <color rgb="FF000000"/>
        <rFont val="Arial"/>
        <family val="2"/>
      </rPr>
      <t xml:space="preserve"> were sent to 256 dental assisting education programs in September 2017. Data collection was conducted by the ADA Health Policy Institute (HPI), on behalf of CODA. All programs were required to complete the survey in order to maintain accreditation by CODA, which is nationally recognized as the sole agency to accredit dental and dental-related education programs conducted at the post-secondary level. For more information on CODA, please visit www.ada.org/coda.</t>
    </r>
  </si>
  <si>
    <r>
      <t>·</t>
    </r>
    <r>
      <rPr>
        <sz val="7"/>
        <color theme="1"/>
        <rFont val="Times New Roman"/>
        <family val="1"/>
      </rPr>
      <t xml:space="preserve">         </t>
    </r>
    <r>
      <rPr>
        <i/>
        <sz val="10"/>
        <color theme="1"/>
        <rFont val="Arial"/>
        <family val="2"/>
      </rPr>
      <t xml:space="preserve">For-profit: </t>
    </r>
    <r>
      <rPr>
        <sz val="10"/>
        <color theme="1"/>
        <rFont val="Arial"/>
        <family val="2"/>
      </rPr>
      <t>A private institution in which the indivudal(s) or agency in control receives compensation other than wages, rent, or other expenses for the assumption of risk.</t>
    </r>
  </si>
  <si>
    <t>Table 7: Number of Dental Assisting Programs That Awarded Advanced Placement and Source of Previous Training, 2017-18</t>
  </si>
  <si>
    <t>Community College</t>
  </si>
  <si>
    <t>Community College
(N = 152)</t>
  </si>
  <si>
    <t>Amer. IndiaN/Alaska Native</t>
  </si>
  <si>
    <r>
      <rPr>
        <vertAlign val="superscript"/>
        <sz val="8"/>
        <rFont val="Arial"/>
        <family val="2"/>
      </rPr>
      <t>2</t>
    </r>
    <r>
      <rPr>
        <sz val="8"/>
        <rFont val="Arial"/>
        <family val="2"/>
      </rPr>
      <t xml:space="preserve"> Military program; tuition and fees not applicable.</t>
    </r>
  </si>
  <si>
    <t>Originally published February 2019; updated July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</si>
</sst>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5" formatCode="&quot;$&quot;#,##0_);\(&quot;$&quot;#,##0\)"/>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0;\-#,##0;&quot;-&quot;"/>
    <numFmt numFmtId="168" formatCode="_(&quot;$&quot;* #,##0_);_(&quot;$&quot;* \(#,##0\);_(&quot;$&quot;* &quot;-&quot;??_);_(@_)"/>
    <numFmt numFmtId="169" formatCode="&quot;$&quot;#,##0"/>
    <numFmt numFmtId="170" formatCode="#,##0.0"/>
    <numFmt numFmtId="171" formatCode="#,##0.0;\-#,##0.0;&quot;-&quot;"/>
  </numFmts>
  <fonts count="48" x14ac:knownFonts="1">
    <font>
      <sz val="10"/>
      <color theme="1"/>
      <name val="Arial"/>
      <family val="2"/>
    </font>
    <font>
      <sz val="10"/>
      <color rgb="FFFF0000"/>
      <name val="Arial"/>
      <family val="2"/>
    </font>
    <font>
      <b/>
      <sz val="10"/>
      <color theme="1"/>
      <name val="Arial"/>
      <family val="2"/>
    </font>
    <font>
      <b/>
      <sz val="10"/>
      <color rgb="FFFF0000"/>
      <name val="Arial"/>
      <family val="2"/>
    </font>
    <font>
      <i/>
      <sz val="10"/>
      <color theme="1"/>
      <name val="Arial"/>
      <family val="2"/>
    </font>
    <font>
      <b/>
      <sz val="10"/>
      <color theme="0"/>
      <name val="Arial"/>
      <family val="2"/>
    </font>
    <font>
      <sz val="10"/>
      <color theme="1"/>
      <name val="Arial"/>
      <family val="2"/>
    </font>
    <font>
      <sz val="10"/>
      <color theme="0"/>
      <name val="Arial"/>
      <family val="2"/>
    </font>
    <font>
      <u/>
      <sz val="10"/>
      <color theme="10"/>
      <name val="Arial"/>
      <family val="2"/>
    </font>
    <font>
      <b/>
      <sz val="10"/>
      <name val="Arial"/>
      <family val="2"/>
    </font>
    <font>
      <sz val="10"/>
      <name val="Arial"/>
      <family val="2"/>
    </font>
    <font>
      <sz val="8"/>
      <name val="Arial"/>
      <family val="2"/>
    </font>
    <font>
      <i/>
      <sz val="8"/>
      <name val="Arial"/>
      <family val="2"/>
    </font>
    <font>
      <sz val="8"/>
      <color theme="1"/>
      <name val="Arial"/>
      <family val="2"/>
    </font>
    <font>
      <i/>
      <sz val="8"/>
      <color theme="1"/>
      <name val="Arial"/>
      <family val="2"/>
    </font>
    <font>
      <sz val="10"/>
      <color rgb="FF000000"/>
      <name val="Arial"/>
      <family val="2"/>
    </font>
    <font>
      <b/>
      <sz val="10"/>
      <color rgb="FF000000"/>
      <name val="Arial"/>
      <family val="2"/>
    </font>
    <font>
      <sz val="11"/>
      <color theme="1"/>
      <name val="Calibri"/>
      <family val="2"/>
      <scheme val="minor"/>
    </font>
    <font>
      <sz val="10"/>
      <color theme="1"/>
      <name val="Symbol"/>
      <family val="1"/>
      <charset val="2"/>
    </font>
    <font>
      <sz val="7"/>
      <color theme="1"/>
      <name val="Times New Roman"/>
      <family val="1"/>
    </font>
    <font>
      <u/>
      <sz val="10"/>
      <color rgb="FF0563C1"/>
      <name val="Arial"/>
      <family val="2"/>
    </font>
    <font>
      <i/>
      <sz val="10"/>
      <color rgb="FF000000"/>
      <name val="Arial"/>
      <family val="2"/>
    </font>
    <font>
      <sz val="10"/>
      <color theme="1"/>
      <name val="Times New Roman"/>
      <family val="1"/>
    </font>
    <font>
      <sz val="10"/>
      <color theme="4"/>
      <name val="Arial"/>
      <family val="2"/>
    </font>
    <font>
      <sz val="10"/>
      <color rgb="FF003399"/>
      <name val="Arial"/>
      <family val="2"/>
    </font>
    <font>
      <b/>
      <sz val="10"/>
      <color rgb="FFFFFFFF"/>
      <name val="Arial"/>
      <family val="2"/>
    </font>
    <font>
      <b/>
      <sz val="9"/>
      <color rgb="FFFFFFFF"/>
      <name val="Arial"/>
      <family val="2"/>
    </font>
    <font>
      <b/>
      <sz val="8.5"/>
      <color rgb="FFFFFFFF"/>
      <name val="Arial"/>
      <family val="2"/>
    </font>
    <font>
      <sz val="10"/>
      <color rgb="FF9C0006"/>
      <name val="Arial"/>
      <family val="2"/>
    </font>
    <font>
      <vertAlign val="superscript"/>
      <sz val="8"/>
      <name val="Arial"/>
      <family val="2"/>
    </font>
    <font>
      <vertAlign val="superscript"/>
      <sz val="10"/>
      <color theme="1"/>
      <name val="Arial"/>
      <family val="2"/>
    </font>
    <font>
      <b/>
      <vertAlign val="superscript"/>
      <sz val="10"/>
      <color rgb="FFFFFFFF"/>
      <name val="Arial"/>
      <family val="2"/>
    </font>
    <font>
      <b/>
      <vertAlign val="superscript"/>
      <sz val="10"/>
      <color theme="1"/>
      <name val="Arial"/>
      <family val="2"/>
    </font>
    <font>
      <b/>
      <sz val="8"/>
      <color rgb="FF000000"/>
      <name val="Arial"/>
      <family val="2"/>
    </font>
    <font>
      <sz val="8"/>
      <color rgb="FF000000"/>
      <name val="Arial"/>
      <family val="2"/>
    </font>
    <font>
      <b/>
      <u/>
      <sz val="10"/>
      <color theme="0"/>
      <name val="Arial"/>
      <family val="2"/>
    </font>
    <font>
      <b/>
      <u/>
      <vertAlign val="superscript"/>
      <sz val="10"/>
      <color theme="0"/>
      <name val="Arial"/>
      <family val="2"/>
    </font>
    <font>
      <vertAlign val="superscript"/>
      <sz val="8"/>
      <color theme="1"/>
      <name val="Arial"/>
      <family val="2"/>
    </font>
    <font>
      <b/>
      <sz val="10"/>
      <color rgb="FFC00000"/>
      <name val="Arial"/>
      <family val="2"/>
    </font>
    <font>
      <b/>
      <sz val="10"/>
      <color theme="9" tint="-0.249977111117893"/>
      <name val="Arial"/>
      <family val="2"/>
    </font>
    <font>
      <b/>
      <sz val="14"/>
      <color rgb="FFFF0000"/>
      <name val="Arial"/>
      <family val="2"/>
    </font>
    <font>
      <b/>
      <u/>
      <sz val="9"/>
      <color rgb="FFFFFFFF"/>
      <name val="Arial"/>
      <family val="2"/>
    </font>
    <font>
      <b/>
      <sz val="8"/>
      <color rgb="FFFFFFFF"/>
      <name val="Arial"/>
      <family val="2"/>
    </font>
    <font>
      <b/>
      <sz val="10"/>
      <color rgb="FF003399"/>
      <name val="Arial"/>
      <family val="2"/>
    </font>
    <font>
      <b/>
      <i/>
      <sz val="8"/>
      <color theme="1"/>
      <name val="Arial"/>
      <family val="2"/>
    </font>
    <font>
      <b/>
      <sz val="12"/>
      <color theme="0"/>
      <name val="Arial"/>
      <family val="2"/>
    </font>
    <font>
      <sz val="9"/>
      <color rgb="FF003399"/>
      <name val="Arial"/>
      <family val="2"/>
    </font>
    <font>
      <b/>
      <sz val="9"/>
      <color theme="0"/>
      <name val="Arial"/>
      <family val="2"/>
    </font>
  </fonts>
  <fills count="10">
    <fill>
      <patternFill patternType="none"/>
    </fill>
    <fill>
      <patternFill patternType="gray125"/>
    </fill>
    <fill>
      <patternFill patternType="solid">
        <fgColor theme="0"/>
        <bgColor indexed="64"/>
      </patternFill>
    </fill>
    <fill>
      <patternFill patternType="solid">
        <fgColor theme="4" tint="-0.249977111117893"/>
        <bgColor indexed="64"/>
      </patternFill>
    </fill>
    <fill>
      <patternFill patternType="solid">
        <fgColor rgb="FF4F81BD"/>
        <bgColor indexed="64"/>
      </patternFill>
    </fill>
    <fill>
      <patternFill patternType="solid">
        <fgColor theme="4" tint="0.59999389629810485"/>
        <bgColor indexed="64"/>
      </patternFill>
    </fill>
    <fill>
      <patternFill patternType="solid">
        <fgColor rgb="FFFFFFFF"/>
        <bgColor indexed="64"/>
      </patternFill>
    </fill>
    <fill>
      <patternFill patternType="solid">
        <fgColor rgb="FFC5D9F1"/>
        <bgColor indexed="64"/>
      </patternFill>
    </fill>
    <fill>
      <patternFill patternType="solid">
        <fgColor rgb="FFFFC7CE"/>
      </patternFill>
    </fill>
    <fill>
      <patternFill patternType="solid">
        <fgColor rgb="FF0076BE"/>
        <bgColor indexed="64"/>
      </patternFill>
    </fill>
  </fills>
  <borders count="24">
    <border>
      <left/>
      <right/>
      <top/>
      <bottom/>
      <diagonal/>
    </border>
    <border>
      <left style="medium">
        <color auto="1"/>
      </left>
      <right style="medium">
        <color auto="1"/>
      </right>
      <top style="medium">
        <color auto="1"/>
      </top>
      <bottom/>
      <diagonal/>
    </border>
    <border>
      <left style="medium">
        <color auto="1"/>
      </left>
      <right style="medium">
        <color auto="1"/>
      </right>
      <top/>
      <bottom/>
      <diagonal/>
    </border>
    <border>
      <left/>
      <right/>
      <top/>
      <bottom style="medium">
        <color indexed="64"/>
      </bottom>
      <diagonal/>
    </border>
    <border>
      <left/>
      <right/>
      <top/>
      <bottom style="thin">
        <color indexed="64"/>
      </bottom>
      <diagonal/>
    </border>
    <border>
      <left/>
      <right style="thin">
        <color indexed="64"/>
      </right>
      <top/>
      <bottom/>
      <diagonal/>
    </border>
    <border>
      <left/>
      <right style="thin">
        <color indexed="64"/>
      </right>
      <top/>
      <bottom style="medium">
        <color indexed="64"/>
      </bottom>
      <diagonal/>
    </border>
    <border>
      <left/>
      <right/>
      <top style="medium">
        <color indexed="64"/>
      </top>
      <bottom/>
      <diagonal/>
    </border>
    <border>
      <left/>
      <right style="thin">
        <color auto="1"/>
      </right>
      <top style="medium">
        <color indexed="64"/>
      </top>
      <bottom/>
      <diagonal/>
    </border>
    <border>
      <left/>
      <right style="thin">
        <color auto="1"/>
      </right>
      <top/>
      <bottom style="thin">
        <color indexed="64"/>
      </bottom>
      <diagonal/>
    </border>
    <border>
      <left style="medium">
        <color rgb="FFC1C1C1"/>
      </left>
      <right/>
      <top style="medium">
        <color rgb="FFC1C1C1"/>
      </top>
      <bottom/>
      <diagonal/>
    </border>
    <border>
      <left/>
      <right/>
      <top style="medium">
        <color rgb="FFC1C1C1"/>
      </top>
      <bottom/>
      <diagonal/>
    </border>
    <border>
      <left style="medium">
        <color rgb="FFC1C1C1"/>
      </left>
      <right/>
      <top/>
      <bottom/>
      <diagonal/>
    </border>
    <border>
      <left/>
      <right/>
      <top style="medium">
        <color indexed="64"/>
      </top>
      <bottom style="medium">
        <color indexed="64"/>
      </bottom>
      <diagonal/>
    </border>
    <border>
      <left/>
      <right/>
      <top/>
      <bottom style="double">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rgb="FFC1C1C1"/>
      </left>
      <right/>
      <top/>
      <bottom style="medium">
        <color indexed="64"/>
      </bottom>
      <diagonal/>
    </border>
    <border>
      <left style="thin">
        <color indexed="64"/>
      </left>
      <right/>
      <top/>
      <bottom style="thin">
        <color indexed="64"/>
      </bottom>
      <diagonal/>
    </border>
  </borders>
  <cellStyleXfs count="8">
    <xf numFmtId="0" fontId="0" fillId="0" borderId="0"/>
    <xf numFmtId="43"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8" fillId="0" borderId="0" applyNumberFormat="0" applyFill="0" applyBorder="0" applyAlignment="0" applyProtection="0">
      <alignment vertical="top"/>
      <protection locked="0"/>
    </xf>
    <xf numFmtId="0" fontId="10" fillId="0" borderId="0"/>
    <xf numFmtId="0" fontId="17" fillId="0" borderId="0"/>
    <xf numFmtId="0" fontId="28" fillId="8" borderId="0" applyNumberFormat="0" applyBorder="0" applyAlignment="0" applyProtection="0"/>
  </cellStyleXfs>
  <cellXfs count="416">
    <xf numFmtId="0" fontId="0" fillId="0" borderId="0" xfId="0"/>
    <xf numFmtId="0" fontId="2" fillId="2" borderId="0" xfId="0" applyFont="1" applyFill="1"/>
    <xf numFmtId="0" fontId="0" fillId="2" borderId="0" xfId="0" applyFill="1"/>
    <xf numFmtId="0" fontId="2" fillId="2" borderId="0" xfId="0" applyFont="1" applyFill="1" applyAlignment="1">
      <alignment vertical="center"/>
    </xf>
    <xf numFmtId="0" fontId="0" fillId="3" borderId="1" xfId="0" applyNumberFormat="1" applyFont="1" applyFill="1" applyBorder="1" applyAlignment="1" applyProtection="1"/>
    <xf numFmtId="0" fontId="3" fillId="2" borderId="0" xfId="0" applyFont="1" applyFill="1"/>
    <xf numFmtId="0" fontId="1" fillId="2" borderId="0" xfId="0" applyFont="1" applyFill="1"/>
    <xf numFmtId="17" fontId="0" fillId="2" borderId="0" xfId="0" applyNumberFormat="1" applyFill="1"/>
    <xf numFmtId="0" fontId="4" fillId="2" borderId="0" xfId="0" applyFont="1" applyFill="1"/>
    <xf numFmtId="0" fontId="5" fillId="4" borderId="2" xfId="0" applyFont="1" applyFill="1" applyBorder="1" applyAlignment="1">
      <alignment horizontal="left" vertical="center"/>
    </xf>
    <xf numFmtId="0" fontId="0" fillId="2" borderId="0" xfId="0" applyFill="1" applyAlignment="1">
      <alignment vertical="center"/>
    </xf>
    <xf numFmtId="0" fontId="3" fillId="0" borderId="0" xfId="0" applyFont="1" applyFill="1" applyAlignment="1">
      <alignment vertical="center"/>
    </xf>
    <xf numFmtId="0" fontId="0" fillId="0" borderId="0" xfId="0" applyFill="1" applyAlignment="1">
      <alignment vertical="center"/>
    </xf>
    <xf numFmtId="0" fontId="8" fillId="2" borderId="0" xfId="4" applyFill="1" applyAlignment="1" applyProtection="1"/>
    <xf numFmtId="0" fontId="5" fillId="3" borderId="3" xfId="0" applyFont="1" applyFill="1" applyBorder="1" applyAlignment="1">
      <alignment horizontal="center" vertical="center"/>
    </xf>
    <xf numFmtId="0" fontId="9" fillId="2" borderId="0" xfId="0" applyFont="1" applyFill="1" applyAlignment="1">
      <alignment horizontal="center" vertical="center"/>
    </xf>
    <xf numFmtId="0" fontId="2" fillId="5" borderId="0" xfId="0" applyFont="1" applyFill="1"/>
    <xf numFmtId="3" fontId="0" fillId="5" borderId="0" xfId="0" applyNumberFormat="1" applyFont="1" applyFill="1" applyBorder="1" applyAlignment="1">
      <alignment horizontal="right" wrapText="1" indent="1"/>
    </xf>
    <xf numFmtId="0" fontId="0" fillId="2" borderId="4" xfId="0" applyFill="1" applyBorder="1"/>
    <xf numFmtId="164" fontId="0" fillId="2" borderId="4" xfId="0" applyNumberFormat="1" applyFont="1" applyFill="1" applyBorder="1" applyAlignment="1">
      <alignment horizontal="right" indent="1"/>
    </xf>
    <xf numFmtId="3" fontId="0" fillId="5" borderId="0" xfId="0" applyNumberFormat="1" applyFont="1" applyFill="1" applyAlignment="1">
      <alignment horizontal="right" indent="1"/>
    </xf>
    <xf numFmtId="0" fontId="0" fillId="2" borderId="4" xfId="0" applyFont="1" applyFill="1" applyBorder="1" applyAlignment="1">
      <alignment horizontal="right" wrapText="1" indent="1"/>
    </xf>
    <xf numFmtId="0" fontId="0" fillId="5" borderId="0" xfId="0" applyFont="1" applyFill="1" applyBorder="1" applyAlignment="1">
      <alignment horizontal="right" wrapText="1" indent="1"/>
    </xf>
    <xf numFmtId="0" fontId="0" fillId="5" borderId="0" xfId="0" applyFont="1" applyFill="1" applyAlignment="1">
      <alignment horizontal="right" indent="1"/>
    </xf>
    <xf numFmtId="164" fontId="0" fillId="2" borderId="4" xfId="0" applyNumberFormat="1" applyFont="1" applyFill="1" applyBorder="1" applyAlignment="1">
      <alignment horizontal="right" wrapText="1" indent="1"/>
    </xf>
    <xf numFmtId="0" fontId="11" fillId="2" borderId="0" xfId="5" applyFont="1" applyFill="1" applyAlignment="1">
      <alignment vertical="center"/>
    </xf>
    <xf numFmtId="0" fontId="13" fillId="2" borderId="0" xfId="0" applyFont="1" applyFill="1"/>
    <xf numFmtId="0" fontId="13" fillId="0" borderId="0" xfId="0" applyFont="1" applyFill="1" applyAlignment="1"/>
    <xf numFmtId="0" fontId="3" fillId="2" borderId="0" xfId="0" applyFont="1" applyFill="1" applyAlignment="1">
      <alignment vertical="center"/>
    </xf>
    <xf numFmtId="0" fontId="8" fillId="2" borderId="0" xfId="4" applyFill="1" applyAlignment="1" applyProtection="1"/>
    <xf numFmtId="165" fontId="0" fillId="2" borderId="0" xfId="1" applyNumberFormat="1" applyFont="1" applyFill="1"/>
    <xf numFmtId="0" fontId="10" fillId="2" borderId="0" xfId="0" applyFont="1" applyFill="1"/>
    <xf numFmtId="0" fontId="13" fillId="2" borderId="0" xfId="0" applyFont="1" applyFill="1" applyAlignment="1"/>
    <xf numFmtId="0" fontId="0" fillId="2" borderId="0" xfId="0" applyFill="1" applyBorder="1"/>
    <xf numFmtId="0" fontId="7" fillId="3" borderId="0" xfId="0" applyFont="1" applyFill="1"/>
    <xf numFmtId="0" fontId="5" fillId="3" borderId="0" xfId="0" applyFont="1" applyFill="1"/>
    <xf numFmtId="0" fontId="5" fillId="3" borderId="3" xfId="0" applyFont="1" applyFill="1" applyBorder="1" applyAlignment="1">
      <alignment horizontal="center" wrapText="1"/>
    </xf>
    <xf numFmtId="0" fontId="0" fillId="2" borderId="0" xfId="0" applyFill="1" applyAlignment="1">
      <alignment horizontal="center" wrapText="1"/>
    </xf>
    <xf numFmtId="0" fontId="0" fillId="2" borderId="0" xfId="0" applyFill="1" applyBorder="1" applyAlignment="1">
      <alignment horizontal="center" wrapText="1"/>
    </xf>
    <xf numFmtId="0" fontId="0" fillId="5" borderId="0" xfId="0" applyFill="1"/>
    <xf numFmtId="0" fontId="15" fillId="2" borderId="0" xfId="0" applyFont="1" applyFill="1" applyBorder="1" applyAlignment="1">
      <alignment vertical="center"/>
    </xf>
    <xf numFmtId="0" fontId="0" fillId="2" borderId="0" xfId="0" applyFill="1" applyAlignment="1">
      <alignment horizontal="left" indent="2"/>
    </xf>
    <xf numFmtId="0" fontId="0" fillId="2" borderId="0" xfId="0" applyFill="1" applyAlignment="1">
      <alignment horizontal="right" indent="2"/>
    </xf>
    <xf numFmtId="3" fontId="1" fillId="2" borderId="0" xfId="0" applyNumberFormat="1" applyFont="1" applyFill="1"/>
    <xf numFmtId="0" fontId="15" fillId="2" borderId="0" xfId="0" applyFont="1" applyFill="1" applyBorder="1" applyAlignment="1">
      <alignment horizontal="center" vertical="center"/>
    </xf>
    <xf numFmtId="3" fontId="0" fillId="2" borderId="0" xfId="0" applyNumberFormat="1" applyFill="1" applyAlignment="1">
      <alignment horizontal="right" indent="2"/>
    </xf>
    <xf numFmtId="3" fontId="0" fillId="2" borderId="0" xfId="1" applyNumberFormat="1" applyFont="1" applyFill="1" applyAlignment="1">
      <alignment horizontal="right" indent="2"/>
    </xf>
    <xf numFmtId="0" fontId="16" fillId="2" borderId="0" xfId="0" applyFont="1" applyFill="1" applyBorder="1" applyAlignment="1">
      <alignment horizontal="center" vertical="top" wrapText="1"/>
    </xf>
    <xf numFmtId="0" fontId="0" fillId="2" borderId="4" xfId="0" applyFill="1" applyBorder="1" applyAlignment="1">
      <alignment horizontal="left" indent="2"/>
    </xf>
    <xf numFmtId="3" fontId="0" fillId="2" borderId="4" xfId="0" applyNumberFormat="1" applyFill="1" applyBorder="1" applyAlignment="1">
      <alignment horizontal="right" indent="2"/>
    </xf>
    <xf numFmtId="0" fontId="0" fillId="2" borderId="4" xfId="0" applyFill="1" applyBorder="1" applyAlignment="1">
      <alignment horizontal="right" indent="2"/>
    </xf>
    <xf numFmtId="0" fontId="16" fillId="2" borderId="0" xfId="0" applyFont="1" applyFill="1" applyBorder="1" applyAlignment="1">
      <alignment horizontal="center" vertical="top" wrapText="1"/>
    </xf>
    <xf numFmtId="0" fontId="2" fillId="2" borderId="0" xfId="0" applyFont="1" applyFill="1" applyBorder="1" applyAlignment="1">
      <alignment horizontal="center" vertical="top" wrapText="1"/>
    </xf>
    <xf numFmtId="0" fontId="0" fillId="2" borderId="0" xfId="0" applyFill="1" applyBorder="1" applyAlignment="1">
      <alignment vertical="top" wrapText="1"/>
    </xf>
    <xf numFmtId="0" fontId="0" fillId="5" borderId="0" xfId="0" applyFill="1" applyAlignment="1">
      <alignment horizontal="right" indent="2"/>
    </xf>
    <xf numFmtId="0" fontId="17" fillId="2" borderId="0" xfId="6" applyFill="1" applyBorder="1"/>
    <xf numFmtId="0" fontId="7" fillId="2" borderId="0" xfId="0" applyFont="1" applyFill="1"/>
    <xf numFmtId="165" fontId="0" fillId="5" borderId="0" xfId="1" applyNumberFormat="1" applyFont="1" applyFill="1" applyAlignment="1">
      <alignment horizontal="right" wrapText="1" indent="1"/>
    </xf>
    <xf numFmtId="165" fontId="6" fillId="5" borderId="0" xfId="1" applyNumberFormat="1" applyFont="1" applyFill="1" applyAlignment="1">
      <alignment horizontal="right" wrapText="1" indent="1"/>
    </xf>
    <xf numFmtId="0" fontId="0" fillId="5" borderId="0" xfId="0" applyFont="1" applyFill="1" applyAlignment="1">
      <alignment horizontal="right" wrapText="1" indent="1"/>
    </xf>
    <xf numFmtId="0" fontId="2" fillId="0" borderId="0" xfId="0" applyFont="1"/>
    <xf numFmtId="0" fontId="5" fillId="3" borderId="0" xfId="0" applyFont="1" applyFill="1" applyBorder="1"/>
    <xf numFmtId="0" fontId="5" fillId="3" borderId="0" xfId="0" applyFont="1" applyFill="1" applyBorder="1" applyAlignment="1">
      <alignment horizontal="center"/>
    </xf>
    <xf numFmtId="0" fontId="5" fillId="3" borderId="5" xfId="0" applyFont="1" applyFill="1" applyBorder="1"/>
    <xf numFmtId="0" fontId="5" fillId="3" borderId="0" xfId="0" applyFont="1" applyFill="1" applyBorder="1" applyAlignment="1">
      <alignment horizontal="left"/>
    </xf>
    <xf numFmtId="0" fontId="5" fillId="3" borderId="5" xfId="0" applyFont="1" applyFill="1" applyBorder="1" applyAlignment="1">
      <alignment horizontal="center"/>
    </xf>
    <xf numFmtId="0" fontId="0" fillId="2" borderId="0" xfId="0" applyFill="1" applyAlignment="1">
      <alignment horizontal="left"/>
    </xf>
    <xf numFmtId="0" fontId="5" fillId="3" borderId="3" xfId="0" applyFont="1" applyFill="1" applyBorder="1"/>
    <xf numFmtId="0" fontId="5" fillId="3" borderId="3" xfId="0" applyFont="1" applyFill="1" applyBorder="1" applyAlignment="1">
      <alignment horizontal="center"/>
    </xf>
    <xf numFmtId="0" fontId="5" fillId="3" borderId="6" xfId="0" applyFont="1" applyFill="1" applyBorder="1" applyAlignment="1">
      <alignment horizontal="center"/>
    </xf>
    <xf numFmtId="0" fontId="2" fillId="5" borderId="0" xfId="0" applyFont="1" applyFill="1" applyBorder="1"/>
    <xf numFmtId="0" fontId="0" fillId="5" borderId="7" xfId="0" applyFill="1" applyBorder="1" applyAlignment="1">
      <alignment horizontal="right" indent="2"/>
    </xf>
    <xf numFmtId="164" fontId="0" fillId="5" borderId="7" xfId="0" applyNumberFormat="1" applyFill="1" applyBorder="1" applyAlignment="1">
      <alignment horizontal="right" indent="2"/>
    </xf>
    <xf numFmtId="164" fontId="0" fillId="5" borderId="8" xfId="0" applyNumberFormat="1" applyFill="1" applyBorder="1" applyAlignment="1">
      <alignment horizontal="right" indent="2"/>
    </xf>
    <xf numFmtId="0" fontId="2" fillId="2" borderId="0" xfId="0" applyFont="1" applyFill="1" applyBorder="1"/>
    <xf numFmtId="0" fontId="0" fillId="2" borderId="0" xfId="0" applyFill="1" applyBorder="1" applyAlignment="1">
      <alignment horizontal="right" indent="2"/>
    </xf>
    <xf numFmtId="164" fontId="0" fillId="2" borderId="0" xfId="0" applyNumberFormat="1" applyFill="1" applyBorder="1" applyAlignment="1">
      <alignment horizontal="right" indent="2"/>
    </xf>
    <xf numFmtId="0" fontId="0" fillId="2" borderId="0" xfId="0" quotePrefix="1" applyFill="1" applyBorder="1" applyAlignment="1">
      <alignment horizontal="right" indent="2"/>
    </xf>
    <xf numFmtId="164" fontId="0" fillId="2" borderId="5" xfId="0" applyNumberFormat="1" applyFill="1" applyBorder="1" applyAlignment="1">
      <alignment horizontal="right" indent="2"/>
    </xf>
    <xf numFmtId="0" fontId="2" fillId="5" borderId="4" xfId="0" applyFont="1" applyFill="1" applyBorder="1"/>
    <xf numFmtId="0" fontId="0" fillId="5" borderId="4" xfId="0" applyFill="1" applyBorder="1" applyAlignment="1">
      <alignment horizontal="right" indent="2"/>
    </xf>
    <xf numFmtId="164" fontId="0" fillId="5" borderId="4" xfId="0" applyNumberFormat="1" applyFill="1" applyBorder="1" applyAlignment="1">
      <alignment horizontal="right" indent="2"/>
    </xf>
    <xf numFmtId="0" fontId="0" fillId="5" borderId="4" xfId="0" quotePrefix="1" applyFill="1" applyBorder="1" applyAlignment="1">
      <alignment horizontal="right" indent="2"/>
    </xf>
    <xf numFmtId="164" fontId="0" fillId="5" borderId="9" xfId="0" applyNumberFormat="1" applyFill="1" applyBorder="1" applyAlignment="1">
      <alignment horizontal="right" indent="2"/>
    </xf>
    <xf numFmtId="0" fontId="14" fillId="2" borderId="0" xfId="0" applyFont="1" applyFill="1"/>
    <xf numFmtId="0" fontId="15" fillId="2" borderId="0" xfId="0" applyFont="1" applyFill="1" applyBorder="1" applyAlignment="1">
      <alignment vertical="top" wrapText="1"/>
    </xf>
    <xf numFmtId="0" fontId="2" fillId="2" borderId="0" xfId="0" applyFont="1" applyFill="1" applyAlignment="1">
      <alignment wrapText="1"/>
    </xf>
    <xf numFmtId="0" fontId="0" fillId="2" borderId="0" xfId="0" applyFill="1" applyAlignment="1">
      <alignment wrapText="1"/>
    </xf>
    <xf numFmtId="0" fontId="8" fillId="2" borderId="0" xfId="4" applyFill="1" applyAlignment="1" applyProtection="1">
      <alignment wrapText="1"/>
    </xf>
    <xf numFmtId="0" fontId="2" fillId="2" borderId="0" xfId="0" applyFont="1" applyFill="1" applyAlignment="1">
      <alignment vertical="top" wrapText="1"/>
    </xf>
    <xf numFmtId="0" fontId="0" fillId="2" borderId="0" xfId="0" applyFont="1" applyFill="1" applyAlignment="1">
      <alignment vertical="top" wrapText="1"/>
    </xf>
    <xf numFmtId="0" fontId="0" fillId="2" borderId="0" xfId="0" applyFont="1" applyFill="1" applyAlignment="1">
      <alignment wrapText="1"/>
    </xf>
    <xf numFmtId="0" fontId="6" fillId="2" borderId="0" xfId="0" applyFont="1" applyFill="1" applyAlignment="1">
      <alignment wrapText="1"/>
    </xf>
    <xf numFmtId="0" fontId="6" fillId="2" borderId="0" xfId="0" applyFont="1" applyFill="1" applyAlignment="1">
      <alignment vertical="top" wrapText="1"/>
    </xf>
    <xf numFmtId="0" fontId="18" fillId="2" borderId="0" xfId="0" applyFont="1" applyFill="1" applyAlignment="1">
      <alignment horizontal="left" vertical="top" wrapText="1" indent="4"/>
    </xf>
    <xf numFmtId="0" fontId="5" fillId="3" borderId="0" xfId="0" applyFont="1" applyFill="1" applyAlignment="1">
      <alignment vertical="center"/>
    </xf>
    <xf numFmtId="0" fontId="20" fillId="2" borderId="0" xfId="4" applyFont="1" applyFill="1" applyAlignment="1" applyProtection="1"/>
    <xf numFmtId="0" fontId="15" fillId="2" borderId="0" xfId="0" applyFont="1" applyFill="1" applyAlignment="1">
      <alignment vertical="center" wrapText="1"/>
    </xf>
    <xf numFmtId="0" fontId="22" fillId="2" borderId="0" xfId="0" applyFont="1" applyFill="1" applyAlignment="1">
      <alignment vertical="center"/>
    </xf>
    <xf numFmtId="0" fontId="22" fillId="2" borderId="0" xfId="0" applyFont="1" applyFill="1"/>
    <xf numFmtId="0" fontId="8" fillId="0" borderId="0" xfId="4" applyAlignment="1" applyProtection="1"/>
    <xf numFmtId="0" fontId="2" fillId="2" borderId="0" xfId="0" applyFont="1" applyFill="1" applyAlignment="1">
      <alignment horizontal="left" vertical="center"/>
    </xf>
    <xf numFmtId="166" fontId="15" fillId="2" borderId="0" xfId="3" applyNumberFormat="1" applyFont="1" applyFill="1"/>
    <xf numFmtId="166" fontId="0" fillId="2" borderId="0" xfId="3" applyNumberFormat="1" applyFont="1" applyFill="1"/>
    <xf numFmtId="0" fontId="15" fillId="0" borderId="0" xfId="0" applyFont="1" applyAlignment="1">
      <alignment vertical="center"/>
    </xf>
    <xf numFmtId="0" fontId="15" fillId="0" borderId="0" xfId="0" applyFont="1" applyAlignment="1">
      <alignment horizontal="center" vertical="center"/>
    </xf>
    <xf numFmtId="0" fontId="16" fillId="0" borderId="11" xfId="0" applyFont="1" applyBorder="1" applyAlignment="1">
      <alignment horizontal="center" vertical="top" wrapText="1"/>
    </xf>
    <xf numFmtId="0" fontId="16" fillId="0" borderId="0" xfId="0" applyFont="1" applyAlignment="1">
      <alignment horizontal="center" vertical="top" wrapText="1"/>
    </xf>
    <xf numFmtId="0" fontId="16" fillId="0" borderId="12" xfId="0" applyFont="1" applyBorder="1" applyAlignment="1">
      <alignment horizontal="center" vertical="top" wrapText="1"/>
    </xf>
    <xf numFmtId="0" fontId="15" fillId="0" borderId="0" xfId="0" applyFont="1" applyAlignment="1">
      <alignment vertical="top" wrapText="1"/>
    </xf>
    <xf numFmtId="0" fontId="16" fillId="0" borderId="10" xfId="0" applyFont="1" applyBorder="1" applyAlignment="1">
      <alignment horizontal="center" vertical="top" wrapText="1"/>
    </xf>
    <xf numFmtId="0" fontId="2" fillId="0" borderId="12" xfId="0" applyFont="1" applyBorder="1" applyAlignment="1">
      <alignment horizontal="center" vertical="top" wrapText="1"/>
    </xf>
    <xf numFmtId="0" fontId="0" fillId="0" borderId="0" xfId="0" applyAlignment="1">
      <alignment vertical="top" wrapText="1"/>
    </xf>
    <xf numFmtId="0" fontId="9" fillId="2" borderId="0" xfId="0" applyFont="1" applyFill="1"/>
    <xf numFmtId="0" fontId="23" fillId="2" borderId="0" xfId="0" applyFont="1" applyFill="1"/>
    <xf numFmtId="164" fontId="23" fillId="2" borderId="0" xfId="0" applyNumberFormat="1" applyFont="1" applyFill="1"/>
    <xf numFmtId="166" fontId="15" fillId="0" borderId="0" xfId="3" applyNumberFormat="1" applyFont="1" applyAlignment="1">
      <alignment vertical="top" wrapText="1"/>
    </xf>
    <xf numFmtId="0" fontId="15" fillId="0" borderId="11" xfId="0" applyFont="1" applyBorder="1" applyAlignment="1">
      <alignment vertical="top" wrapText="1"/>
    </xf>
    <xf numFmtId="166" fontId="0" fillId="2" borderId="0" xfId="3" applyNumberFormat="1" applyFont="1" applyFill="1" applyBorder="1"/>
    <xf numFmtId="0" fontId="24" fillId="6" borderId="0" xfId="0" applyFont="1" applyFill="1" applyAlignment="1">
      <alignment horizontal="center"/>
    </xf>
    <xf numFmtId="0" fontId="16" fillId="6" borderId="0" xfId="0" applyFont="1" applyFill="1" applyAlignment="1">
      <alignment horizontal="left"/>
    </xf>
    <xf numFmtId="0" fontId="24" fillId="6" borderId="0" xfId="0" applyFont="1" applyFill="1" applyAlignment="1">
      <alignment horizontal="center" vertical="center"/>
    </xf>
    <xf numFmtId="0" fontId="25" fillId="4" borderId="0" xfId="0" applyFont="1" applyFill="1" applyBorder="1" applyAlignment="1">
      <alignment horizontal="center" wrapText="1"/>
    </xf>
    <xf numFmtId="0" fontId="25" fillId="4" borderId="0" xfId="0" applyFont="1" applyFill="1" applyBorder="1" applyAlignment="1">
      <alignment horizontal="left" wrapText="1"/>
    </xf>
    <xf numFmtId="0" fontId="26" fillId="4" borderId="0" xfId="0" applyFont="1" applyFill="1" applyBorder="1" applyAlignment="1">
      <alignment horizontal="center" wrapText="1"/>
    </xf>
    <xf numFmtId="0" fontId="15" fillId="7" borderId="0" xfId="0" applyFont="1" applyFill="1" applyBorder="1" applyAlignment="1">
      <alignment horizontal="center" vertical="top" wrapText="1"/>
    </xf>
    <xf numFmtId="0" fontId="15" fillId="7" borderId="0" xfId="0" applyFont="1" applyFill="1" applyBorder="1" applyAlignment="1">
      <alignment horizontal="left" vertical="top" wrapText="1"/>
    </xf>
    <xf numFmtId="0" fontId="15" fillId="7" borderId="0" xfId="0" applyFont="1" applyFill="1" applyBorder="1" applyAlignment="1">
      <alignment horizontal="center" vertical="center" wrapText="1"/>
    </xf>
    <xf numFmtId="0" fontId="15" fillId="6" borderId="0" xfId="0" applyFont="1" applyFill="1" applyBorder="1" applyAlignment="1">
      <alignment horizontal="center" vertical="top" wrapText="1"/>
    </xf>
    <xf numFmtId="0" fontId="15" fillId="6" borderId="0" xfId="0" applyFont="1" applyFill="1" applyBorder="1" applyAlignment="1">
      <alignment horizontal="left" vertical="top" wrapText="1"/>
    </xf>
    <xf numFmtId="0" fontId="15" fillId="6" borderId="0" xfId="0" applyFont="1" applyFill="1" applyBorder="1" applyAlignment="1">
      <alignment horizontal="center" vertical="center" wrapText="1"/>
    </xf>
    <xf numFmtId="0" fontId="24" fillId="6" borderId="13" xfId="0" applyFont="1" applyFill="1" applyBorder="1" applyAlignment="1">
      <alignment horizontal="center"/>
    </xf>
    <xf numFmtId="0" fontId="9" fillId="6" borderId="13" xfId="0" applyFont="1" applyFill="1" applyBorder="1" applyAlignment="1">
      <alignment horizontal="left"/>
    </xf>
    <xf numFmtId="0" fontId="24" fillId="6" borderId="0" xfId="0" applyFont="1" applyFill="1" applyBorder="1" applyAlignment="1">
      <alignment horizontal="center"/>
    </xf>
    <xf numFmtId="0" fontId="9" fillId="6" borderId="0" xfId="0" applyFont="1" applyFill="1" applyBorder="1" applyAlignment="1">
      <alignment horizontal="left"/>
    </xf>
    <xf numFmtId="0" fontId="9" fillId="6" borderId="0" xfId="0" applyFont="1" applyFill="1" applyBorder="1" applyAlignment="1">
      <alignment horizontal="center" vertical="center"/>
    </xf>
    <xf numFmtId="0" fontId="15" fillId="7" borderId="0" xfId="0" quotePrefix="1" applyFont="1" applyFill="1" applyBorder="1" applyAlignment="1">
      <alignment horizontal="center" vertical="center" wrapText="1"/>
    </xf>
    <xf numFmtId="0" fontId="15" fillId="6" borderId="0" xfId="0" quotePrefix="1" applyFont="1" applyFill="1" applyBorder="1" applyAlignment="1">
      <alignment horizontal="center" vertical="center" wrapText="1"/>
    </xf>
    <xf numFmtId="0" fontId="15" fillId="7" borderId="13" xfId="0" applyFont="1" applyFill="1" applyBorder="1" applyAlignment="1">
      <alignment horizontal="center" vertical="top" wrapText="1"/>
    </xf>
    <xf numFmtId="0" fontId="16" fillId="7" borderId="13" xfId="0" applyFont="1" applyFill="1" applyBorder="1" applyAlignment="1">
      <alignment horizontal="left" vertical="top" wrapText="1"/>
    </xf>
    <xf numFmtId="0" fontId="16" fillId="7" borderId="13" xfId="0" applyFont="1" applyFill="1" applyBorder="1" applyAlignment="1">
      <alignment horizontal="center" vertical="center" wrapText="1"/>
    </xf>
    <xf numFmtId="167" fontId="25" fillId="4" borderId="0" xfId="0" applyNumberFormat="1" applyFont="1" applyFill="1" applyBorder="1" applyAlignment="1">
      <alignment horizontal="center" wrapText="1"/>
    </xf>
    <xf numFmtId="167" fontId="15" fillId="7" borderId="0" xfId="0" applyNumberFormat="1" applyFont="1" applyFill="1" applyBorder="1" applyAlignment="1">
      <alignment horizontal="center" wrapText="1"/>
    </xf>
    <xf numFmtId="167" fontId="15" fillId="6" borderId="0" xfId="0" applyNumberFormat="1" applyFont="1" applyFill="1" applyBorder="1" applyAlignment="1">
      <alignment horizontal="center" wrapText="1"/>
    </xf>
    <xf numFmtId="0" fontId="15" fillId="6" borderId="3" xfId="0" applyFont="1" applyFill="1" applyBorder="1" applyAlignment="1">
      <alignment horizontal="center" vertical="top" wrapText="1"/>
    </xf>
    <xf numFmtId="0" fontId="15" fillId="6" borderId="3" xfId="0" applyFont="1" applyFill="1" applyBorder="1" applyAlignment="1">
      <alignment horizontal="left" vertical="top" wrapText="1"/>
    </xf>
    <xf numFmtId="167" fontId="15" fillId="6" borderId="3" xfId="0" applyNumberFormat="1" applyFont="1" applyFill="1" applyBorder="1" applyAlignment="1">
      <alignment horizontal="center" wrapText="1"/>
    </xf>
    <xf numFmtId="167" fontId="9" fillId="6" borderId="13" xfId="0" applyNumberFormat="1" applyFont="1" applyFill="1" applyBorder="1" applyAlignment="1">
      <alignment horizontal="center"/>
    </xf>
    <xf numFmtId="0" fontId="15" fillId="4" borderId="0" xfId="0" applyFont="1" applyFill="1" applyBorder="1" applyAlignment="1">
      <alignment horizontal="left"/>
    </xf>
    <xf numFmtId="0" fontId="24" fillId="4" borderId="0" xfId="0" applyFont="1" applyFill="1" applyBorder="1" applyAlignment="1">
      <alignment horizontal="center"/>
    </xf>
    <xf numFmtId="0" fontId="27" fillId="4" borderId="0" xfId="0" applyFont="1" applyFill="1" applyBorder="1" applyAlignment="1">
      <alignment horizontal="left" wrapText="1"/>
    </xf>
    <xf numFmtId="0" fontId="27" fillId="4" borderId="0" xfId="0" applyFont="1" applyFill="1" applyBorder="1" applyAlignment="1">
      <alignment horizontal="center" wrapText="1"/>
    </xf>
    <xf numFmtId="168" fontId="15" fillId="7" borderId="0" xfId="2" applyNumberFormat="1" applyFont="1" applyFill="1" applyBorder="1" applyAlignment="1">
      <alignment horizontal="right" vertical="top" wrapText="1"/>
    </xf>
    <xf numFmtId="165" fontId="15" fillId="6" borderId="0" xfId="1" applyNumberFormat="1" applyFont="1" applyFill="1" applyBorder="1" applyAlignment="1">
      <alignment horizontal="right" vertical="top" wrapText="1"/>
    </xf>
    <xf numFmtId="165" fontId="15" fillId="7" borderId="0" xfId="1" applyNumberFormat="1" applyFont="1" applyFill="1" applyBorder="1" applyAlignment="1">
      <alignment horizontal="right" vertical="top" wrapText="1"/>
    </xf>
    <xf numFmtId="0" fontId="15" fillId="6" borderId="4" xfId="0" applyFont="1" applyFill="1" applyBorder="1" applyAlignment="1">
      <alignment horizontal="center" vertical="top" wrapText="1"/>
    </xf>
    <xf numFmtId="0" fontId="15" fillId="6" borderId="4" xfId="0" applyFont="1" applyFill="1" applyBorder="1" applyAlignment="1">
      <alignment horizontal="left" vertical="top" wrapText="1"/>
    </xf>
    <xf numFmtId="165" fontId="15" fillId="6" borderId="4" xfId="1" applyNumberFormat="1" applyFont="1" applyFill="1" applyBorder="1" applyAlignment="1">
      <alignment horizontal="right" vertical="top" wrapText="1"/>
    </xf>
    <xf numFmtId="0" fontId="8" fillId="2" borderId="0" xfId="4" applyFill="1" applyAlignment="1" applyProtection="1"/>
    <xf numFmtId="0" fontId="16" fillId="0" borderId="10" xfId="0" applyFont="1" applyBorder="1" applyAlignment="1">
      <alignment horizontal="center" vertical="top" wrapText="1"/>
    </xf>
    <xf numFmtId="0" fontId="16" fillId="0" borderId="11" xfId="0" applyFont="1" applyBorder="1" applyAlignment="1">
      <alignment horizontal="center" vertical="top" wrapText="1"/>
    </xf>
    <xf numFmtId="0" fontId="25" fillId="4" borderId="0" xfId="0" applyFont="1" applyFill="1" applyBorder="1" applyAlignment="1">
      <alignment horizontal="center" wrapText="1"/>
    </xf>
    <xf numFmtId="0" fontId="16" fillId="6" borderId="0" xfId="0" applyFont="1" applyFill="1" applyBorder="1" applyAlignment="1">
      <alignment horizontal="left"/>
    </xf>
    <xf numFmtId="41" fontId="15" fillId="6" borderId="0" xfId="0" applyNumberFormat="1" applyFont="1" applyFill="1" applyBorder="1" applyAlignment="1">
      <alignment horizontal="right" vertical="top" wrapText="1"/>
    </xf>
    <xf numFmtId="41" fontId="15" fillId="7" borderId="0" xfId="0" applyNumberFormat="1" applyFont="1" applyFill="1" applyBorder="1" applyAlignment="1">
      <alignment horizontal="right" vertical="top" wrapText="1"/>
    </xf>
    <xf numFmtId="0" fontId="24" fillId="7" borderId="0" xfId="0" applyFont="1" applyFill="1" applyBorder="1" applyAlignment="1">
      <alignment horizontal="center"/>
    </xf>
    <xf numFmtId="0" fontId="9" fillId="7" borderId="0" xfId="0" applyFont="1" applyFill="1" applyBorder="1" applyAlignment="1">
      <alignment horizontal="left"/>
    </xf>
    <xf numFmtId="41" fontId="15" fillId="6" borderId="3" xfId="0" applyNumberFormat="1" applyFont="1" applyFill="1" applyBorder="1" applyAlignment="1">
      <alignment horizontal="right" vertical="top" wrapText="1"/>
    </xf>
    <xf numFmtId="0" fontId="24" fillId="6" borderId="14" xfId="0" applyFont="1" applyFill="1" applyBorder="1" applyAlignment="1">
      <alignment horizontal="center"/>
    </xf>
    <xf numFmtId="0" fontId="9" fillId="6" borderId="14" xfId="0" applyFont="1" applyFill="1" applyBorder="1" applyAlignment="1">
      <alignment horizontal="left"/>
    </xf>
    <xf numFmtId="5" fontId="16" fillId="2" borderId="14" xfId="2" applyNumberFormat="1" applyFont="1" applyFill="1" applyBorder="1" applyAlignment="1">
      <alignment vertical="top" wrapText="1"/>
    </xf>
    <xf numFmtId="0" fontId="9" fillId="7" borderId="0" xfId="0" applyFont="1" applyFill="1" applyBorder="1" applyAlignment="1">
      <alignment horizontal="right"/>
    </xf>
    <xf numFmtId="0" fontId="11" fillId="2" borderId="0" xfId="0" applyFont="1" applyFill="1"/>
    <xf numFmtId="0" fontId="11" fillId="2" borderId="0" xfId="0" applyNumberFormat="1" applyFont="1" applyFill="1"/>
    <xf numFmtId="169" fontId="11" fillId="2" borderId="0" xfId="0" applyNumberFormat="1" applyFont="1" applyFill="1"/>
    <xf numFmtId="168" fontId="11" fillId="2" borderId="0" xfId="2" applyNumberFormat="1" applyFont="1" applyFill="1" applyAlignment="1">
      <alignment vertical="top" wrapText="1"/>
    </xf>
    <xf numFmtId="168" fontId="13" fillId="2" borderId="0" xfId="2" applyNumberFormat="1" applyFont="1" applyFill="1"/>
    <xf numFmtId="0" fontId="16" fillId="2" borderId="0" xfId="0" applyFont="1" applyFill="1" applyBorder="1" applyAlignment="1">
      <alignment horizontal="left" vertical="top" wrapText="1"/>
    </xf>
    <xf numFmtId="0" fontId="16" fillId="2" borderId="0" xfId="0" applyFont="1" applyFill="1" applyBorder="1" applyAlignment="1">
      <alignment vertical="top" wrapText="1"/>
    </xf>
    <xf numFmtId="0" fontId="10" fillId="2" borderId="0" xfId="0" applyNumberFormat="1" applyFont="1" applyFill="1" applyAlignment="1">
      <alignment wrapText="1"/>
    </xf>
    <xf numFmtId="168" fontId="15" fillId="0" borderId="0" xfId="2" applyNumberFormat="1" applyFont="1" applyAlignment="1">
      <alignment vertical="top" wrapText="1"/>
    </xf>
    <xf numFmtId="168" fontId="15" fillId="0" borderId="0" xfId="2" applyNumberFormat="1" applyFont="1"/>
    <xf numFmtId="168" fontId="0" fillId="2" borderId="0" xfId="2" applyNumberFormat="1" applyFont="1" applyFill="1"/>
    <xf numFmtId="0" fontId="13" fillId="2" borderId="0" xfId="0" applyFont="1" applyFill="1" applyAlignment="1">
      <alignment horizontal="left"/>
    </xf>
    <xf numFmtId="168" fontId="24" fillId="6" borderId="0" xfId="0" applyNumberFormat="1" applyFont="1" applyFill="1" applyAlignment="1">
      <alignment horizontal="center"/>
    </xf>
    <xf numFmtId="0" fontId="11" fillId="6" borderId="0" xfId="0" applyFont="1" applyFill="1" applyAlignment="1">
      <alignment horizontal="left"/>
    </xf>
    <xf numFmtId="0" fontId="0" fillId="7" borderId="0" xfId="0" applyFill="1" applyAlignment="1">
      <alignment horizontal="right"/>
    </xf>
    <xf numFmtId="0" fontId="0" fillId="2" borderId="0" xfId="0" applyFill="1" applyAlignment="1">
      <alignment horizontal="right"/>
    </xf>
    <xf numFmtId="41" fontId="15" fillId="2" borderId="0" xfId="0" applyNumberFormat="1" applyFont="1" applyFill="1" applyBorder="1" applyAlignment="1">
      <alignment horizontal="right" vertical="top" wrapText="1"/>
    </xf>
    <xf numFmtId="0" fontId="0" fillId="7" borderId="0" xfId="0" applyFill="1" applyAlignment="1">
      <alignment horizontal="right" vertical="center"/>
    </xf>
    <xf numFmtId="49" fontId="11" fillId="6" borderId="0" xfId="0" applyNumberFormat="1" applyFont="1" applyFill="1" applyBorder="1" applyAlignment="1">
      <alignment horizontal="left"/>
    </xf>
    <xf numFmtId="0" fontId="33" fillId="0" borderId="12" xfId="0" applyFont="1" applyBorder="1" applyAlignment="1">
      <alignment horizontal="center" vertical="top" wrapText="1"/>
    </xf>
    <xf numFmtId="0" fontId="33" fillId="0" borderId="0" xfId="0" applyFont="1" applyAlignment="1">
      <alignment horizontal="center" vertical="top" wrapText="1"/>
    </xf>
    <xf numFmtId="0" fontId="34" fillId="0" borderId="0" xfId="0" applyFont="1" applyAlignment="1">
      <alignment vertical="top" wrapText="1"/>
    </xf>
    <xf numFmtId="0" fontId="2" fillId="2" borderId="0" xfId="0" applyFont="1" applyFill="1" applyAlignment="1">
      <alignment horizontal="left"/>
    </xf>
    <xf numFmtId="0" fontId="2" fillId="3" borderId="0" xfId="0" applyFont="1" applyFill="1"/>
    <xf numFmtId="16" fontId="0" fillId="2" borderId="0" xfId="0" applyNumberFormat="1" applyFill="1"/>
    <xf numFmtId="0" fontId="5" fillId="3" borderId="15" xfId="0" applyFont="1" applyFill="1" applyBorder="1"/>
    <xf numFmtId="0" fontId="5" fillId="3" borderId="0" xfId="0" applyFont="1" applyFill="1" applyAlignment="1">
      <alignment horizontal="center"/>
    </xf>
    <xf numFmtId="0" fontId="5" fillId="3" borderId="15" xfId="0" applyFont="1" applyFill="1" applyBorder="1" applyAlignment="1">
      <alignment horizontal="center"/>
    </xf>
    <xf numFmtId="0" fontId="2" fillId="2" borderId="0" xfId="0" applyFont="1" applyFill="1" applyAlignment="1">
      <alignment horizontal="center"/>
    </xf>
    <xf numFmtId="0" fontId="0" fillId="2" borderId="15" xfId="0" applyFill="1" applyBorder="1"/>
    <xf numFmtId="164" fontId="0" fillId="2" borderId="5" xfId="0" applyNumberFormat="1" applyFill="1" applyBorder="1"/>
    <xf numFmtId="165" fontId="0" fillId="2" borderId="15" xfId="1" applyNumberFormat="1" applyFont="1" applyFill="1" applyBorder="1"/>
    <xf numFmtId="37" fontId="0" fillId="2" borderId="15" xfId="1" applyNumberFormat="1" applyFont="1" applyFill="1" applyBorder="1"/>
    <xf numFmtId="1" fontId="0" fillId="2" borderId="15" xfId="1" applyNumberFormat="1" applyFont="1" applyFill="1" applyBorder="1"/>
    <xf numFmtId="165" fontId="0" fillId="2" borderId="0" xfId="1" applyNumberFormat="1" applyFont="1" applyFill="1" applyBorder="1"/>
    <xf numFmtId="0" fontId="2" fillId="2" borderId="19" xfId="0" applyFont="1" applyFill="1" applyBorder="1"/>
    <xf numFmtId="0" fontId="2" fillId="2" borderId="20" xfId="0" applyFont="1" applyFill="1" applyBorder="1"/>
    <xf numFmtId="164" fontId="2" fillId="2" borderId="21" xfId="0" applyNumberFormat="1" applyFont="1" applyFill="1" applyBorder="1"/>
    <xf numFmtId="165" fontId="2" fillId="2" borderId="20" xfId="1" applyNumberFormat="1" applyFont="1" applyFill="1" applyBorder="1"/>
    <xf numFmtId="1" fontId="2" fillId="2" borderId="20" xfId="0" applyNumberFormat="1" applyFont="1" applyFill="1" applyBorder="1"/>
    <xf numFmtId="165" fontId="2" fillId="2" borderId="19" xfId="1" applyNumberFormat="1" applyFont="1" applyFill="1" applyBorder="1"/>
    <xf numFmtId="0" fontId="2" fillId="2" borderId="0" xfId="0" applyFont="1" applyFill="1" applyBorder="1" applyAlignment="1">
      <alignment vertical="top" wrapText="1"/>
    </xf>
    <xf numFmtId="0" fontId="0" fillId="2" borderId="0" xfId="0" applyFont="1" applyFill="1" applyBorder="1"/>
    <xf numFmtId="165" fontId="6" fillId="2" borderId="0" xfId="1" applyNumberFormat="1" applyFont="1" applyFill="1" applyBorder="1"/>
    <xf numFmtId="0" fontId="10" fillId="2" borderId="0" xfId="7" applyFont="1" applyFill="1" applyBorder="1"/>
    <xf numFmtId="165" fontId="10" fillId="2" borderId="0" xfId="7" applyNumberFormat="1" applyFont="1" applyFill="1" applyBorder="1"/>
    <xf numFmtId="165" fontId="0" fillId="2" borderId="0" xfId="0" applyNumberFormat="1" applyFont="1" applyFill="1" applyBorder="1"/>
    <xf numFmtId="164" fontId="0" fillId="2" borderId="0" xfId="0" applyNumberFormat="1" applyFont="1" applyFill="1" applyBorder="1"/>
    <xf numFmtId="0" fontId="38" fillId="2" borderId="0" xfId="0" applyFont="1" applyFill="1"/>
    <xf numFmtId="0" fontId="2" fillId="2" borderId="0" xfId="0" applyFont="1" applyFill="1" applyBorder="1" applyAlignment="1">
      <alignment horizontal="center"/>
    </xf>
    <xf numFmtId="0" fontId="0" fillId="2" borderId="0" xfId="0" applyFill="1" applyBorder="1" applyAlignment="1">
      <alignment horizontal="center"/>
    </xf>
    <xf numFmtId="0" fontId="39" fillId="2" borderId="0" xfId="0" applyFont="1" applyFill="1"/>
    <xf numFmtId="0" fontId="39" fillId="2" borderId="0" xfId="0" applyFont="1" applyFill="1" applyBorder="1"/>
    <xf numFmtId="0" fontId="39" fillId="2" borderId="0" xfId="0" applyFont="1" applyFill="1" applyBorder="1" applyAlignment="1">
      <alignment horizontal="right"/>
    </xf>
    <xf numFmtId="3" fontId="0" fillId="2" borderId="15" xfId="0" applyNumberFormat="1" applyFill="1" applyBorder="1"/>
    <xf numFmtId="170" fontId="0" fillId="2" borderId="5" xfId="0" applyNumberFormat="1" applyFill="1" applyBorder="1"/>
    <xf numFmtId="3" fontId="0" fillId="2" borderId="0" xfId="0" applyNumberFormat="1" applyFill="1" applyBorder="1"/>
    <xf numFmtId="0" fontId="40" fillId="2" borderId="0" xfId="0" applyFont="1" applyFill="1" applyBorder="1"/>
    <xf numFmtId="3" fontId="2" fillId="2" borderId="20" xfId="0" applyNumberFormat="1" applyFont="1" applyFill="1" applyBorder="1"/>
    <xf numFmtId="170" fontId="2" fillId="2" borderId="19" xfId="0" applyNumberFormat="1" applyFont="1" applyFill="1" applyBorder="1"/>
    <xf numFmtId="170" fontId="2" fillId="2" borderId="21" xfId="0" applyNumberFormat="1" applyFont="1" applyFill="1" applyBorder="1"/>
    <xf numFmtId="3" fontId="2" fillId="2" borderId="19" xfId="0" applyNumberFormat="1" applyFont="1" applyFill="1" applyBorder="1"/>
    <xf numFmtId="0" fontId="3" fillId="2" borderId="0" xfId="0" applyFont="1" applyFill="1" applyBorder="1"/>
    <xf numFmtId="0" fontId="1" fillId="2" borderId="0" xfId="0" applyFont="1" applyFill="1" applyBorder="1"/>
    <xf numFmtId="0" fontId="10" fillId="2" borderId="0" xfId="0" applyFont="1" applyFill="1" applyBorder="1"/>
    <xf numFmtId="165" fontId="10" fillId="2" borderId="0" xfId="7" applyNumberFormat="1" applyFont="1" applyFill="1" applyBorder="1" applyAlignment="1">
      <alignment horizontal="right"/>
    </xf>
    <xf numFmtId="164" fontId="0" fillId="2" borderId="0" xfId="0" applyNumberFormat="1" applyFill="1" applyBorder="1"/>
    <xf numFmtId="0" fontId="0" fillId="0" borderId="0" xfId="0" applyBorder="1"/>
    <xf numFmtId="3" fontId="0" fillId="0" borderId="15" xfId="0" applyNumberFormat="1" applyBorder="1"/>
    <xf numFmtId="170" fontId="0" fillId="0" borderId="5" xfId="0" applyNumberFormat="1" applyBorder="1"/>
    <xf numFmtId="3" fontId="0" fillId="0" borderId="0" xfId="0" applyNumberFormat="1" applyBorder="1"/>
    <xf numFmtId="0" fontId="2" fillId="0" borderId="19" xfId="0" applyFont="1" applyBorder="1"/>
    <xf numFmtId="3" fontId="2" fillId="0" borderId="19" xfId="0" applyNumberFormat="1" applyFont="1" applyBorder="1"/>
    <xf numFmtId="164" fontId="2" fillId="2" borderId="19" xfId="0" applyNumberFormat="1" applyFont="1" applyFill="1" applyBorder="1"/>
    <xf numFmtId="170" fontId="0" fillId="2" borderId="0" xfId="0" applyNumberFormat="1" applyFill="1" applyBorder="1"/>
    <xf numFmtId="170" fontId="0" fillId="0" borderId="0" xfId="0" applyNumberFormat="1" applyBorder="1"/>
    <xf numFmtId="170" fontId="2" fillId="0" borderId="19" xfId="0" applyNumberFormat="1" applyFont="1" applyBorder="1"/>
    <xf numFmtId="37" fontId="0" fillId="2" borderId="0" xfId="0" applyNumberFormat="1" applyFill="1" applyBorder="1"/>
    <xf numFmtId="164" fontId="0" fillId="2" borderId="0" xfId="0" applyNumberFormat="1" applyFill="1"/>
    <xf numFmtId="3" fontId="0" fillId="2" borderId="0" xfId="0" applyNumberFormat="1" applyFill="1"/>
    <xf numFmtId="164" fontId="0" fillId="2" borderId="0" xfId="0" applyNumberFormat="1" applyFill="1" applyAlignment="1">
      <alignment horizontal="right"/>
    </xf>
    <xf numFmtId="0" fontId="0" fillId="2" borderId="15" xfId="0" applyFill="1" applyBorder="1" applyAlignment="1">
      <alignment horizontal="right"/>
    </xf>
    <xf numFmtId="3" fontId="9" fillId="2" borderId="20" xfId="7" applyNumberFormat="1" applyFont="1" applyFill="1" applyBorder="1"/>
    <xf numFmtId="3" fontId="10" fillId="2" borderId="0" xfId="7" applyNumberFormat="1" applyFont="1" applyFill="1" applyBorder="1"/>
    <xf numFmtId="3" fontId="0" fillId="2" borderId="0" xfId="0" applyNumberFormat="1" applyFont="1" applyFill="1" applyBorder="1"/>
    <xf numFmtId="0" fontId="14" fillId="2" borderId="0" xfId="0" applyFont="1" applyFill="1" applyBorder="1" applyAlignment="1">
      <alignment horizontal="left" wrapText="1"/>
    </xf>
    <xf numFmtId="166" fontId="14" fillId="2" borderId="0" xfId="3" applyNumberFormat="1" applyFont="1" applyFill="1" applyBorder="1" applyAlignment="1">
      <alignment horizontal="left" wrapText="1"/>
    </xf>
    <xf numFmtId="0" fontId="8" fillId="2" borderId="0" xfId="4" applyFill="1" applyAlignment="1" applyProtection="1"/>
    <xf numFmtId="0" fontId="16" fillId="2" borderId="0" xfId="0" applyFont="1" applyFill="1" applyBorder="1" applyAlignment="1">
      <alignment horizontal="center" vertical="top" wrapText="1"/>
    </xf>
    <xf numFmtId="0" fontId="5" fillId="3" borderId="0" xfId="0" applyFont="1" applyFill="1" applyBorder="1" applyAlignment="1">
      <alignment horizontal="center" wrapText="1"/>
    </xf>
    <xf numFmtId="0" fontId="16" fillId="2" borderId="11" xfId="0" applyFont="1" applyFill="1" applyBorder="1" applyAlignment="1">
      <alignment horizontal="center" vertical="top" wrapText="1"/>
    </xf>
    <xf numFmtId="49" fontId="0" fillId="2" borderId="0" xfId="0" applyNumberFormat="1" applyFill="1"/>
    <xf numFmtId="0" fontId="15" fillId="2" borderId="3" xfId="0" applyFont="1" applyFill="1" applyBorder="1" applyAlignment="1">
      <alignment horizontal="center" vertical="top" wrapText="1"/>
    </xf>
    <xf numFmtId="0" fontId="16" fillId="2" borderId="3" xfId="0" applyFont="1" applyFill="1" applyBorder="1" applyAlignment="1">
      <alignment horizontal="left" vertical="top" wrapText="1"/>
    </xf>
    <xf numFmtId="171" fontId="16" fillId="2" borderId="3" xfId="0" applyNumberFormat="1" applyFont="1" applyFill="1" applyBorder="1" applyAlignment="1">
      <alignment horizontal="center" vertical="top" wrapText="1"/>
    </xf>
    <xf numFmtId="0" fontId="16" fillId="7" borderId="0" xfId="0" applyFont="1" applyFill="1" applyBorder="1" applyAlignment="1">
      <alignment horizontal="left" vertical="top" wrapText="1"/>
    </xf>
    <xf numFmtId="167" fontId="16" fillId="7" borderId="0" xfId="0" applyNumberFormat="1" applyFont="1" applyFill="1" applyBorder="1" applyAlignment="1">
      <alignment horizontal="center" vertical="top" wrapText="1"/>
    </xf>
    <xf numFmtId="167" fontId="15" fillId="7" borderId="0" xfId="1" applyNumberFormat="1" applyFont="1" applyFill="1" applyBorder="1" applyAlignment="1">
      <alignment horizontal="center" vertical="top" wrapText="1"/>
    </xf>
    <xf numFmtId="167" fontId="15" fillId="6" borderId="0" xfId="1" applyNumberFormat="1" applyFont="1" applyFill="1" applyBorder="1" applyAlignment="1">
      <alignment horizontal="center" vertical="top" wrapText="1"/>
    </xf>
    <xf numFmtId="167" fontId="15" fillId="6" borderId="3" xfId="1" applyNumberFormat="1" applyFont="1" applyFill="1" applyBorder="1" applyAlignment="1">
      <alignment horizontal="center" vertical="top" wrapText="1"/>
    </xf>
    <xf numFmtId="0" fontId="8" fillId="4" borderId="0" xfId="4" applyFill="1" applyBorder="1" applyAlignment="1" applyProtection="1">
      <alignment horizontal="left"/>
    </xf>
    <xf numFmtId="0" fontId="42" fillId="4" borderId="0" xfId="0" applyFont="1" applyFill="1" applyBorder="1" applyAlignment="1">
      <alignment horizontal="center" wrapText="1"/>
    </xf>
    <xf numFmtId="0" fontId="43" fillId="7" borderId="13" xfId="0" applyFont="1" applyFill="1" applyBorder="1" applyAlignment="1">
      <alignment horizontal="center"/>
    </xf>
    <xf numFmtId="0" fontId="9" fillId="7" borderId="13" xfId="0" applyFont="1" applyFill="1" applyBorder="1" applyAlignment="1">
      <alignment horizontal="left"/>
    </xf>
    <xf numFmtId="167" fontId="9" fillId="7" borderId="13" xfId="1" applyNumberFormat="1" applyFont="1" applyFill="1" applyBorder="1" applyAlignment="1">
      <alignment horizontal="center"/>
    </xf>
    <xf numFmtId="0" fontId="16" fillId="2" borderId="0" xfId="0" applyFont="1" applyFill="1" applyBorder="1" applyAlignment="1">
      <alignment horizontal="center" vertical="top" wrapText="1"/>
    </xf>
    <xf numFmtId="0" fontId="16" fillId="2" borderId="10" xfId="0" applyFont="1" applyFill="1" applyBorder="1" applyAlignment="1">
      <alignment horizontal="center" vertical="top" wrapText="1"/>
    </xf>
    <xf numFmtId="0" fontId="0" fillId="2" borderId="12" xfId="0" applyFont="1" applyFill="1" applyBorder="1" applyAlignment="1">
      <alignment horizontal="left" vertical="top" wrapText="1"/>
    </xf>
    <xf numFmtId="0" fontId="0" fillId="2" borderId="0" xfId="0" applyFill="1" applyAlignment="1">
      <alignment vertical="top" wrapText="1"/>
    </xf>
    <xf numFmtId="0" fontId="11" fillId="2" borderId="0" xfId="5" applyFont="1" applyFill="1" applyBorder="1" applyAlignment="1">
      <alignment vertical="center"/>
    </xf>
    <xf numFmtId="0" fontId="5" fillId="3" borderId="0" xfId="0" applyFont="1" applyFill="1" applyBorder="1" applyAlignment="1">
      <alignment horizontal="left" wrapText="1"/>
    </xf>
    <xf numFmtId="0" fontId="0" fillId="2" borderId="0" xfId="0" applyFill="1" applyAlignment="1">
      <alignment horizontal="center" vertical="top" wrapText="1"/>
    </xf>
    <xf numFmtId="164" fontId="0" fillId="2" borderId="0" xfId="0" applyNumberFormat="1" applyFill="1" applyAlignment="1">
      <alignment horizontal="center" vertical="top" wrapText="1"/>
    </xf>
    <xf numFmtId="164" fontId="0" fillId="2" borderId="0" xfId="0" applyNumberFormat="1" applyFill="1" applyAlignment="1">
      <alignment horizontal="center" vertical="center" wrapText="1"/>
    </xf>
    <xf numFmtId="0" fontId="0" fillId="2" borderId="0" xfId="0" applyFill="1" applyAlignment="1">
      <alignment horizontal="center" vertical="center" wrapText="1"/>
    </xf>
    <xf numFmtId="0" fontId="0" fillId="2" borderId="22" xfId="0" applyFont="1" applyFill="1" applyBorder="1" applyAlignment="1">
      <alignment horizontal="left" vertical="top" wrapText="1"/>
    </xf>
    <xf numFmtId="0" fontId="0" fillId="2" borderId="3" xfId="0" applyFont="1" applyFill="1" applyBorder="1" applyAlignment="1">
      <alignment horizontal="center" vertical="top" wrapText="1"/>
    </xf>
    <xf numFmtId="0" fontId="44" fillId="2" borderId="0" xfId="0" applyFont="1" applyFill="1"/>
    <xf numFmtId="0" fontId="2" fillId="4" borderId="0" xfId="0" applyFont="1" applyFill="1"/>
    <xf numFmtId="0" fontId="5" fillId="4" borderId="15" xfId="0" applyFont="1" applyFill="1" applyBorder="1"/>
    <xf numFmtId="0" fontId="5" fillId="4" borderId="5" xfId="0" applyFont="1" applyFill="1" applyBorder="1"/>
    <xf numFmtId="0" fontId="5" fillId="4" borderId="0" xfId="0" applyFont="1" applyFill="1" applyAlignment="1">
      <alignment horizontal="center"/>
    </xf>
    <xf numFmtId="0" fontId="5" fillId="4" borderId="15" xfId="0" applyFont="1" applyFill="1" applyBorder="1" applyAlignment="1">
      <alignment horizontal="center"/>
    </xf>
    <xf numFmtId="0" fontId="5" fillId="4" borderId="0" xfId="0" applyFont="1" applyFill="1" applyBorder="1" applyAlignment="1">
      <alignment horizontal="center"/>
    </xf>
    <xf numFmtId="0" fontId="5" fillId="4" borderId="5" xfId="0" applyFont="1" applyFill="1" applyBorder="1" applyAlignment="1">
      <alignment horizontal="center"/>
    </xf>
    <xf numFmtId="0" fontId="3" fillId="2" borderId="0" xfId="0" applyFont="1" applyFill="1" applyBorder="1" applyAlignment="1">
      <alignment horizontal="center" vertical="top"/>
    </xf>
    <xf numFmtId="165" fontId="0" fillId="2" borderId="15" xfId="1" applyNumberFormat="1" applyFont="1" applyFill="1" applyBorder="1" applyAlignment="1">
      <alignment horizontal="right"/>
    </xf>
    <xf numFmtId="0" fontId="12" fillId="2" borderId="0" xfId="5" applyFont="1" applyFill="1" applyAlignment="1">
      <alignment vertical="center"/>
    </xf>
    <xf numFmtId="165" fontId="0" fillId="2" borderId="23" xfId="1" applyNumberFormat="1" applyFont="1" applyFill="1" applyBorder="1" applyAlignment="1">
      <alignment horizontal="right"/>
    </xf>
    <xf numFmtId="0" fontId="0" fillId="2" borderId="23" xfId="0" applyFill="1" applyBorder="1" applyAlignment="1">
      <alignment horizontal="right"/>
    </xf>
    <xf numFmtId="0" fontId="16" fillId="0" borderId="10" xfId="0" applyFont="1" applyBorder="1" applyAlignment="1">
      <alignment horizontal="center" vertical="top" wrapText="1"/>
    </xf>
    <xf numFmtId="0" fontId="16" fillId="0" borderId="11" xfId="0" applyFont="1" applyBorder="1" applyAlignment="1">
      <alignment horizontal="center" vertical="top" wrapText="1"/>
    </xf>
    <xf numFmtId="0" fontId="8" fillId="2" borderId="0" xfId="4" applyFill="1" applyBorder="1" applyAlignment="1" applyProtection="1"/>
    <xf numFmtId="165" fontId="16" fillId="2" borderId="0" xfId="1" applyNumberFormat="1" applyFont="1" applyFill="1" applyBorder="1" applyAlignment="1">
      <alignment horizontal="center" vertical="top" wrapText="1"/>
    </xf>
    <xf numFmtId="165" fontId="0" fillId="2" borderId="0" xfId="0" applyNumberFormat="1" applyFill="1" applyBorder="1"/>
    <xf numFmtId="0" fontId="13" fillId="2" borderId="0" xfId="0" applyFont="1" applyFill="1" applyBorder="1"/>
    <xf numFmtId="166" fontId="0" fillId="2" borderId="0" xfId="3" applyNumberFormat="1" applyFont="1" applyFill="1" applyBorder="1" applyAlignment="1">
      <alignment horizontal="center" wrapText="1"/>
    </xf>
    <xf numFmtId="0" fontId="45" fillId="9" borderId="0" xfId="0" applyFont="1" applyFill="1" applyBorder="1" applyAlignment="1"/>
    <xf numFmtId="0" fontId="0" fillId="9" borderId="0" xfId="0" applyFill="1" applyBorder="1"/>
    <xf numFmtId="166" fontId="0" fillId="2" borderId="0" xfId="0" applyNumberFormat="1" applyFill="1" applyBorder="1"/>
    <xf numFmtId="0" fontId="0" fillId="2" borderId="0" xfId="0" applyFill="1" applyBorder="1" applyAlignment="1">
      <alignment horizontal="left"/>
    </xf>
    <xf numFmtId="0" fontId="38" fillId="2" borderId="0" xfId="0" applyFont="1" applyFill="1" applyBorder="1"/>
    <xf numFmtId="0" fontId="15" fillId="2" borderId="0" xfId="0" applyFont="1" applyFill="1" applyAlignment="1">
      <alignment vertical="top" wrapText="1"/>
    </xf>
    <xf numFmtId="0" fontId="15" fillId="2" borderId="0" xfId="0" applyFont="1" applyFill="1" applyAlignment="1">
      <alignment vertical="center"/>
    </xf>
    <xf numFmtId="0" fontId="15" fillId="2" borderId="0" xfId="0" applyFont="1" applyFill="1" applyAlignment="1">
      <alignment horizontal="center" vertical="center"/>
    </xf>
    <xf numFmtId="0" fontId="16" fillId="2" borderId="0" xfId="0" applyFont="1" applyFill="1" applyAlignment="1">
      <alignment horizontal="center" vertical="top" wrapText="1"/>
    </xf>
    <xf numFmtId="0" fontId="2" fillId="2" borderId="0" xfId="0" applyFont="1" applyFill="1" applyAlignment="1">
      <alignment horizontal="center" vertical="top" wrapText="1"/>
    </xf>
    <xf numFmtId="9" fontId="0" fillId="2" borderId="0" xfId="3" applyFont="1" applyFill="1" applyBorder="1"/>
    <xf numFmtId="0" fontId="7" fillId="2" borderId="0" xfId="0" applyFont="1" applyFill="1" applyAlignment="1">
      <alignment vertical="top" wrapText="1"/>
    </xf>
    <xf numFmtId="0" fontId="7" fillId="2" borderId="0" xfId="0" applyFont="1" applyFill="1" applyBorder="1"/>
    <xf numFmtId="0" fontId="7" fillId="2" borderId="0" xfId="0" applyFont="1" applyFill="1" applyAlignment="1">
      <alignment vertical="center"/>
    </xf>
    <xf numFmtId="0" fontId="7" fillId="2" borderId="0" xfId="0" applyFont="1" applyFill="1" applyAlignment="1">
      <alignment horizontal="center" vertical="center"/>
    </xf>
    <xf numFmtId="0" fontId="5" fillId="2" borderId="0" xfId="0" applyFont="1" applyFill="1" applyAlignment="1">
      <alignment horizontal="center" vertical="top" wrapText="1"/>
    </xf>
    <xf numFmtId="9" fontId="7" fillId="2" borderId="0" xfId="3" applyFont="1" applyFill="1" applyBorder="1"/>
    <xf numFmtId="0" fontId="8" fillId="2" borderId="0" xfId="4" applyFill="1" applyAlignment="1" applyProtection="1"/>
    <xf numFmtId="0" fontId="16" fillId="2" borderId="0" xfId="0" applyFont="1" applyFill="1" applyBorder="1" applyAlignment="1">
      <alignment horizontal="center" vertical="top" wrapText="1"/>
    </xf>
    <xf numFmtId="0" fontId="16" fillId="0" borderId="10" xfId="0" applyFont="1" applyBorder="1" applyAlignment="1">
      <alignment horizontal="center" vertical="top" wrapText="1"/>
    </xf>
    <xf numFmtId="0" fontId="16" fillId="0" borderId="11" xfId="0" applyFont="1" applyBorder="1" applyAlignment="1">
      <alignment horizontal="center" vertical="top" wrapText="1"/>
    </xf>
    <xf numFmtId="0" fontId="25" fillId="4" borderId="0" xfId="0" applyFont="1" applyFill="1" applyBorder="1" applyAlignment="1">
      <alignment horizontal="center" wrapText="1"/>
    </xf>
    <xf numFmtId="0" fontId="16" fillId="2" borderId="0" xfId="0" applyFont="1" applyFill="1" applyBorder="1" applyAlignment="1">
      <alignment horizontal="center" vertical="top" wrapText="1"/>
    </xf>
    <xf numFmtId="0" fontId="2" fillId="0" borderId="0" xfId="0" applyFont="1" applyBorder="1" applyAlignment="1">
      <alignment horizontal="center" vertical="top" wrapText="1"/>
    </xf>
    <xf numFmtId="0" fontId="24" fillId="6" borderId="3" xfId="0" applyFont="1" applyFill="1" applyBorder="1" applyAlignment="1">
      <alignment horizontal="center"/>
    </xf>
    <xf numFmtId="0" fontId="9" fillId="6" borderId="3" xfId="0" applyFont="1" applyFill="1" applyBorder="1" applyAlignment="1">
      <alignment horizontal="left"/>
    </xf>
    <xf numFmtId="167" fontId="9" fillId="7" borderId="0" xfId="1" applyNumberFormat="1" applyFont="1" applyFill="1" applyBorder="1" applyAlignment="1">
      <alignment horizontal="center"/>
    </xf>
    <xf numFmtId="171" fontId="9" fillId="6" borderId="3" xfId="0" applyNumberFormat="1" applyFont="1" applyFill="1" applyBorder="1" applyAlignment="1">
      <alignment horizontal="center"/>
    </xf>
    <xf numFmtId="0" fontId="9" fillId="7" borderId="13" xfId="0" applyFont="1" applyFill="1" applyBorder="1" applyAlignment="1">
      <alignment horizontal="center"/>
    </xf>
    <xf numFmtId="0" fontId="26" fillId="4" borderId="0" xfId="0" applyFont="1" applyFill="1" applyBorder="1" applyAlignment="1">
      <alignment horizontal="left" wrapText="1"/>
    </xf>
    <xf numFmtId="0" fontId="26" fillId="4" borderId="0" xfId="0" applyFont="1" applyFill="1" applyBorder="1" applyAlignment="1">
      <alignment wrapText="1"/>
    </xf>
    <xf numFmtId="0" fontId="46" fillId="6" borderId="0" xfId="0" applyFont="1" applyFill="1" applyAlignment="1">
      <alignment horizontal="center"/>
    </xf>
    <xf numFmtId="0" fontId="24" fillId="7" borderId="13" xfId="0" applyFont="1" applyFill="1" applyBorder="1" applyAlignment="1">
      <alignment horizontal="center"/>
    </xf>
    <xf numFmtId="0" fontId="0" fillId="2" borderId="0" xfId="0" applyFill="1" applyBorder="1" applyAlignment="1">
      <alignment horizontal="center" vertical="center"/>
    </xf>
    <xf numFmtId="0" fontId="8" fillId="0" borderId="0" xfId="4" applyBorder="1" applyAlignment="1" applyProtection="1"/>
    <xf numFmtId="164" fontId="0" fillId="2" borderId="0" xfId="0" applyNumberFormat="1" applyFill="1" applyBorder="1" applyAlignment="1">
      <alignment vertical="top" wrapText="1"/>
    </xf>
    <xf numFmtId="0" fontId="5" fillId="4" borderId="0" xfId="0" applyFont="1" applyFill="1" applyBorder="1" applyAlignment="1">
      <alignment horizontal="center" vertical="center"/>
    </xf>
    <xf numFmtId="0" fontId="5" fillId="4" borderId="0" xfId="0" applyFont="1" applyFill="1" applyBorder="1" applyAlignment="1">
      <alignment horizontal="center" vertical="center" wrapText="1"/>
    </xf>
    <xf numFmtId="0" fontId="47" fillId="4" borderId="0" xfId="0" applyFont="1" applyFill="1" applyBorder="1" applyAlignment="1">
      <alignment horizontal="center" wrapText="1"/>
    </xf>
    <xf numFmtId="0" fontId="0" fillId="2" borderId="0" xfId="0" applyFill="1" applyBorder="1" applyAlignment="1">
      <alignment vertical="center"/>
    </xf>
    <xf numFmtId="164" fontId="0" fillId="2" borderId="0" xfId="0" applyNumberFormat="1" applyFill="1" applyBorder="1" applyAlignment="1">
      <alignment horizontal="center" vertical="center"/>
    </xf>
    <xf numFmtId="164" fontId="0" fillId="2" borderId="0" xfId="0" applyNumberFormat="1" applyFont="1" applyFill="1" applyBorder="1" applyAlignment="1">
      <alignment horizontal="center" vertical="center" wrapText="1"/>
    </xf>
    <xf numFmtId="1" fontId="0" fillId="2" borderId="0" xfId="0" applyNumberFormat="1" applyFill="1" applyBorder="1" applyAlignment="1">
      <alignment horizontal="center" vertical="center" wrapText="1"/>
    </xf>
    <xf numFmtId="164" fontId="0" fillId="2" borderId="0" xfId="0" applyNumberFormat="1" applyFill="1" applyBorder="1" applyAlignment="1">
      <alignment horizontal="center" vertical="center" wrapText="1"/>
    </xf>
    <xf numFmtId="0" fontId="0" fillId="2" borderId="0" xfId="0" applyFill="1" applyBorder="1" applyAlignment="1">
      <alignment horizontal="center" vertical="center" wrapText="1"/>
    </xf>
    <xf numFmtId="164" fontId="0" fillId="2" borderId="3" xfId="0" applyNumberFormat="1" applyFill="1" applyBorder="1" applyAlignment="1">
      <alignment horizontal="center" vertical="center"/>
    </xf>
    <xf numFmtId="0" fontId="11" fillId="2" borderId="0" xfId="5" applyFont="1" applyFill="1" applyAlignment="1">
      <alignment vertical="center" wrapText="1"/>
    </xf>
    <xf numFmtId="0" fontId="24" fillId="2" borderId="0" xfId="0" applyFont="1" applyFill="1" applyBorder="1" applyAlignment="1">
      <alignment horizontal="center"/>
    </xf>
    <xf numFmtId="0" fontId="0" fillId="2" borderId="0" xfId="0" applyFill="1" applyAlignment="1">
      <alignment horizontal="center"/>
    </xf>
    <xf numFmtId="0" fontId="7" fillId="4" borderId="0" xfId="0" applyFont="1" applyFill="1"/>
    <xf numFmtId="0" fontId="5" fillId="4" borderId="4" xfId="0" applyFont="1" applyFill="1" applyBorder="1" applyAlignment="1">
      <alignment horizontal="center" vertical="center" wrapText="1"/>
    </xf>
    <xf numFmtId="0" fontId="5" fillId="4" borderId="3" xfId="0" applyFont="1" applyFill="1" applyBorder="1"/>
    <xf numFmtId="0" fontId="5" fillId="4" borderId="3" xfId="0" applyFont="1" applyFill="1" applyBorder="1" applyAlignment="1">
      <alignment horizontal="center" wrapText="1"/>
    </xf>
    <xf numFmtId="0" fontId="47" fillId="4" borderId="3" xfId="0" applyFont="1" applyFill="1" applyBorder="1" applyAlignment="1">
      <alignment horizontal="center" wrapText="1"/>
    </xf>
    <xf numFmtId="164" fontId="0" fillId="2" borderId="0" xfId="0" applyNumberFormat="1" applyFill="1" applyAlignment="1">
      <alignment horizontal="center" vertical="center"/>
    </xf>
    <xf numFmtId="0" fontId="0" fillId="2" borderId="0" xfId="0" applyFill="1" applyAlignment="1">
      <alignment horizontal="center" vertical="center"/>
    </xf>
    <xf numFmtId="1" fontId="1" fillId="2" borderId="0" xfId="0" applyNumberFormat="1" applyFont="1" applyFill="1" applyBorder="1" applyAlignment="1">
      <alignment horizontal="left" vertical="top" wrapText="1"/>
    </xf>
    <xf numFmtId="0" fontId="0" fillId="2" borderId="3" xfId="0" applyFill="1" applyBorder="1"/>
    <xf numFmtId="0" fontId="0" fillId="2" borderId="3" xfId="0" applyFill="1" applyBorder="1" applyAlignment="1">
      <alignment horizontal="center"/>
    </xf>
    <xf numFmtId="0" fontId="16" fillId="2" borderId="0" xfId="0" applyFont="1" applyFill="1" applyBorder="1" applyAlignment="1">
      <alignment horizontal="center" vertical="top" wrapText="1"/>
    </xf>
    <xf numFmtId="0" fontId="0" fillId="2" borderId="5" xfId="0" applyFill="1" applyBorder="1" applyAlignment="1">
      <alignment horizontal="right"/>
    </xf>
    <xf numFmtId="1" fontId="0" fillId="2" borderId="15" xfId="0" applyNumberFormat="1" applyFill="1" applyBorder="1" applyAlignment="1">
      <alignment horizontal="right"/>
    </xf>
    <xf numFmtId="37" fontId="0" fillId="2" borderId="15" xfId="1" applyNumberFormat="1" applyFont="1" applyFill="1" applyBorder="1" applyAlignment="1">
      <alignment horizontal="right"/>
    </xf>
    <xf numFmtId="0" fontId="0" fillId="0" borderId="0" xfId="0" applyAlignment="1">
      <alignment horizontal="right"/>
    </xf>
    <xf numFmtId="0" fontId="2" fillId="2" borderId="0" xfId="0" applyFont="1" applyFill="1" applyAlignment="1">
      <alignment horizontal="left" vertical="top" wrapText="1"/>
    </xf>
    <xf numFmtId="0" fontId="0" fillId="2" borderId="0" xfId="0" applyFont="1" applyFill="1" applyAlignment="1">
      <alignment vertical="top" wrapText="1"/>
    </xf>
    <xf numFmtId="0" fontId="6" fillId="2" borderId="0" xfId="0" applyFont="1" applyFill="1" applyAlignment="1">
      <alignment vertical="top" wrapText="1"/>
    </xf>
    <xf numFmtId="0" fontId="8" fillId="2" borderId="0" xfId="4" applyFill="1" applyAlignment="1" applyProtection="1"/>
    <xf numFmtId="0" fontId="0" fillId="0" borderId="0" xfId="0" applyAlignment="1"/>
    <xf numFmtId="0" fontId="16" fillId="2" borderId="0" xfId="0" applyFont="1" applyFill="1" applyBorder="1" applyAlignment="1">
      <alignment horizontal="center" vertical="top" wrapText="1"/>
    </xf>
    <xf numFmtId="0" fontId="5" fillId="3" borderId="4" xfId="0" applyFont="1" applyFill="1" applyBorder="1" applyAlignment="1">
      <alignment horizontal="center"/>
    </xf>
    <xf numFmtId="0" fontId="5" fillId="3" borderId="0" xfId="0" applyFont="1" applyFill="1" applyBorder="1" applyAlignment="1">
      <alignment horizontal="center"/>
    </xf>
    <xf numFmtId="0" fontId="5" fillId="3" borderId="5" xfId="0" applyFont="1" applyFill="1" applyBorder="1" applyAlignment="1">
      <alignment horizontal="center"/>
    </xf>
    <xf numFmtId="0" fontId="5" fillId="3" borderId="0" xfId="0" applyFont="1" applyFill="1" applyBorder="1" applyAlignment="1">
      <alignment horizontal="center" wrapText="1"/>
    </xf>
    <xf numFmtId="0" fontId="16" fillId="0" borderId="10" xfId="0" applyFont="1" applyBorder="1" applyAlignment="1">
      <alignment horizontal="center" vertical="top" wrapText="1"/>
    </xf>
    <xf numFmtId="0" fontId="16" fillId="0" borderId="12" xfId="0" applyFont="1" applyBorder="1" applyAlignment="1">
      <alignment horizontal="center" vertical="top" wrapText="1"/>
    </xf>
    <xf numFmtId="0" fontId="16" fillId="0" borderId="11" xfId="0" applyFont="1" applyBorder="1" applyAlignment="1">
      <alignment horizontal="center" vertical="top" wrapText="1"/>
    </xf>
    <xf numFmtId="0" fontId="16" fillId="0" borderId="0" xfId="0" applyFont="1" applyBorder="1" applyAlignment="1">
      <alignment horizontal="center" vertical="top" wrapText="1"/>
    </xf>
    <xf numFmtId="0" fontId="8" fillId="6" borderId="0" xfId="4" applyFill="1" applyAlignment="1" applyProtection="1">
      <alignment horizontal="left"/>
    </xf>
    <xf numFmtId="0" fontId="25" fillId="4" borderId="0" xfId="0" applyFont="1" applyFill="1" applyBorder="1" applyAlignment="1">
      <alignment horizontal="center" wrapText="1"/>
    </xf>
    <xf numFmtId="0" fontId="25" fillId="4" borderId="4" xfId="0" applyFont="1" applyFill="1" applyBorder="1" applyAlignment="1">
      <alignment horizontal="center" vertical="center" wrapText="1"/>
    </xf>
    <xf numFmtId="167" fontId="25" fillId="4" borderId="4" xfId="0" applyNumberFormat="1" applyFont="1" applyFill="1" applyBorder="1" applyAlignment="1">
      <alignment horizontal="center" wrapText="1"/>
    </xf>
    <xf numFmtId="49" fontId="25" fillId="4" borderId="4" xfId="1" applyNumberFormat="1" applyFont="1" applyFill="1" applyBorder="1" applyAlignment="1">
      <alignment horizontal="center" wrapText="1"/>
    </xf>
    <xf numFmtId="0" fontId="8" fillId="6" borderId="0" xfId="4" applyFill="1" applyBorder="1" applyAlignment="1" applyProtection="1">
      <alignment horizontal="left"/>
    </xf>
    <xf numFmtId="0" fontId="33" fillId="0" borderId="10" xfId="0" applyFont="1" applyBorder="1" applyAlignment="1">
      <alignment horizontal="center" vertical="top" wrapText="1"/>
    </xf>
    <xf numFmtId="0" fontId="33" fillId="0" borderId="11" xfId="0" applyFont="1" applyBorder="1" applyAlignment="1">
      <alignment horizontal="center" vertical="top" wrapText="1"/>
    </xf>
    <xf numFmtId="0" fontId="35" fillId="3" borderId="15" xfId="0" applyFont="1" applyFill="1" applyBorder="1" applyAlignment="1">
      <alignment horizontal="center"/>
    </xf>
    <xf numFmtId="0" fontId="35" fillId="3" borderId="0" xfId="0" applyFont="1" applyFill="1" applyBorder="1" applyAlignment="1">
      <alignment horizontal="center"/>
    </xf>
    <xf numFmtId="0" fontId="35" fillId="3" borderId="16" xfId="0" applyFont="1" applyFill="1" applyBorder="1" applyAlignment="1">
      <alignment horizontal="center"/>
    </xf>
    <xf numFmtId="0" fontId="35" fillId="3" borderId="17" xfId="0" applyFont="1" applyFill="1" applyBorder="1" applyAlignment="1">
      <alignment horizontal="center"/>
    </xf>
    <xf numFmtId="0" fontId="35" fillId="3" borderId="18" xfId="0" applyFont="1" applyFill="1" applyBorder="1" applyAlignment="1">
      <alignment horizontal="center"/>
    </xf>
    <xf numFmtId="0" fontId="5" fillId="3" borderId="15" xfId="0" applyFont="1" applyFill="1" applyBorder="1" applyAlignment="1">
      <alignment horizontal="center"/>
    </xf>
    <xf numFmtId="0" fontId="35" fillId="3" borderId="0" xfId="0" applyFont="1" applyFill="1" applyAlignment="1">
      <alignment horizontal="center"/>
    </xf>
    <xf numFmtId="0" fontId="5" fillId="3" borderId="0" xfId="0" applyFont="1" applyFill="1" applyAlignment="1">
      <alignment horizontal="center"/>
    </xf>
    <xf numFmtId="0" fontId="41" fillId="4" borderId="0" xfId="0" applyFont="1" applyFill="1" applyBorder="1" applyAlignment="1">
      <alignment horizontal="center" vertical="center" wrapText="1"/>
    </xf>
    <xf numFmtId="0" fontId="5" fillId="4" borderId="0" xfId="0" applyFont="1" applyFill="1" applyAlignment="1">
      <alignment horizontal="center"/>
    </xf>
    <xf numFmtId="0" fontId="5" fillId="4" borderId="15" xfId="0" applyFont="1" applyFill="1" applyBorder="1" applyAlignment="1">
      <alignment horizontal="center"/>
    </xf>
    <xf numFmtId="0" fontId="5" fillId="4" borderId="0" xfId="0" applyFont="1" applyFill="1" applyBorder="1" applyAlignment="1">
      <alignment horizontal="center"/>
    </xf>
    <xf numFmtId="0" fontId="35" fillId="4" borderId="0" xfId="0" applyFont="1" applyFill="1" applyAlignment="1">
      <alignment horizontal="center"/>
    </xf>
    <xf numFmtId="0" fontId="35" fillId="4" borderId="16" xfId="0" applyFont="1" applyFill="1" applyBorder="1" applyAlignment="1">
      <alignment horizontal="center"/>
    </xf>
    <xf numFmtId="0" fontId="35" fillId="4" borderId="18" xfId="0" applyFont="1" applyFill="1" applyBorder="1" applyAlignment="1">
      <alignment horizontal="center"/>
    </xf>
    <xf numFmtId="0" fontId="26" fillId="4" borderId="4" xfId="0" applyFont="1" applyFill="1" applyBorder="1" applyAlignment="1">
      <alignment horizontal="center" wrapText="1"/>
    </xf>
    <xf numFmtId="0" fontId="5" fillId="4" borderId="0" xfId="0" applyFont="1" applyFill="1" applyBorder="1" applyAlignment="1">
      <alignment horizontal="left"/>
    </xf>
    <xf numFmtId="0" fontId="5" fillId="4" borderId="4" xfId="0" applyFont="1" applyFill="1" applyBorder="1" applyAlignment="1">
      <alignment horizontal="center" vertical="center"/>
    </xf>
    <xf numFmtId="0" fontId="5" fillId="4" borderId="4" xfId="0" applyFont="1" applyFill="1" applyBorder="1" applyAlignment="1">
      <alignment horizontal="center" vertical="center" wrapText="1"/>
    </xf>
    <xf numFmtId="0" fontId="16" fillId="2" borderId="0" xfId="0" applyFont="1" applyFill="1" applyAlignment="1">
      <alignment horizontal="center" vertical="top" wrapText="1"/>
    </xf>
    <xf numFmtId="0" fontId="2" fillId="2" borderId="0" xfId="0" applyFont="1" applyFill="1" applyBorder="1" applyAlignment="1">
      <alignment horizontal="left" wrapText="1"/>
    </xf>
  </cellXfs>
  <cellStyles count="8">
    <cellStyle name="Bad" xfId="7" builtinId="27"/>
    <cellStyle name="Comma" xfId="1" builtinId="3"/>
    <cellStyle name="Currency" xfId="2" builtinId="4"/>
    <cellStyle name="Hyperlink" xfId="4" builtinId="8"/>
    <cellStyle name="Normal" xfId="0" builtinId="0"/>
    <cellStyle name="Normal 2" xfId="5"/>
    <cellStyle name="Normal 5" xfId="6"/>
    <cellStyle name="Percent" xfId="3" builtinId="5"/>
  </cellStyles>
  <dxfs count="19">
    <dxf>
      <fill>
        <patternFill>
          <bgColor theme="4" tint="0.59996337778862885"/>
        </patternFill>
      </fill>
    </dxf>
    <dxf>
      <fill>
        <patternFill>
          <bgColor rgb="FFC5D9F1"/>
        </patternFill>
      </fill>
    </dxf>
    <dxf>
      <fill>
        <patternFill>
          <bgColor rgb="FFC5D9F1"/>
        </patternFill>
      </fill>
    </dxf>
    <dxf>
      <fill>
        <patternFill>
          <bgColor rgb="FFC5D9F1"/>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79998168889431442"/>
        </patternFill>
      </fill>
    </dxf>
    <dxf>
      <fill>
        <patternFill>
          <bgColor theme="4" tint="0.79998168889431442"/>
        </patternFill>
      </fill>
    </dxf>
    <dxf>
      <fill>
        <patternFill>
          <bgColor theme="4" tint="0.79998168889431442"/>
        </patternFill>
      </fill>
    </dxf>
  </dxfs>
  <tableStyles count="0" defaultTableStyle="TableStyleMedium2" defaultPivotStyle="PivotStyleLight16"/>
  <colors>
    <mruColors>
      <color rgb="FFC5D9F1"/>
      <color rgb="FFF26522"/>
      <color rgb="FF339933"/>
      <color rgb="FF993366"/>
      <color rgb="FF993323"/>
      <color rgb="FF0076BE"/>
      <color rgb="FF4F81B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harts/_rels/chart10.xml.rels><?xml version="1.0" encoding="UTF-8" standalone="yes"?>
<Relationships xmlns="http://schemas.openxmlformats.org/package/2006/relationships"><Relationship Id="rId3" Type="http://schemas.openxmlformats.org/officeDocument/2006/relationships/themeOverride" Target="../theme/themeOverride5.xml"/><Relationship Id="rId2" Type="http://schemas.microsoft.com/office/2011/relationships/chartColorStyle" Target="colors7.xml"/><Relationship Id="rId1" Type="http://schemas.microsoft.com/office/2011/relationships/chartStyle" Target="style7.xml"/></Relationships>
</file>

<file path=xl/charts/_rels/chart11.xml.rels><?xml version="1.0" encoding="UTF-8" standalone="yes"?>
<Relationships xmlns="http://schemas.openxmlformats.org/package/2006/relationships"><Relationship Id="rId3" Type="http://schemas.openxmlformats.org/officeDocument/2006/relationships/themeOverride" Target="../theme/themeOverride6.xml"/><Relationship Id="rId2" Type="http://schemas.microsoft.com/office/2011/relationships/chartColorStyle" Target="colors8.xml"/><Relationship Id="rId1" Type="http://schemas.microsoft.com/office/2011/relationships/chartStyle" Target="style8.xml"/></Relationships>
</file>

<file path=xl/charts/_rels/chart14.xml.rels><?xml version="1.0" encoding="UTF-8" standalone="yes"?>
<Relationships xmlns="http://schemas.openxmlformats.org/package/2006/relationships"><Relationship Id="rId1" Type="http://schemas.openxmlformats.org/officeDocument/2006/relationships/themeOverride" Target="../theme/themeOverride7.xml"/></Relationships>
</file>

<file path=xl/charts/_rels/chart15.xml.rels><?xml version="1.0" encoding="UTF-8" standalone="yes"?>
<Relationships xmlns="http://schemas.openxmlformats.org/package/2006/relationships"><Relationship Id="rId3" Type="http://schemas.openxmlformats.org/officeDocument/2006/relationships/chartUserShapes" Target="../drawings/drawing12.xml"/><Relationship Id="rId2" Type="http://schemas.microsoft.com/office/2011/relationships/chartColorStyle" Target="colors9.xml"/><Relationship Id="rId1" Type="http://schemas.microsoft.com/office/2011/relationships/chartStyle" Target="style9.xml"/></Relationships>
</file>

<file path=xl/charts/_rels/chart16.xml.rels><?xml version="1.0" encoding="UTF-8" standalone="yes"?>
<Relationships xmlns="http://schemas.openxmlformats.org/package/2006/relationships"><Relationship Id="rId3" Type="http://schemas.openxmlformats.org/officeDocument/2006/relationships/themeOverride" Target="../theme/themeOverride8.xml"/><Relationship Id="rId2" Type="http://schemas.microsoft.com/office/2011/relationships/chartColorStyle" Target="colors10.xml"/><Relationship Id="rId1" Type="http://schemas.microsoft.com/office/2011/relationships/chartStyle" Target="style10.xml"/><Relationship Id="rId4" Type="http://schemas.openxmlformats.org/officeDocument/2006/relationships/chartUserShapes" Target="../drawings/drawing13.xml"/></Relationships>
</file>

<file path=xl/charts/_rels/chart17.xml.rels><?xml version="1.0" encoding="UTF-8" standalone="yes"?>
<Relationships xmlns="http://schemas.openxmlformats.org/package/2006/relationships"><Relationship Id="rId3" Type="http://schemas.openxmlformats.org/officeDocument/2006/relationships/themeOverride" Target="../theme/themeOverride9.xml"/><Relationship Id="rId2" Type="http://schemas.microsoft.com/office/2011/relationships/chartColorStyle" Target="colors11.xml"/><Relationship Id="rId1" Type="http://schemas.microsoft.com/office/2011/relationships/chartStyle" Target="style11.xml"/><Relationship Id="rId4" Type="http://schemas.openxmlformats.org/officeDocument/2006/relationships/chartUserShapes" Target="../drawings/drawing14.xml"/></Relationships>
</file>

<file path=xl/charts/_rels/chart18.xml.rels><?xml version="1.0" encoding="UTF-8" standalone="yes"?>
<Relationships xmlns="http://schemas.openxmlformats.org/package/2006/relationships"><Relationship Id="rId3" Type="http://schemas.openxmlformats.org/officeDocument/2006/relationships/themeOverride" Target="../theme/themeOverride10.xml"/><Relationship Id="rId2" Type="http://schemas.microsoft.com/office/2011/relationships/chartColorStyle" Target="colors12.xml"/><Relationship Id="rId1" Type="http://schemas.microsoft.com/office/2011/relationships/chartStyle" Target="style12.xml"/><Relationship Id="rId4" Type="http://schemas.openxmlformats.org/officeDocument/2006/relationships/chartUserShapes" Target="../drawings/drawing15.xml"/></Relationships>
</file>

<file path=xl/charts/_rels/chart19.xml.rels><?xml version="1.0" encoding="UTF-8" standalone="yes"?>
<Relationships xmlns="http://schemas.openxmlformats.org/package/2006/relationships"><Relationship Id="rId3" Type="http://schemas.openxmlformats.org/officeDocument/2006/relationships/themeOverride" Target="../theme/themeOverride11.xml"/><Relationship Id="rId2" Type="http://schemas.microsoft.com/office/2011/relationships/chartColorStyle" Target="colors13.xml"/><Relationship Id="rId1" Type="http://schemas.microsoft.com/office/2011/relationships/chartStyle" Target="style13.xml"/><Relationship Id="rId4" Type="http://schemas.openxmlformats.org/officeDocument/2006/relationships/chartUserShapes" Target="../drawings/drawing16.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20.xml.rels><?xml version="1.0" encoding="UTF-8" standalone="yes"?>
<Relationships xmlns="http://schemas.openxmlformats.org/package/2006/relationships"><Relationship Id="rId3" Type="http://schemas.openxmlformats.org/officeDocument/2006/relationships/themeOverride" Target="../theme/themeOverride12.xml"/><Relationship Id="rId2" Type="http://schemas.microsoft.com/office/2011/relationships/chartColorStyle" Target="colors14.xml"/><Relationship Id="rId1" Type="http://schemas.microsoft.com/office/2011/relationships/chartStyle" Target="style14.xml"/><Relationship Id="rId4" Type="http://schemas.openxmlformats.org/officeDocument/2006/relationships/chartUserShapes" Target="../drawings/drawing17.xml"/></Relationships>
</file>

<file path=xl/charts/_rels/chart21.xml.rels><?xml version="1.0" encoding="UTF-8" standalone="yes"?>
<Relationships xmlns="http://schemas.openxmlformats.org/package/2006/relationships"><Relationship Id="rId3" Type="http://schemas.openxmlformats.org/officeDocument/2006/relationships/themeOverride" Target="../theme/themeOverride13.xml"/><Relationship Id="rId2" Type="http://schemas.microsoft.com/office/2011/relationships/chartColorStyle" Target="colors15.xml"/><Relationship Id="rId1" Type="http://schemas.microsoft.com/office/2011/relationships/chartStyle" Target="style15.xml"/><Relationship Id="rId4" Type="http://schemas.openxmlformats.org/officeDocument/2006/relationships/chartUserShapes" Target="../drawings/drawing18.xml"/></Relationships>
</file>

<file path=xl/charts/_rels/chart22.xml.rels><?xml version="1.0" encoding="UTF-8" standalone="yes"?>
<Relationships xmlns="http://schemas.openxmlformats.org/package/2006/relationships"><Relationship Id="rId3" Type="http://schemas.openxmlformats.org/officeDocument/2006/relationships/themeOverride" Target="../theme/themeOverride14.xml"/><Relationship Id="rId2" Type="http://schemas.microsoft.com/office/2011/relationships/chartColorStyle" Target="colors16.xml"/><Relationship Id="rId1" Type="http://schemas.microsoft.com/office/2011/relationships/chartStyle" Target="style16.xml"/><Relationship Id="rId4" Type="http://schemas.openxmlformats.org/officeDocument/2006/relationships/chartUserShapes" Target="../drawings/drawing19.xml"/></Relationships>
</file>

<file path=xl/charts/_rels/chart24.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25.xml.rels><?xml version="1.0" encoding="UTF-8" standalone="yes"?>
<Relationships xmlns="http://schemas.openxmlformats.org/package/2006/relationships"><Relationship Id="rId3" Type="http://schemas.openxmlformats.org/officeDocument/2006/relationships/themeOverride" Target="../theme/themeOverride15.xml"/><Relationship Id="rId2" Type="http://schemas.microsoft.com/office/2011/relationships/chartColorStyle" Target="colors18.xml"/><Relationship Id="rId1" Type="http://schemas.microsoft.com/office/2011/relationships/chartStyle" Target="style18.xml"/><Relationship Id="rId4" Type="http://schemas.openxmlformats.org/officeDocument/2006/relationships/chartUserShapes" Target="../drawings/drawing22.xml"/></Relationships>
</file>

<file path=xl/charts/_rels/chart26.xml.rels><?xml version="1.0" encoding="UTF-8" standalone="yes"?>
<Relationships xmlns="http://schemas.openxmlformats.org/package/2006/relationships"><Relationship Id="rId3" Type="http://schemas.openxmlformats.org/officeDocument/2006/relationships/chartUserShapes" Target="../drawings/drawing23.xml"/><Relationship Id="rId2" Type="http://schemas.microsoft.com/office/2011/relationships/chartColorStyle" Target="colors19.xml"/><Relationship Id="rId1" Type="http://schemas.microsoft.com/office/2011/relationships/chartStyle" Target="style19.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4.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5.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2.xml"/><Relationship Id="rId1" Type="http://schemas.microsoft.com/office/2011/relationships/chartStyle" Target="style2.xml"/></Relationships>
</file>

<file path=xl/charts/_rels/chart6.xml.rels><?xml version="1.0" encoding="UTF-8" standalone="yes"?>
<Relationships xmlns="http://schemas.openxmlformats.org/package/2006/relationships"><Relationship Id="rId3" Type="http://schemas.openxmlformats.org/officeDocument/2006/relationships/themeOverride" Target="../theme/themeOverride4.xml"/><Relationship Id="rId2" Type="http://schemas.microsoft.com/office/2011/relationships/chartColorStyle" Target="colors3.xml"/><Relationship Id="rId1" Type="http://schemas.microsoft.com/office/2011/relationships/chartStyle" Target="style3.xml"/></Relationships>
</file>

<file path=xl/charts/_rels/chart7.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4.xml"/><Relationship Id="rId1" Type="http://schemas.microsoft.com/office/2011/relationships/chartStyle" Target="style4.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5.xml"/><Relationship Id="rId1" Type="http://schemas.microsoft.com/office/2011/relationships/chartStyle" Target="style5.xml"/></Relationships>
</file>

<file path=xl/charts/_rels/chart9.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0"/>
    <c:plotArea>
      <c:layout>
        <c:manualLayout>
          <c:layoutTarget val="inner"/>
          <c:xMode val="edge"/>
          <c:yMode val="edge"/>
          <c:x val="7.6676540541033594E-2"/>
          <c:y val="3.8788641003207933E-2"/>
          <c:w val="0.86970536235053952"/>
          <c:h val="0.72823876881161664"/>
        </c:manualLayout>
      </c:layout>
      <c:barChart>
        <c:barDir val="col"/>
        <c:grouping val="clustered"/>
        <c:varyColors val="0"/>
        <c:ser>
          <c:idx val="0"/>
          <c:order val="0"/>
          <c:tx>
            <c:strRef>
              <c:f>'Fig1a-c'!$D$7</c:f>
              <c:strCache>
                <c:ptCount val="1"/>
                <c:pt idx="0">
                  <c:v>First-year capacity</c:v>
                </c:pt>
              </c:strCache>
            </c:strRef>
          </c:tx>
          <c:spPr>
            <a:solidFill>
              <a:srgbClr val="0076BE"/>
            </a:solidFill>
          </c:spPr>
          <c:invertIfNegative val="0"/>
          <c:dLbls>
            <c:numFmt formatCode="#,##0" sourceLinked="0"/>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'Fig1a-c'!$C$11:$C$21</c:f>
              <c:strCache>
                <c:ptCount val="11"/>
                <c:pt idx="0">
                  <c:v>2007-08</c:v>
                </c:pt>
                <c:pt idx="1">
                  <c:v>2008-09</c:v>
                </c:pt>
                <c:pt idx="2">
                  <c:v>2009-10</c:v>
                </c:pt>
                <c:pt idx="3">
                  <c:v>2010-11</c:v>
                </c:pt>
                <c:pt idx="4">
                  <c:v>2011-12</c:v>
                </c:pt>
                <c:pt idx="5">
                  <c:v>2012-13</c:v>
                </c:pt>
                <c:pt idx="6">
                  <c:v>2013-14</c:v>
                </c:pt>
                <c:pt idx="7">
                  <c:v>2014-15</c:v>
                </c:pt>
                <c:pt idx="8">
                  <c:v>2015-16</c:v>
                </c:pt>
                <c:pt idx="9">
                  <c:v>2016-17</c:v>
                </c:pt>
                <c:pt idx="10">
                  <c:v>2017-18</c:v>
                </c:pt>
              </c:strCache>
            </c:strRef>
          </c:cat>
          <c:val>
            <c:numRef>
              <c:f>'Fig1a-c'!$D$11:$D$21</c:f>
              <c:numCache>
                <c:formatCode>_(* #,##0_);_(* \(#,##0\);_(* "-"??_);_(@_)</c:formatCode>
                <c:ptCount val="11"/>
                <c:pt idx="0">
                  <c:v>8166</c:v>
                </c:pt>
                <c:pt idx="1">
                  <c:v>8690</c:v>
                </c:pt>
                <c:pt idx="2">
                  <c:v>8620</c:v>
                </c:pt>
                <c:pt idx="3">
                  <c:v>9185</c:v>
                </c:pt>
                <c:pt idx="4">
                  <c:v>9479</c:v>
                </c:pt>
                <c:pt idx="5">
                  <c:v>9613</c:v>
                </c:pt>
                <c:pt idx="6">
                  <c:v>9534</c:v>
                </c:pt>
                <c:pt idx="7">
                  <c:v>9484</c:v>
                </c:pt>
                <c:pt idx="8">
                  <c:v>9510</c:v>
                </c:pt>
                <c:pt idx="9" formatCode="General">
                  <c:v>9295</c:v>
                </c:pt>
                <c:pt idx="10" formatCode="General">
                  <c:v>9171</c:v>
                </c:pt>
              </c:numCache>
            </c:numRef>
          </c:val>
        </c:ser>
        <c:ser>
          <c:idx val="1"/>
          <c:order val="1"/>
          <c:tx>
            <c:strRef>
              <c:f>'Fig1a-c'!$E$7</c:f>
              <c:strCache>
                <c:ptCount val="1"/>
                <c:pt idx="0">
                  <c:v>First-year enrollment</c:v>
                </c:pt>
              </c:strCache>
            </c:strRef>
          </c:tx>
          <c:spPr>
            <a:solidFill>
              <a:srgbClr val="F0B323"/>
            </a:solidFill>
          </c:spPr>
          <c:invertIfNegative val="0"/>
          <c:dLbls>
            <c:dLbl>
              <c:idx val="0"/>
              <c:layout>
                <c:manualLayout>
                  <c:x val="8.6956521739130228E-3"/>
                  <c:y val="9.6153846153847061E-3"/>
                </c:manualLayout>
              </c:layout>
              <c:showLegendKey val="0"/>
              <c:showVal val="1"/>
              <c:showCatName val="0"/>
              <c:showSerName val="0"/>
              <c:showPercent val="0"/>
              <c:showBubbleSize val="0"/>
              <c:extLst>
                <c:ext xmlns:c15="http://schemas.microsoft.com/office/drawing/2012/chart" uri="{CE6537A1-D6FC-4f65-9D91-7224C49458BB}"/>
              </c:extLst>
            </c:dLbl>
            <c:dLbl>
              <c:idx val="1"/>
              <c:layout>
                <c:manualLayout>
                  <c:x val="1.1594202898550725E-2"/>
                  <c:y val="1.282051282051282E-2"/>
                </c:manualLayout>
              </c:layout>
              <c:showLegendKey val="0"/>
              <c:showVal val="1"/>
              <c:showCatName val="0"/>
              <c:showSerName val="0"/>
              <c:showPercent val="0"/>
              <c:showBubbleSize val="0"/>
              <c:extLst>
                <c:ext xmlns:c15="http://schemas.microsoft.com/office/drawing/2012/chart" uri="{CE6537A1-D6FC-4f65-9D91-7224C49458BB}"/>
              </c:extLst>
            </c:dLbl>
            <c:dLbl>
              <c:idx val="2"/>
              <c:layout>
                <c:manualLayout>
                  <c:x val="1.0144927536231882E-2"/>
                  <c:y val="9.6153846153847061E-3"/>
                </c:manualLayout>
              </c:layout>
              <c:showLegendKey val="0"/>
              <c:showVal val="1"/>
              <c:showCatName val="0"/>
              <c:showSerName val="0"/>
              <c:showPercent val="0"/>
              <c:showBubbleSize val="0"/>
              <c:extLst>
                <c:ext xmlns:c15="http://schemas.microsoft.com/office/drawing/2012/chart" uri="{CE6537A1-D6FC-4f65-9D91-7224C49458BB}"/>
              </c:extLst>
            </c:dLbl>
            <c:dLbl>
              <c:idx val="3"/>
              <c:layout>
                <c:manualLayout>
                  <c:x val="6.9504778453517834E-3"/>
                  <c:y val="0"/>
                </c:manualLayout>
              </c:layout>
              <c:showLegendKey val="0"/>
              <c:showVal val="1"/>
              <c:showCatName val="0"/>
              <c:showSerName val="0"/>
              <c:showPercent val="0"/>
              <c:showBubbleSize val="0"/>
              <c:extLst>
                <c:ext xmlns:c15="http://schemas.microsoft.com/office/drawing/2012/chart" uri="{CE6537A1-D6FC-4f65-9D91-7224C49458BB}"/>
              </c:extLst>
            </c:dLbl>
            <c:dLbl>
              <c:idx val="4"/>
              <c:layout>
                <c:manualLayout>
                  <c:x val="1.0144927536231882E-2"/>
                  <c:y val="9.6151322430850766E-3"/>
                </c:manualLayout>
              </c:layout>
              <c:showLegendKey val="0"/>
              <c:showVal val="1"/>
              <c:showCatName val="0"/>
              <c:showSerName val="0"/>
              <c:showPercent val="0"/>
              <c:showBubbleSize val="0"/>
              <c:extLst>
                <c:ext xmlns:c15="http://schemas.microsoft.com/office/drawing/2012/chart" uri="{CE6537A1-D6FC-4f65-9D91-7224C49458BB}"/>
              </c:extLst>
            </c:dLbl>
            <c:dLbl>
              <c:idx val="5"/>
              <c:layout>
                <c:manualLayout>
                  <c:x val="9.2894247594049895E-3"/>
                  <c:y val="3.2051983085447651E-3"/>
                </c:manualLayout>
              </c:layout>
              <c:showLegendKey val="0"/>
              <c:showVal val="1"/>
              <c:showCatName val="0"/>
              <c:showSerName val="0"/>
              <c:showPercent val="0"/>
              <c:showBubbleSize val="0"/>
              <c:extLst>
                <c:ext xmlns:c15="http://schemas.microsoft.com/office/drawing/2012/chart" uri="{CE6537A1-D6FC-4f65-9D91-7224C49458BB}"/>
              </c:extLst>
            </c:dLbl>
            <c:dLbl>
              <c:idx val="6"/>
              <c:layout>
                <c:manualLayout>
                  <c:x val="8.6956521739131546E-3"/>
                  <c:y val="6.4102564102564309E-3"/>
                </c:manualLayout>
              </c:layout>
              <c:showLegendKey val="0"/>
              <c:showVal val="1"/>
              <c:showCatName val="0"/>
              <c:showSerName val="0"/>
              <c:showPercent val="0"/>
              <c:showBubbleSize val="0"/>
              <c:extLst>
                <c:ext xmlns:c15="http://schemas.microsoft.com/office/drawing/2012/chart" uri="{CE6537A1-D6FC-4f65-9D91-7224C49458BB}"/>
              </c:extLst>
            </c:dLbl>
            <c:dLbl>
              <c:idx val="7"/>
              <c:layout>
                <c:manualLayout>
                  <c:x val="6.9504778453518675E-3"/>
                  <c:y val="-2.9828486204325128E-3"/>
                </c:manualLayout>
              </c:layout>
              <c:showLegendKey val="0"/>
              <c:showVal val="1"/>
              <c:showCatName val="0"/>
              <c:showSerName val="0"/>
              <c:showPercent val="0"/>
              <c:showBubbleSize val="0"/>
              <c:extLst>
                <c:ext xmlns:c15="http://schemas.microsoft.com/office/drawing/2012/chart" uri="{CE6537A1-D6FC-4f65-9D91-7224C49458BB}"/>
              </c:extLst>
            </c:dLbl>
            <c:dLbl>
              <c:idx val="8"/>
              <c:layout>
                <c:manualLayout>
                  <c:x val="1.0416666666666666E-2"/>
                  <c:y val="0"/>
                </c:manualLayout>
              </c:layout>
              <c:numFmt formatCode="#,##0" sourceLinked="0"/>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a:effectLst/>
              </c:spPr>
              <c:txPr>
                <a:bodyPr wrap="square" lIns="38100" tIns="19050" rIns="38100" bIns="19050" anchor="ctr">
                  <a:spAutoFit/>
                </a:bodyPr>
                <a:lstStyle/>
                <a:p>
                  <a:pPr>
                    <a:defRPr/>
                  </a:pPr>
                  <a:endParaRPr lang="en-US"/>
                </a:p>
              </c:txPr>
              <c:showLegendKey val="0"/>
              <c:showVal val="1"/>
              <c:showCatName val="0"/>
              <c:showSerName val="0"/>
              <c:showPercent val="0"/>
              <c:showBubbleSize val="0"/>
              <c:extLst>
                <c:ext xmlns:c15="http://schemas.microsoft.com/office/drawing/2012/chart" uri="{CE6537A1-D6FC-4f65-9D91-7224C49458BB}"/>
              </c:extLst>
            </c:dLbl>
            <c:dLbl>
              <c:idx val="9"/>
              <c:layout>
                <c:manualLayout>
                  <c:x val="6.9504778453518675E-3"/>
                  <c:y val="2.8935185185185184E-3"/>
                </c:manualLayout>
              </c:layout>
              <c:showLegendKey val="0"/>
              <c:showVal val="1"/>
              <c:showCatName val="0"/>
              <c:showSerName val="0"/>
              <c:showPercent val="0"/>
              <c:showBubbleSize val="0"/>
              <c:extLst>
                <c:ext xmlns:c15="http://schemas.microsoft.com/office/drawing/2012/chart" uri="{CE6537A1-D6FC-4f65-9D91-7224C49458BB}"/>
              </c:extLst>
            </c:dLbl>
            <c:dLbl>
              <c:idx val="10"/>
              <c:layout>
                <c:manualLayout>
                  <c:x val="6.9504778453518675E-3"/>
                  <c:y val="5.7870370370370107E-3"/>
                </c:manualLayout>
              </c:layout>
              <c:showLegendKey val="0"/>
              <c:showVal val="1"/>
              <c:showCatName val="0"/>
              <c:showSerName val="0"/>
              <c:showPercent val="0"/>
              <c:showBubbleSize val="0"/>
              <c:extLst>
                <c:ext xmlns:c15="http://schemas.microsoft.com/office/drawing/2012/chart" uri="{CE6537A1-D6FC-4f65-9D91-7224C49458BB}"/>
              </c:extLst>
            </c:dLbl>
            <c:numFmt formatCode="#,##0" sourceLinked="0"/>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'Fig1a-c'!$C$11:$C$21</c:f>
              <c:strCache>
                <c:ptCount val="11"/>
                <c:pt idx="0">
                  <c:v>2007-08</c:v>
                </c:pt>
                <c:pt idx="1">
                  <c:v>2008-09</c:v>
                </c:pt>
                <c:pt idx="2">
                  <c:v>2009-10</c:v>
                </c:pt>
                <c:pt idx="3">
                  <c:v>2010-11</c:v>
                </c:pt>
                <c:pt idx="4">
                  <c:v>2011-12</c:v>
                </c:pt>
                <c:pt idx="5">
                  <c:v>2012-13</c:v>
                </c:pt>
                <c:pt idx="6">
                  <c:v>2013-14</c:v>
                </c:pt>
                <c:pt idx="7">
                  <c:v>2014-15</c:v>
                </c:pt>
                <c:pt idx="8">
                  <c:v>2015-16</c:v>
                </c:pt>
                <c:pt idx="9">
                  <c:v>2016-17</c:v>
                </c:pt>
                <c:pt idx="10">
                  <c:v>2017-18</c:v>
                </c:pt>
              </c:strCache>
            </c:strRef>
          </c:cat>
          <c:val>
            <c:numRef>
              <c:f>'Fig1a-c'!$E$11:$E$21</c:f>
              <c:numCache>
                <c:formatCode>_(* #,##0_);_(* \(#,##0\);_(* "-"??_);_(@_)</c:formatCode>
                <c:ptCount val="11"/>
                <c:pt idx="0">
                  <c:v>7525</c:v>
                </c:pt>
                <c:pt idx="1">
                  <c:v>7690</c:v>
                </c:pt>
                <c:pt idx="2">
                  <c:v>7784</c:v>
                </c:pt>
                <c:pt idx="3">
                  <c:v>8007</c:v>
                </c:pt>
                <c:pt idx="4">
                  <c:v>8110</c:v>
                </c:pt>
                <c:pt idx="5">
                  <c:v>8258</c:v>
                </c:pt>
                <c:pt idx="6">
                  <c:v>8287</c:v>
                </c:pt>
                <c:pt idx="7">
                  <c:v>8472</c:v>
                </c:pt>
                <c:pt idx="8" formatCode="General">
                  <c:v>8279</c:v>
                </c:pt>
                <c:pt idx="9" formatCode="General">
                  <c:v>8370</c:v>
                </c:pt>
                <c:pt idx="10" formatCode="General">
                  <c:v>8265</c:v>
                </c:pt>
              </c:numCache>
            </c:numRef>
          </c:val>
        </c:ser>
        <c:dLbls>
          <c:showLegendKey val="0"/>
          <c:showVal val="0"/>
          <c:showCatName val="0"/>
          <c:showSerName val="0"/>
          <c:showPercent val="0"/>
          <c:showBubbleSize val="0"/>
        </c:dLbls>
        <c:gapWidth val="150"/>
        <c:axId val="134349544"/>
        <c:axId val="327213600"/>
      </c:barChart>
      <c:lineChart>
        <c:grouping val="standard"/>
        <c:varyColors val="0"/>
        <c:ser>
          <c:idx val="2"/>
          <c:order val="2"/>
          <c:tx>
            <c:strRef>
              <c:f>'Fig1a-c'!$F$7</c:f>
              <c:strCache>
                <c:ptCount val="1"/>
                <c:pt idx="0">
                  <c:v>Number of Programs</c:v>
                </c:pt>
              </c:strCache>
            </c:strRef>
          </c:tx>
          <c:spPr>
            <a:ln>
              <a:solidFill>
                <a:srgbClr val="F26522"/>
              </a:solidFill>
            </a:ln>
          </c:spPr>
          <c:marker>
            <c:symbol val="circle"/>
            <c:size val="7"/>
            <c:spPr>
              <a:solidFill>
                <a:srgbClr val="F26522">
                  <a:alpha val="99000"/>
                </a:srgbClr>
              </a:solidFill>
              <a:ln>
                <a:noFill/>
              </a:ln>
            </c:spPr>
          </c:marker>
          <c:dLbls>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c:sp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'Fig1a-c'!$C$11:$C$21</c:f>
              <c:strCache>
                <c:ptCount val="11"/>
                <c:pt idx="0">
                  <c:v>2007-08</c:v>
                </c:pt>
                <c:pt idx="1">
                  <c:v>2008-09</c:v>
                </c:pt>
                <c:pt idx="2">
                  <c:v>2009-10</c:v>
                </c:pt>
                <c:pt idx="3">
                  <c:v>2010-11</c:v>
                </c:pt>
                <c:pt idx="4">
                  <c:v>2011-12</c:v>
                </c:pt>
                <c:pt idx="5">
                  <c:v>2012-13</c:v>
                </c:pt>
                <c:pt idx="6">
                  <c:v>2013-14</c:v>
                </c:pt>
                <c:pt idx="7">
                  <c:v>2014-15</c:v>
                </c:pt>
                <c:pt idx="8">
                  <c:v>2015-16</c:v>
                </c:pt>
                <c:pt idx="9">
                  <c:v>2016-17</c:v>
                </c:pt>
                <c:pt idx="10">
                  <c:v>2017-18</c:v>
                </c:pt>
              </c:strCache>
            </c:strRef>
          </c:cat>
          <c:val>
            <c:numRef>
              <c:f>'Fig1a-c'!$F$11:$F$21</c:f>
              <c:numCache>
                <c:formatCode>General</c:formatCode>
                <c:ptCount val="11"/>
                <c:pt idx="0">
                  <c:v>293</c:v>
                </c:pt>
                <c:pt idx="1">
                  <c:v>301</c:v>
                </c:pt>
                <c:pt idx="2">
                  <c:v>309</c:v>
                </c:pt>
                <c:pt idx="3">
                  <c:v>323</c:v>
                </c:pt>
                <c:pt idx="4">
                  <c:v>332</c:v>
                </c:pt>
                <c:pt idx="5">
                  <c:v>335</c:v>
                </c:pt>
                <c:pt idx="6">
                  <c:v>334</c:v>
                </c:pt>
                <c:pt idx="7">
                  <c:v>335</c:v>
                </c:pt>
                <c:pt idx="8">
                  <c:v>335</c:v>
                </c:pt>
                <c:pt idx="9">
                  <c:v>333</c:v>
                </c:pt>
                <c:pt idx="10">
                  <c:v>330</c:v>
                </c:pt>
              </c:numCache>
            </c:numRef>
          </c:val>
          <c:smooth val="0"/>
        </c:ser>
        <c:dLbls>
          <c:showLegendKey val="0"/>
          <c:showVal val="0"/>
          <c:showCatName val="0"/>
          <c:showSerName val="0"/>
          <c:showPercent val="0"/>
          <c:showBubbleSize val="0"/>
        </c:dLbls>
        <c:marker val="1"/>
        <c:smooth val="0"/>
        <c:axId val="327213208"/>
        <c:axId val="327213992"/>
      </c:lineChart>
      <c:catAx>
        <c:axId val="134349544"/>
        <c:scaling>
          <c:orientation val="minMax"/>
        </c:scaling>
        <c:delete val="0"/>
        <c:axPos val="b"/>
        <c:title>
          <c:tx>
            <c:rich>
              <a:bodyPr/>
              <a:lstStyle/>
              <a:p>
                <a:pPr>
                  <a:defRPr/>
                </a:pPr>
                <a:r>
                  <a:rPr lang="en-US"/>
                  <a:t>Academic Year</a:t>
                </a:r>
              </a:p>
            </c:rich>
          </c:tx>
          <c:layout>
            <c:manualLayout>
              <c:xMode val="edge"/>
              <c:yMode val="edge"/>
              <c:x val="0.46422098279381746"/>
              <c:y val="0.84999407626130075"/>
            </c:manualLayout>
          </c:layout>
          <c:overlay val="0"/>
        </c:title>
        <c:numFmt formatCode="General" sourceLinked="0"/>
        <c:majorTickMark val="out"/>
        <c:minorTickMark val="none"/>
        <c:tickLblPos val="nextTo"/>
        <c:crossAx val="327213600"/>
        <c:crosses val="autoZero"/>
        <c:auto val="1"/>
        <c:lblAlgn val="ctr"/>
        <c:lblOffset val="100"/>
        <c:noMultiLvlLbl val="0"/>
      </c:catAx>
      <c:valAx>
        <c:axId val="327213600"/>
        <c:scaling>
          <c:orientation val="minMax"/>
          <c:max val="10000"/>
        </c:scaling>
        <c:delete val="0"/>
        <c:axPos val="l"/>
        <c:majorGridlines>
          <c:spPr>
            <a:ln>
              <a:solidFill>
                <a:schemeClr val="bg1"/>
              </a:solidFill>
            </a:ln>
          </c:spPr>
        </c:majorGridlines>
        <c:title>
          <c:tx>
            <c:rich>
              <a:bodyPr rot="-5400000" vert="horz"/>
              <a:lstStyle/>
              <a:p>
                <a:pPr>
                  <a:defRPr/>
                </a:pPr>
                <a:r>
                  <a:rPr lang="en-US"/>
                  <a:t>Capacity/Enrollment</a:t>
                </a:r>
              </a:p>
            </c:rich>
          </c:tx>
          <c:layout>
            <c:manualLayout>
              <c:xMode val="edge"/>
              <c:yMode val="edge"/>
              <c:x val="9.3287948381452334E-3"/>
              <c:y val="0.25434027777777779"/>
            </c:manualLayout>
          </c:layout>
          <c:overlay val="0"/>
        </c:title>
        <c:numFmt formatCode="#,##0" sourceLinked="0"/>
        <c:majorTickMark val="out"/>
        <c:minorTickMark val="none"/>
        <c:tickLblPos val="nextTo"/>
        <c:crossAx val="134349544"/>
        <c:crosses val="autoZero"/>
        <c:crossBetween val="between"/>
        <c:majorUnit val="2000"/>
      </c:valAx>
      <c:valAx>
        <c:axId val="327213992"/>
        <c:scaling>
          <c:orientation val="minMax"/>
          <c:max val="500"/>
        </c:scaling>
        <c:delete val="0"/>
        <c:axPos val="r"/>
        <c:title>
          <c:tx>
            <c:rich>
              <a:bodyPr rot="5400000" vert="horz"/>
              <a:lstStyle/>
              <a:p>
                <a:pPr>
                  <a:defRPr/>
                </a:pPr>
                <a:r>
                  <a:rPr lang="en-US"/>
                  <a:t>Number of Programs</a:t>
                </a:r>
              </a:p>
            </c:rich>
          </c:tx>
          <c:layout>
            <c:manualLayout>
              <c:xMode val="edge"/>
              <c:yMode val="edge"/>
              <c:x val="0.9796957932341791"/>
              <c:y val="0.25033264071157774"/>
            </c:manualLayout>
          </c:layout>
          <c:overlay val="0"/>
        </c:title>
        <c:numFmt formatCode="#,##0" sourceLinked="0"/>
        <c:majorTickMark val="out"/>
        <c:minorTickMark val="none"/>
        <c:tickLblPos val="nextTo"/>
        <c:crossAx val="327213208"/>
        <c:crosses val="max"/>
        <c:crossBetween val="between"/>
        <c:majorUnit val="100"/>
      </c:valAx>
      <c:catAx>
        <c:axId val="327213208"/>
        <c:scaling>
          <c:orientation val="minMax"/>
        </c:scaling>
        <c:delete val="1"/>
        <c:axPos val="b"/>
        <c:numFmt formatCode="General" sourceLinked="1"/>
        <c:majorTickMark val="out"/>
        <c:minorTickMark val="none"/>
        <c:tickLblPos val="none"/>
        <c:crossAx val="327213992"/>
        <c:crosses val="autoZero"/>
        <c:auto val="1"/>
        <c:lblAlgn val="ctr"/>
        <c:lblOffset val="100"/>
        <c:noMultiLvlLbl val="0"/>
      </c:catAx>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c:spPr>
    </c:plotArea>
    <c:legend>
      <c:legendPos val="b"/>
      <c:layout>
        <c:manualLayout>
          <c:xMode val="edge"/>
          <c:yMode val="edge"/>
          <c:x val="0.26516668489355499"/>
          <c:y val="0.91879852909011384"/>
          <c:w val="0.46966663021289007"/>
          <c:h val="6.3840359798775156E-2"/>
        </c:manualLayout>
      </c:layout>
      <c:overlay val="0"/>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c:spPr>
    </c:legend>
    <c:plotVisOnly val="1"/>
    <c:dispBlanksAs val="gap"/>
    <c:showDLblsOverMax val="0"/>
  </c:chart>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c:spPr>
  <c:txPr>
    <a:bodyPr/>
    <a:lstStyle/>
    <a:p>
      <a:pPr>
        <a:defRPr>
          <a:latin typeface="Arial" pitchFamily="34" charset="0"/>
          <a:cs typeface="Arial" pitchFamily="34" charset="0"/>
        </a:defRPr>
      </a:pPr>
      <a:endParaRPr lang="en-US"/>
    </a:p>
  </c:txPr>
  <c:printSettings>
    <c:headerFooter/>
    <c:pageMargins b="0.75000000000000255" l="0.70000000000000062" r="0.70000000000000062" t="0.7500000000000025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lineChart>
        <c:grouping val="standard"/>
        <c:varyColors val="0"/>
        <c:ser>
          <c:idx val="0"/>
          <c:order val="0"/>
          <c:tx>
            <c:strRef>
              <c:f>'Fig7-8'!$B$9</c:f>
              <c:strCache>
                <c:ptCount val="1"/>
                <c:pt idx="0">
                  <c:v>In-District</c:v>
                </c:pt>
              </c:strCache>
            </c:strRef>
          </c:tx>
          <c:spPr>
            <a:ln w="38100" cap="flat" cmpd="thickThin" algn="ctr">
              <a:solidFill>
                <a:srgbClr val="339933"/>
              </a:solidFill>
              <a:miter lim="800000"/>
            </a:ln>
            <a:effectLst/>
          </c:spPr>
          <c:marker>
            <c:symbol val="none"/>
          </c:marker>
          <c:dLbls>
            <c:numFmt formatCode="&quot;$&quot;#,##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'Fig7-8'!$C$8:$M$8</c:f>
              <c:strCache>
                <c:ptCount val="11"/>
                <c:pt idx="0">
                  <c:v>2007-08</c:v>
                </c:pt>
                <c:pt idx="1">
                  <c:v>2008-09</c:v>
                </c:pt>
                <c:pt idx="2">
                  <c:v>2009-10</c:v>
                </c:pt>
                <c:pt idx="3">
                  <c:v>2010-11</c:v>
                </c:pt>
                <c:pt idx="4">
                  <c:v>2011-12</c:v>
                </c:pt>
                <c:pt idx="5">
                  <c:v>2012-13</c:v>
                </c:pt>
                <c:pt idx="6">
                  <c:v>2013-14</c:v>
                </c:pt>
                <c:pt idx="7">
                  <c:v>2014-15</c:v>
                </c:pt>
                <c:pt idx="8">
                  <c:v>2015-16</c:v>
                </c:pt>
                <c:pt idx="9">
                  <c:v>2016-17</c:v>
                </c:pt>
                <c:pt idx="10">
                  <c:v>2017-18</c:v>
                </c:pt>
              </c:strCache>
            </c:strRef>
          </c:cat>
          <c:val>
            <c:numRef>
              <c:f>'Fig7-8'!$C$9:$M$9</c:f>
              <c:numCache>
                <c:formatCode>"$"#,##0</c:formatCode>
                <c:ptCount val="11"/>
                <c:pt idx="0">
                  <c:v>6426</c:v>
                </c:pt>
                <c:pt idx="1">
                  <c:v>6791</c:v>
                </c:pt>
                <c:pt idx="2">
                  <c:v>7613</c:v>
                </c:pt>
                <c:pt idx="3">
                  <c:v>7991</c:v>
                </c:pt>
                <c:pt idx="4" formatCode="_(&quot;$&quot;* #,##0_);_(&quot;$&quot;* \(#,##0\);_(&quot;$&quot;* &quot;-&quot;??_);_(@_)">
                  <c:v>8882</c:v>
                </c:pt>
                <c:pt idx="5" formatCode="_(&quot;$&quot;* #,##0_);_(&quot;$&quot;* \(#,##0\);_(&quot;$&quot;* &quot;-&quot;??_);_(@_)">
                  <c:v>8643.15</c:v>
                </c:pt>
                <c:pt idx="6" formatCode="_(&quot;$&quot;* #,##0_);_(&quot;$&quot;* \(#,##0\);_(&quot;$&quot;* &quot;-&quot;??_);_(@_)">
                  <c:v>9185.83</c:v>
                </c:pt>
                <c:pt idx="7" formatCode="_(&quot;$&quot;* #,##0_);_(&quot;$&quot;* \(#,##0\);_(&quot;$&quot;* &quot;-&quot;??_);_(@_)">
                  <c:v>9159.0400000000009</c:v>
                </c:pt>
                <c:pt idx="8" formatCode="_(&quot;$&quot;* #,##0_);_(&quot;$&quot;* \(#,##0\);_(&quot;$&quot;* &quot;-&quot;??_);_(@_)">
                  <c:v>8849</c:v>
                </c:pt>
                <c:pt idx="9" formatCode="_(&quot;$&quot;* #,##0_);_(&quot;$&quot;* \(#,##0\);_(&quot;$&quot;* &quot;-&quot;??_);_(@_)">
                  <c:v>8876</c:v>
                </c:pt>
                <c:pt idx="10" formatCode="_(&quot;$&quot;* #,##0_);_(&quot;$&quot;* \(#,##0\);_(&quot;$&quot;* &quot;-&quot;??_);_(@_)">
                  <c:v>8910</c:v>
                </c:pt>
              </c:numCache>
            </c:numRef>
          </c:val>
          <c:smooth val="0"/>
        </c:ser>
        <c:ser>
          <c:idx val="1"/>
          <c:order val="1"/>
          <c:tx>
            <c:strRef>
              <c:f>'Fig7-8'!$B$10</c:f>
              <c:strCache>
                <c:ptCount val="1"/>
                <c:pt idx="0">
                  <c:v>Out-of-District</c:v>
                </c:pt>
              </c:strCache>
            </c:strRef>
          </c:tx>
          <c:spPr>
            <a:ln w="38100" cap="flat" cmpd="sng" algn="ctr">
              <a:solidFill>
                <a:srgbClr val="0076BE"/>
              </a:solidFill>
              <a:miter lim="800000"/>
            </a:ln>
            <a:effectLst/>
          </c:spPr>
          <c:marker>
            <c:symbol val="none"/>
          </c:marker>
          <c:dLbls>
            <c:numFmt formatCode="&quot;$&quot;#,##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'Fig7-8'!$C$8:$M$8</c:f>
              <c:strCache>
                <c:ptCount val="11"/>
                <c:pt idx="0">
                  <c:v>2007-08</c:v>
                </c:pt>
                <c:pt idx="1">
                  <c:v>2008-09</c:v>
                </c:pt>
                <c:pt idx="2">
                  <c:v>2009-10</c:v>
                </c:pt>
                <c:pt idx="3">
                  <c:v>2010-11</c:v>
                </c:pt>
                <c:pt idx="4">
                  <c:v>2011-12</c:v>
                </c:pt>
                <c:pt idx="5">
                  <c:v>2012-13</c:v>
                </c:pt>
                <c:pt idx="6">
                  <c:v>2013-14</c:v>
                </c:pt>
                <c:pt idx="7">
                  <c:v>2014-15</c:v>
                </c:pt>
                <c:pt idx="8">
                  <c:v>2015-16</c:v>
                </c:pt>
                <c:pt idx="9">
                  <c:v>2016-17</c:v>
                </c:pt>
                <c:pt idx="10">
                  <c:v>2017-18</c:v>
                </c:pt>
              </c:strCache>
            </c:strRef>
          </c:cat>
          <c:val>
            <c:numRef>
              <c:f>'Fig7-8'!$C$10:$M$10</c:f>
              <c:numCache>
                <c:formatCode>"$"#,##0</c:formatCode>
                <c:ptCount val="11"/>
                <c:pt idx="0">
                  <c:v>7096</c:v>
                </c:pt>
                <c:pt idx="1">
                  <c:v>7624</c:v>
                </c:pt>
                <c:pt idx="2">
                  <c:v>8557</c:v>
                </c:pt>
                <c:pt idx="3">
                  <c:v>8697</c:v>
                </c:pt>
                <c:pt idx="4" formatCode="_(&quot;$&quot;* #,##0_);_(&quot;$&quot;* \(#,##0\);_(&quot;$&quot;* &quot;-&quot;??_);_(@_)">
                  <c:v>9611</c:v>
                </c:pt>
                <c:pt idx="5" formatCode="_(&quot;$&quot;* #,##0_);_(&quot;$&quot;* \(#,##0\);_(&quot;$&quot;* &quot;-&quot;??_);_(@_)">
                  <c:v>9362</c:v>
                </c:pt>
                <c:pt idx="6" formatCode="_(&quot;$&quot;* #,##0_);_(&quot;$&quot;* \(#,##0\);_(&quot;$&quot;* &quot;-&quot;??_);_(@_)">
                  <c:v>9996.06</c:v>
                </c:pt>
                <c:pt idx="7" formatCode="_(&quot;$&quot;* #,##0_);_(&quot;$&quot;* \(#,##0\);_(&quot;$&quot;* &quot;-&quot;??_);_(@_)">
                  <c:v>10132.129999999999</c:v>
                </c:pt>
                <c:pt idx="8" formatCode="_(&quot;$&quot;* #,##0_);_(&quot;$&quot;* \(#,##0\);_(&quot;$&quot;* &quot;-&quot;??_);_(@_)">
                  <c:v>9893</c:v>
                </c:pt>
                <c:pt idx="9" formatCode="_(&quot;$&quot;* #,##0_);_(&quot;$&quot;* \(#,##0\);_(&quot;$&quot;* &quot;-&quot;??_);_(@_)">
                  <c:v>9997</c:v>
                </c:pt>
                <c:pt idx="10" formatCode="_(&quot;$&quot;* #,##0_);_(&quot;$&quot;* \(#,##0\);_(&quot;$&quot;* &quot;-&quot;??_);_(@_)">
                  <c:v>9871</c:v>
                </c:pt>
              </c:numCache>
            </c:numRef>
          </c:val>
          <c:smooth val="0"/>
        </c:ser>
        <c:ser>
          <c:idx val="2"/>
          <c:order val="2"/>
          <c:tx>
            <c:strRef>
              <c:f>'Fig7-8'!$B$11</c:f>
              <c:strCache>
                <c:ptCount val="1"/>
                <c:pt idx="0">
                  <c:v>Out-of-State</c:v>
                </c:pt>
              </c:strCache>
            </c:strRef>
          </c:tx>
          <c:spPr>
            <a:ln w="38100" cap="flat" cmpd="sng" algn="ctr">
              <a:solidFill>
                <a:srgbClr val="C8102E"/>
              </a:solidFill>
              <a:miter lim="800000"/>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'Fig7-8'!$C$8:$M$8</c:f>
              <c:strCache>
                <c:ptCount val="11"/>
                <c:pt idx="0">
                  <c:v>2007-08</c:v>
                </c:pt>
                <c:pt idx="1">
                  <c:v>2008-09</c:v>
                </c:pt>
                <c:pt idx="2">
                  <c:v>2009-10</c:v>
                </c:pt>
                <c:pt idx="3">
                  <c:v>2010-11</c:v>
                </c:pt>
                <c:pt idx="4">
                  <c:v>2011-12</c:v>
                </c:pt>
                <c:pt idx="5">
                  <c:v>2012-13</c:v>
                </c:pt>
                <c:pt idx="6">
                  <c:v>2013-14</c:v>
                </c:pt>
                <c:pt idx="7">
                  <c:v>2014-15</c:v>
                </c:pt>
                <c:pt idx="8">
                  <c:v>2015-16</c:v>
                </c:pt>
                <c:pt idx="9">
                  <c:v>2016-17</c:v>
                </c:pt>
                <c:pt idx="10">
                  <c:v>2017-18</c:v>
                </c:pt>
              </c:strCache>
            </c:strRef>
          </c:cat>
          <c:val>
            <c:numRef>
              <c:f>'Fig7-8'!$C$11:$M$11</c:f>
              <c:numCache>
                <c:formatCode>"$"#,##0</c:formatCode>
                <c:ptCount val="11"/>
                <c:pt idx="0">
                  <c:v>10225</c:v>
                </c:pt>
                <c:pt idx="1">
                  <c:v>10969</c:v>
                </c:pt>
                <c:pt idx="2">
                  <c:v>11680</c:v>
                </c:pt>
                <c:pt idx="3">
                  <c:v>12136</c:v>
                </c:pt>
                <c:pt idx="4" formatCode="_(&quot;$&quot;* #,##0_);_(&quot;$&quot;* \(#,##0\);_(&quot;$&quot;* &quot;-&quot;??_);_(@_)">
                  <c:v>13063</c:v>
                </c:pt>
                <c:pt idx="5" formatCode="_(&quot;$&quot;* #,##0_);_(&quot;$&quot;* \(#,##0\);_(&quot;$&quot;* &quot;-&quot;??_);_(@_)">
                  <c:v>13016</c:v>
                </c:pt>
                <c:pt idx="6" formatCode="_(&quot;$&quot;* #,##0_);_(&quot;$&quot;* \(#,##0\);_(&quot;$&quot;* &quot;-&quot;??_);_(@_)">
                  <c:v>14060.13</c:v>
                </c:pt>
                <c:pt idx="7" formatCode="_(&quot;$&quot;* #,##0_);_(&quot;$&quot;* \(#,##0\);_(&quot;$&quot;* &quot;-&quot;??_);_(@_)">
                  <c:v>14333.65</c:v>
                </c:pt>
                <c:pt idx="8" formatCode="_(&quot;$&quot;* #,##0_);_(&quot;$&quot;* \(#,##0\);_(&quot;$&quot;* &quot;-&quot;??_);_(@_)">
                  <c:v>14123</c:v>
                </c:pt>
                <c:pt idx="9" formatCode="_(&quot;$&quot;* #,##0_);_(&quot;$&quot;* \(#,##0\);_(&quot;$&quot;* &quot;-&quot;??_);_(@_)">
                  <c:v>14560</c:v>
                </c:pt>
                <c:pt idx="10" formatCode="_(&quot;$&quot;* #,##0_);_(&quot;$&quot;* \(#,##0\);_(&quot;$&quot;* &quot;-&quot;??_);_(@_)">
                  <c:v>15144</c:v>
                </c:pt>
              </c:numCache>
            </c:numRef>
          </c:val>
          <c:smooth val="0"/>
        </c:ser>
        <c:dLbls>
          <c:showLegendKey val="0"/>
          <c:showVal val="0"/>
          <c:showCatName val="0"/>
          <c:showSerName val="0"/>
          <c:showPercent val="0"/>
          <c:showBubbleSize val="0"/>
        </c:dLbls>
        <c:dropLines>
          <c:spPr>
            <a:ln w="9525">
              <a:solidFill>
                <a:schemeClr val="tx1">
                  <a:lumMod val="35000"/>
                  <a:lumOff val="65000"/>
                </a:schemeClr>
              </a:solidFill>
            </a:ln>
            <a:effectLst/>
          </c:spPr>
        </c:dropLines>
        <c:smooth val="0"/>
        <c:axId val="327610824"/>
        <c:axId val="327608864"/>
      </c:lineChart>
      <c:catAx>
        <c:axId val="327610824"/>
        <c:scaling>
          <c:orientation val="minMax"/>
        </c:scaling>
        <c:delete val="0"/>
        <c:axPos val="b"/>
        <c:title>
          <c:tx>
            <c:rich>
              <a:bodyPr rot="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r>
                  <a:rPr lang="en-US"/>
                  <a:t>Academic Year</a:t>
                </a:r>
              </a:p>
            </c:rich>
          </c:tx>
          <c:layout>
            <c:manualLayout>
              <c:xMode val="edge"/>
              <c:yMode val="edge"/>
              <c:x val="0.45390507959898435"/>
              <c:y val="0.95837489063867021"/>
            </c:manualLayout>
          </c:layout>
          <c:overlay val="0"/>
          <c:spPr>
            <a:noFill/>
            <a:ln>
              <a:noFill/>
            </a:ln>
            <a:effectLst/>
          </c:spPr>
          <c:txPr>
            <a:bodyPr rot="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27608864"/>
        <c:crosses val="autoZero"/>
        <c:auto val="1"/>
        <c:lblAlgn val="ctr"/>
        <c:lblOffset val="100"/>
        <c:noMultiLvlLbl val="0"/>
      </c:catAx>
      <c:valAx>
        <c:axId val="327608864"/>
        <c:scaling>
          <c:orientation val="minMax"/>
          <c:max val="16000"/>
        </c:scaling>
        <c:delete val="0"/>
        <c:axPos val="l"/>
        <c:majorGridlines>
          <c:spPr>
            <a:ln w="9525" cap="flat" cmpd="sng" algn="ctr">
              <a:solidFill>
                <a:schemeClr val="tx1">
                  <a:lumMod val="15000"/>
                  <a:lumOff val="85000"/>
                  <a:alpha val="32000"/>
                </a:schemeClr>
              </a:solidFill>
              <a:round/>
            </a:ln>
            <a:effectLst/>
          </c:spPr>
        </c:majorGridlines>
        <c:numFmt formatCode="&quot;$&quot;#,##0" sourceLinked="0"/>
        <c:majorTickMark val="out"/>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27610824"/>
        <c:crosses val="autoZero"/>
        <c:crossBetween val="between"/>
      </c:valAx>
      <c:spPr>
        <a:gradFill>
          <a:gsLst>
            <a:gs pos="0">
              <a:sysClr val="window" lastClr="FFFFFF"/>
            </a:gs>
            <a:gs pos="39000">
              <a:sysClr val="window" lastClr="FFFFFF"/>
            </a:gs>
            <a:gs pos="100000">
              <a:sysClr val="window" lastClr="FFFFFF">
                <a:lumMod val="75000"/>
              </a:sysClr>
            </a:gs>
          </a:gsLst>
          <a:path path="circle">
            <a:fillToRect l="50000" t="-80000" r="50000" b="180000"/>
          </a:path>
        </a:gradFill>
        <a:ln>
          <a:noFill/>
        </a:ln>
        <a:effectLst/>
      </c:spPr>
    </c:plotArea>
    <c:legend>
      <c:legendPos val="r"/>
      <c:overlay val="0"/>
      <c:spPr>
        <a:gradFill>
          <a:gsLst>
            <a:gs pos="0">
              <a:sysClr val="window" lastClr="FFFFFF"/>
            </a:gs>
            <a:gs pos="39000">
              <a:sysClr val="window" lastClr="FFFFFF"/>
            </a:gs>
            <a:gs pos="100000">
              <a:sysClr val="window" lastClr="FFFFFF">
                <a:lumMod val="75000"/>
              </a:sysClr>
            </a:gs>
          </a:gsLst>
          <a:path path="circle">
            <a:fillToRect l="50000" t="-80000" r="50000" b="180000"/>
          </a:path>
        </a:grad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gradFill>
      <a:gsLst>
        <a:gs pos="0">
          <a:sysClr val="window" lastClr="FFFFFF"/>
        </a:gs>
        <a:gs pos="39000">
          <a:sysClr val="window" lastClr="FFFFFF"/>
        </a:gs>
        <a:gs pos="100000">
          <a:sysClr val="window" lastClr="FFFFFF">
            <a:lumMod val="75000"/>
          </a:sysClr>
        </a:gs>
      </a:gsLst>
      <a:path path="circle">
        <a:fillToRect l="50000" t="-80000" r="50000" b="180000"/>
      </a:path>
    </a:gra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clustered"/>
        <c:varyColors val="0"/>
        <c:ser>
          <c:idx val="0"/>
          <c:order val="0"/>
          <c:spPr>
            <a:solidFill>
              <a:srgbClr val="3366CC"/>
            </a:solidFill>
            <a:ln>
              <a:noFill/>
            </a:ln>
            <a:effectLst/>
          </c:spPr>
          <c:invertIfNegative val="0"/>
          <c:dPt>
            <c:idx val="0"/>
            <c:invertIfNegative val="0"/>
            <c:bubble3D val="0"/>
            <c:spPr>
              <a:solidFill>
                <a:srgbClr val="0076BE"/>
              </a:solidFill>
              <a:ln>
                <a:noFill/>
              </a:ln>
              <a:effectLst/>
            </c:spPr>
          </c:dPt>
          <c:dPt>
            <c:idx val="1"/>
            <c:invertIfNegative val="0"/>
            <c:bubble3D val="0"/>
            <c:spPr>
              <a:solidFill>
                <a:srgbClr val="0076BE"/>
              </a:solidFill>
              <a:ln>
                <a:noFill/>
              </a:ln>
              <a:effectLst/>
            </c:spPr>
          </c:dPt>
          <c:dPt>
            <c:idx val="2"/>
            <c:invertIfNegative val="0"/>
            <c:bubble3D val="0"/>
            <c:spPr>
              <a:solidFill>
                <a:srgbClr val="0076BE"/>
              </a:solidFill>
              <a:ln>
                <a:noFill/>
              </a:ln>
              <a:effectLst/>
            </c:spPr>
          </c:dPt>
          <c:dPt>
            <c:idx val="3"/>
            <c:invertIfNegative val="0"/>
            <c:bubble3D val="0"/>
            <c:spPr>
              <a:solidFill>
                <a:srgbClr val="0076BE"/>
              </a:solidFill>
              <a:ln>
                <a:noFill/>
              </a:ln>
              <a:effectLst/>
            </c:spPr>
          </c:dPt>
          <c:dPt>
            <c:idx val="4"/>
            <c:invertIfNegative val="0"/>
            <c:bubble3D val="0"/>
            <c:spPr>
              <a:solidFill>
                <a:srgbClr val="0076BE"/>
              </a:solidFill>
              <a:ln>
                <a:noFill/>
              </a:ln>
              <a:effectLst/>
            </c:spPr>
          </c:dPt>
          <c:dLbls>
            <c:dLbl>
              <c:idx val="1"/>
              <c:layout>
                <c:manualLayout>
                  <c:x val="-6.9444788185872219E-3"/>
                  <c:y val="3.1600630430033652E-2"/>
                </c:manualLayout>
              </c:layout>
              <c:tx>
                <c:rich>
                  <a:bodyPr/>
                  <a:lstStyle/>
                  <a:p>
                    <a:fld id="{49A4C656-BDD8-4CA5-A299-45F913070797}" type="VALUE">
                      <a:rPr lang="en-US"/>
                      <a:pPr/>
                      <a:t>[VALUE]</a:t>
                    </a:fld>
                    <a:endParaRPr lang="en-US"/>
                  </a:p>
                  <a:p>
                    <a:endParaRPr lang="en-US"/>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Lst>
            </c:dLbl>
            <c:dLbl>
              <c:idx val="3"/>
              <c:tx>
                <c:rich>
                  <a:bodyPr/>
                  <a:lstStyle/>
                  <a:p>
                    <a:fld id="{37B89DFC-4966-42C5-8651-874F962F60B8}" type="VALUE">
                      <a:rPr lang="en-US"/>
                      <a:pPr/>
                      <a:t>[VALUE]</a:t>
                    </a:fld>
                    <a:endParaRPr lang="en-US"/>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'Fig7-8'!$B$37:$F$37</c:f>
              <c:strCache>
                <c:ptCount val="5"/>
                <c:pt idx="0">
                  <c:v>Univ/Four Year College (N=16)</c:v>
                </c:pt>
                <c:pt idx="1">
                  <c:v>Community College
(N = 152)</c:v>
                </c:pt>
                <c:pt idx="2">
                  <c:v>Technical College or Institute (N=56)</c:v>
                </c:pt>
                <c:pt idx="3">
                  <c:v>Vocational School or Career College (N=21)</c:v>
                </c:pt>
                <c:pt idx="4">
                  <c:v>Other
(N = 5)</c:v>
                </c:pt>
              </c:strCache>
            </c:strRef>
          </c:cat>
          <c:val>
            <c:numRef>
              <c:f>'Fig7-8'!$B$38:$F$38</c:f>
              <c:numCache>
                <c:formatCode>_("$"* #,##0_);_("$"* \(#,##0\);_("$"* "-"??_);_(@_)</c:formatCode>
                <c:ptCount val="5"/>
                <c:pt idx="0">
                  <c:v>7584</c:v>
                </c:pt>
                <c:pt idx="1">
                  <c:v>4971</c:v>
                </c:pt>
                <c:pt idx="2">
                  <c:v>6095</c:v>
                </c:pt>
                <c:pt idx="3">
                  <c:v>9109</c:v>
                </c:pt>
                <c:pt idx="4">
                  <c:v>13635</c:v>
                </c:pt>
              </c:numCache>
            </c:numRef>
          </c:val>
        </c:ser>
        <c:dLbls>
          <c:showLegendKey val="0"/>
          <c:showVal val="0"/>
          <c:showCatName val="0"/>
          <c:showSerName val="0"/>
          <c:showPercent val="0"/>
          <c:showBubbleSize val="0"/>
        </c:dLbls>
        <c:gapWidth val="64"/>
        <c:overlap val="-27"/>
        <c:axId val="327611608"/>
        <c:axId val="354776704"/>
      </c:barChart>
      <c:catAx>
        <c:axId val="327611608"/>
        <c:scaling>
          <c:orientation val="minMax"/>
        </c:scaling>
        <c:delete val="0"/>
        <c:axPos val="b"/>
        <c:title>
          <c:tx>
            <c:rich>
              <a:bodyPr rot="0" spcFirstLastPara="1" vertOverflow="ellipsis" vert="horz"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r>
                  <a:rPr lang="en-US" b="1">
                    <a:solidFill>
                      <a:schemeClr val="tx1"/>
                    </a:solidFill>
                    <a:latin typeface="Arial" panose="020B0604020202020204" pitchFamily="34" charset="0"/>
                    <a:cs typeface="Arial" panose="020B0604020202020204" pitchFamily="34" charset="0"/>
                  </a:rPr>
                  <a:t>Educational Setting</a:t>
                </a:r>
              </a:p>
            </c:rich>
          </c:tx>
          <c:layout>
            <c:manualLayout>
              <c:xMode val="edge"/>
              <c:yMode val="edge"/>
              <c:x val="0.45891470048207017"/>
              <c:y val="0.94573281281016341"/>
            </c:manualLayout>
          </c:layout>
          <c:overlay val="0"/>
          <c:spPr>
            <a:noFill/>
            <a:ln>
              <a:noFill/>
            </a:ln>
            <a:effectLst/>
          </c:spPr>
          <c:txPr>
            <a:bodyPr rot="0" spcFirstLastPara="1" vertOverflow="ellipsis" vert="horz"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rgbClr val="3366CC"/>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354776704"/>
        <c:crosses val="autoZero"/>
        <c:auto val="1"/>
        <c:lblAlgn val="ctr"/>
        <c:lblOffset val="100"/>
        <c:noMultiLvlLbl val="0"/>
      </c:catAx>
      <c:valAx>
        <c:axId val="354776704"/>
        <c:scaling>
          <c:orientation val="minMax"/>
        </c:scaling>
        <c:delete val="0"/>
        <c:axPos val="l"/>
        <c:majorGridlines>
          <c:spPr>
            <a:ln w="9525" cap="flat" cmpd="sng" algn="ctr">
              <a:noFill/>
              <a:round/>
            </a:ln>
            <a:effectLst/>
          </c:spPr>
        </c:majorGridlines>
        <c:numFmt formatCode="&quot;$&quot;#,##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327611608"/>
        <c:crosses val="autoZero"/>
        <c:crossBetween val="between"/>
      </c:valAx>
      <c:spPr>
        <a:gradFill>
          <a:gsLst>
            <a:gs pos="0">
              <a:srgbClr val="5B9BD5">
                <a:lumMod val="5000"/>
                <a:lumOff val="95000"/>
              </a:srgbClr>
            </a:gs>
            <a:gs pos="74000">
              <a:srgbClr val="5B9BD5">
                <a:lumMod val="45000"/>
                <a:lumOff val="55000"/>
              </a:srgbClr>
            </a:gs>
            <a:gs pos="83000">
              <a:srgbClr val="5B9BD5">
                <a:lumMod val="45000"/>
                <a:lumOff val="55000"/>
              </a:srgbClr>
            </a:gs>
            <a:gs pos="100000">
              <a:srgbClr val="5B9BD5">
                <a:lumMod val="30000"/>
                <a:lumOff val="70000"/>
              </a:srgbClr>
            </a:gs>
          </a:gsLst>
          <a:lin ang="5400000" scaled="1"/>
        </a:gradFill>
        <a:ln>
          <a:noFill/>
        </a:ln>
        <a:effectLst/>
      </c:spPr>
    </c:plotArea>
    <c:plotVisOnly val="1"/>
    <c:dispBlanksAs val="gap"/>
    <c:showDLblsOverMax val="0"/>
  </c:chart>
  <c:spPr>
    <a:solidFill>
      <a:schemeClr val="bg1"/>
    </a:solidFill>
    <a:ln w="9525" cap="flat" cmpd="sng" algn="ctr">
      <a:solidFill>
        <a:schemeClr val="bg2">
          <a:lumMod val="50000"/>
        </a:schemeClr>
      </a:solidFill>
      <a:round/>
    </a:ln>
    <a:effectLst/>
  </c:spPr>
  <c:txPr>
    <a:bodyPr/>
    <a:lstStyle/>
    <a:p>
      <a:pPr>
        <a:defRPr/>
      </a:pPr>
      <a:endParaRPr lang="en-US"/>
    </a:p>
  </c:txPr>
  <c:printSettings>
    <c:headerFooter>
      <c:oddHeader>&amp;L&amp;"Arial,Bold"2014-15 &amp;"Arial,Bold Italic"Survey of Allied Dental Education&amp;"Arial,Bold"
Report 1 - Dental Hygiene Education Program</c:oddHeader>
    </c:headerFooter>
    <c:pageMargins b="0.75" l="0.7" r="0.7" t="0.75" header="0.3" footer="0.3"/>
    <c:pageSetup orientation="portrait"/>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dLbls>
          <c:showLegendKey val="0"/>
          <c:showVal val="0"/>
          <c:showCatName val="0"/>
          <c:showSerName val="0"/>
          <c:showPercent val="0"/>
          <c:showBubbleSize val="0"/>
        </c:dLbls>
        <c:gapWidth val="150"/>
        <c:axId val="354775136"/>
        <c:axId val="354778664"/>
      </c:barChart>
      <c:catAx>
        <c:axId val="354775136"/>
        <c:scaling>
          <c:orientation val="minMax"/>
        </c:scaling>
        <c:delete val="0"/>
        <c:axPos val="b"/>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54778664"/>
        <c:crosses val="autoZero"/>
        <c:auto val="0"/>
        <c:lblAlgn val="ctr"/>
        <c:lblOffset val="100"/>
        <c:tickMarkSkip val="1"/>
        <c:noMultiLvlLbl val="0"/>
      </c:catAx>
      <c:valAx>
        <c:axId val="354778664"/>
        <c:scaling>
          <c:orientation val="minMax"/>
        </c:scaling>
        <c:delete val="0"/>
        <c:axPos val="l"/>
        <c:majorGridlines>
          <c:spPr>
            <a:ln w="3175">
              <a:solidFill>
                <a:srgbClr val="000000"/>
              </a:solidFill>
              <a:prstDash val="solid"/>
            </a:ln>
          </c:spPr>
        </c:majorGridlines>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54775136"/>
        <c:crosses val="autoZero"/>
        <c:crossBetween val="between"/>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699" r="0.75000000000000699" t="1"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32262497079795"/>
          <c:y val="5.0006036067197016E-2"/>
          <c:w val="0.82620750719413083"/>
          <c:h val="0.80301928925550969"/>
        </c:manualLayout>
      </c:layout>
      <c:barChart>
        <c:barDir val="col"/>
        <c:grouping val="clustered"/>
        <c:varyColors val="0"/>
        <c:ser>
          <c:idx val="0"/>
          <c:order val="0"/>
          <c:spPr>
            <a:solidFill>
              <a:srgbClr val="F26522"/>
            </a:solidFill>
            <a:ln>
              <a:noFill/>
            </a:ln>
          </c:spPr>
          <c:invertIfNegative val="0"/>
          <c:dLbls>
            <c:dLbl>
              <c:idx val="0"/>
              <c:layout>
                <c:manualLayout>
                  <c:x val="0"/>
                  <c:y val="3.4497632973435194E-3"/>
                </c:manualLayout>
              </c:layout>
              <c:showLegendKey val="0"/>
              <c:showVal val="1"/>
              <c:showCatName val="0"/>
              <c:showSerName val="0"/>
              <c:showPercent val="0"/>
              <c:showBubbleSize val="0"/>
              <c:extLst>
                <c:ext xmlns:c15="http://schemas.microsoft.com/office/drawing/2012/chart" uri="{CE6537A1-D6FC-4f65-9D91-7224C49458BB}"/>
              </c:extLst>
            </c:dLbl>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'Fig9'!$B$5:$B$8</c:f>
              <c:strCache>
                <c:ptCount val="4"/>
                <c:pt idx="0">
                  <c:v>Total Enrollment</c:v>
                </c:pt>
                <c:pt idx="1">
                  <c:v>Job and/or Family Care Responsibilities</c:v>
                </c:pt>
                <c:pt idx="2">
                  <c:v>Requested Financial Aid</c:v>
                </c:pt>
                <c:pt idx="3">
                  <c:v>Received Financial Aid</c:v>
                </c:pt>
              </c:strCache>
            </c:strRef>
          </c:cat>
          <c:val>
            <c:numRef>
              <c:f>'Fig9'!$C$5:$C$8</c:f>
              <c:numCache>
                <c:formatCode>General</c:formatCode>
                <c:ptCount val="4"/>
                <c:pt idx="0">
                  <c:v>6400</c:v>
                </c:pt>
                <c:pt idx="1">
                  <c:v>4706</c:v>
                </c:pt>
                <c:pt idx="2">
                  <c:v>4811</c:v>
                </c:pt>
                <c:pt idx="3">
                  <c:v>4270</c:v>
                </c:pt>
              </c:numCache>
            </c:numRef>
          </c:val>
        </c:ser>
        <c:dLbls>
          <c:showLegendKey val="0"/>
          <c:showVal val="0"/>
          <c:showCatName val="0"/>
          <c:showSerName val="0"/>
          <c:showPercent val="0"/>
          <c:showBubbleSize val="0"/>
        </c:dLbls>
        <c:gapWidth val="150"/>
        <c:axId val="354781800"/>
        <c:axId val="354779840"/>
      </c:barChart>
      <c:catAx>
        <c:axId val="354781800"/>
        <c:scaling>
          <c:orientation val="minMax"/>
        </c:scaling>
        <c:delete val="0"/>
        <c:axPos val="b"/>
        <c:numFmt formatCode="General" sourceLinked="0"/>
        <c:majorTickMark val="out"/>
        <c:minorTickMark val="none"/>
        <c:tickLblPos val="nextTo"/>
        <c:crossAx val="354779840"/>
        <c:crosses val="autoZero"/>
        <c:auto val="1"/>
        <c:lblAlgn val="ctr"/>
        <c:lblOffset val="100"/>
        <c:noMultiLvlLbl val="0"/>
      </c:catAx>
      <c:valAx>
        <c:axId val="354779840"/>
        <c:scaling>
          <c:orientation val="minMax"/>
        </c:scaling>
        <c:delete val="0"/>
        <c:axPos val="l"/>
        <c:majorGridlines>
          <c:spPr>
            <a:ln>
              <a:solidFill>
                <a:schemeClr val="bg1"/>
              </a:solidFill>
            </a:ln>
          </c:spPr>
        </c:majorGridlines>
        <c:title>
          <c:tx>
            <c:rich>
              <a:bodyPr rot="-5400000" vert="horz"/>
              <a:lstStyle/>
              <a:p>
                <a:pPr>
                  <a:defRPr/>
                </a:pPr>
                <a:r>
                  <a:rPr lang="en-US"/>
                  <a:t>Number of Dental Assisting Students</a:t>
                </a:r>
              </a:p>
            </c:rich>
          </c:tx>
          <c:layout>
            <c:manualLayout>
              <c:xMode val="edge"/>
              <c:yMode val="edge"/>
              <c:x val="1.2081494895730158E-2"/>
              <c:y val="0.11800724096479809"/>
            </c:manualLayout>
          </c:layout>
          <c:overlay val="0"/>
        </c:title>
        <c:numFmt formatCode="#,##0" sourceLinked="0"/>
        <c:majorTickMark val="out"/>
        <c:minorTickMark val="none"/>
        <c:tickLblPos val="nextTo"/>
        <c:crossAx val="354781800"/>
        <c:crosses val="autoZero"/>
        <c:crossBetween val="between"/>
      </c:valAx>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c:spPr>
    </c:plotArea>
    <c:plotVisOnly val="1"/>
    <c:dispBlanksAs val="gap"/>
    <c:showDLblsOverMax val="0"/>
  </c:chart>
  <c:txPr>
    <a:bodyPr/>
    <a:lstStyle/>
    <a:p>
      <a:pPr>
        <a:defRPr>
          <a:latin typeface="Arial" pitchFamily="34" charset="0"/>
          <a:cs typeface="Arial" pitchFamily="34" charset="0"/>
        </a:defRPr>
      </a:pPr>
      <a:endParaRPr lang="en-US"/>
    </a:p>
  </c:txPr>
  <c:printSettings>
    <c:headerFooter/>
    <c:pageMargins b="0.75000000000000144" l="0.70000000000000095" r="0.70000000000000095" t="0.75000000000000144" header="0.30000000000000021" footer="0.30000000000000021"/>
    <c:pageSetup orientation="portrait"/>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6"/>
    </mc:Choice>
    <mc:Fallback>
      <c:style val="6"/>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518112970253718"/>
          <c:y val="6.0994367891513572E-2"/>
          <c:w val="0.83638789570534156"/>
          <c:h val="0.80357942202394428"/>
        </c:manualLayout>
      </c:layout>
      <c:barChart>
        <c:barDir val="col"/>
        <c:grouping val="clustered"/>
        <c:varyColors val="0"/>
        <c:ser>
          <c:idx val="0"/>
          <c:order val="0"/>
          <c:spPr>
            <a:solidFill>
              <a:srgbClr val="0076BE"/>
            </a:solidFill>
            <a:ln>
              <a:solidFill>
                <a:srgbClr val="3366CC"/>
              </a:solidFill>
            </a:ln>
          </c:spPr>
          <c:invertIfNegative val="0"/>
          <c:dLbls>
            <c:dLbl>
              <c:idx val="1"/>
              <c:layout>
                <c:manualLayout>
                  <c:x val="3.4812880765883376E-3"/>
                  <c:y val="-8.6805555555555559E-3"/>
                </c:manualLayout>
              </c:layout>
              <c:tx>
                <c:rich>
                  <a:bodyPr/>
                  <a:lstStyle/>
                  <a:p>
                    <a:fld id="{5310BED5-728F-4F12-A8D4-118D244BF307}" type="VALUE">
                      <a:rPr lang="en-US"/>
                      <a:pPr/>
                      <a:t>[VALUE]</a:t>
                    </a:fld>
                    <a:endParaRPr lang="en-US"/>
                  </a:p>
                  <a:p>
                    <a:r>
                      <a:rPr lang="en-US"/>
                      <a:t>79.1% of</a:t>
                    </a:r>
                    <a:r>
                      <a:rPr lang="en-US" baseline="0"/>
                      <a:t> 6,015 originally enrolled</a:t>
                    </a:r>
                  </a:p>
                </c:rich>
              </c:tx>
              <c:showLegendKey val="0"/>
              <c:showVal val="1"/>
              <c:showCatName val="0"/>
              <c:showSerName val="0"/>
              <c:showPercent val="0"/>
              <c:showBubbleSize val="0"/>
              <c:extLst>
                <c:ext xmlns:c15="http://schemas.microsoft.com/office/drawing/2012/chart" uri="{CE6537A1-D6FC-4f65-9D91-7224C49458BB}">
                  <c15:layout>
                    <c:manualLayout>
                      <c:w val="0.19409722222222223"/>
                      <c:h val="0.171875"/>
                    </c:manualLayout>
                  </c15:layout>
                  <c15:dlblFieldTable/>
                  <c15:showDataLabelsRange val="0"/>
                </c:ext>
              </c:extLst>
            </c:dLbl>
            <c:dLbl>
              <c:idx val="2"/>
              <c:layout>
                <c:manualLayout>
                  <c:x val="4.3608402635906453E-3"/>
                  <c:y val="-5.2899669311879186E-3"/>
                </c:manualLayout>
              </c:layout>
              <c:tx>
                <c:rich>
                  <a:bodyPr/>
                  <a:lstStyle/>
                  <a:p>
                    <a:fld id="{87A3A343-EF30-42B5-AF7B-973D0E0D2E6B}" type="VALUE">
                      <a:rPr lang="en-US"/>
                      <a:pPr/>
                      <a:t>[VALUE]</a:t>
                    </a:fld>
                    <a:endParaRPr lang="en-US"/>
                  </a:p>
                  <a:p>
                    <a:r>
                      <a:rPr lang="en-US"/>
                      <a:t>80.8% of</a:t>
                    </a:r>
                    <a:r>
                      <a:rPr lang="en-US" baseline="0"/>
                      <a:t> 4,758</a:t>
                    </a:r>
                    <a:r>
                      <a:rPr lang="en-US"/>
                      <a:t> who completed</a:t>
                    </a:r>
                    <a:r>
                      <a:rPr lang="en-US" baseline="0"/>
                      <a:t> program</a:t>
                    </a:r>
                  </a:p>
                </c:rich>
              </c:tx>
              <c:showLegendKey val="0"/>
              <c:showVal val="1"/>
              <c:showCatName val="0"/>
              <c:showSerName val="0"/>
              <c:showPercent val="0"/>
              <c:showBubbleSize val="0"/>
              <c:extLst>
                <c:ext xmlns:c15="http://schemas.microsoft.com/office/drawing/2012/chart" uri="{CE6537A1-D6FC-4f65-9D91-7224C49458BB}">
                  <c15:layout>
                    <c:manualLayout>
                      <c:w val="0.17499999999999999"/>
                      <c:h val="0.17881944444444445"/>
                    </c:manualLayout>
                  </c15:layout>
                  <c15:dlblFieldTable/>
                  <c15:showDataLabelsRange val="0"/>
                </c:ext>
              </c:extLst>
            </c:dLbl>
            <c:spPr>
              <a:gradFill>
                <a:gsLst>
                  <a:gs pos="0">
                    <a:srgbClr val="5B9BD5">
                      <a:lumMod val="5000"/>
                      <a:lumOff val="95000"/>
                    </a:srgbClr>
                  </a:gs>
                  <a:gs pos="74000">
                    <a:srgbClr val="5B9BD5">
                      <a:lumMod val="45000"/>
                      <a:lumOff val="55000"/>
                    </a:srgbClr>
                  </a:gs>
                  <a:gs pos="83000">
                    <a:srgbClr val="5B9BD5">
                      <a:lumMod val="45000"/>
                      <a:lumOff val="55000"/>
                    </a:srgbClr>
                  </a:gs>
                  <a:gs pos="100000">
                    <a:srgbClr val="5B9BD5">
                      <a:lumMod val="30000"/>
                      <a:lumOff val="70000"/>
                    </a:srgbClr>
                  </a:gs>
                </a:gsLst>
                <a:lin ang="5400000" scaled="1"/>
              </a:gradFill>
              <a:ln>
                <a:noFill/>
              </a:ln>
              <a:effectLst/>
            </c:spPr>
            <c:txPr>
              <a:bodyPr/>
              <a:lstStyle/>
              <a:p>
                <a:pPr>
                  <a:defRPr sz="1000">
                    <a:solidFill>
                      <a:sysClr val="windowText" lastClr="000000"/>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'Fig10a-b'!$C$9:$E$9</c:f>
              <c:strCache>
                <c:ptCount val="3"/>
                <c:pt idx="0">
                  <c:v>Originally enrolled</c:v>
                </c:pt>
                <c:pt idx="1">
                  <c:v>Completed program</c:v>
                </c:pt>
                <c:pt idx="2">
                  <c:v>In dental-related activity</c:v>
                </c:pt>
              </c:strCache>
            </c:strRef>
          </c:cat>
          <c:val>
            <c:numRef>
              <c:f>'Fig10a-b'!$C$10:$E$10</c:f>
              <c:numCache>
                <c:formatCode>_(* #,##0_);_(* \(#,##0\);_(* "-"??_);_(@_)</c:formatCode>
                <c:ptCount val="3"/>
                <c:pt idx="0">
                  <c:v>6015</c:v>
                </c:pt>
                <c:pt idx="1">
                  <c:v>4758</c:v>
                </c:pt>
                <c:pt idx="2">
                  <c:v>3844</c:v>
                </c:pt>
              </c:numCache>
            </c:numRef>
          </c:val>
        </c:ser>
        <c:dLbls>
          <c:showLegendKey val="0"/>
          <c:showVal val="0"/>
          <c:showCatName val="0"/>
          <c:showSerName val="0"/>
          <c:showPercent val="0"/>
          <c:showBubbleSize val="0"/>
        </c:dLbls>
        <c:gapWidth val="150"/>
        <c:axId val="354777488"/>
        <c:axId val="354779056"/>
      </c:barChart>
      <c:catAx>
        <c:axId val="354777488"/>
        <c:scaling>
          <c:orientation val="minMax"/>
        </c:scaling>
        <c:delete val="0"/>
        <c:axPos val="b"/>
        <c:numFmt formatCode="General" sourceLinked="0"/>
        <c:majorTickMark val="out"/>
        <c:minorTickMark val="none"/>
        <c:tickLblPos val="nextTo"/>
        <c:crossAx val="354779056"/>
        <c:crosses val="autoZero"/>
        <c:auto val="1"/>
        <c:lblAlgn val="ctr"/>
        <c:lblOffset val="100"/>
        <c:noMultiLvlLbl val="0"/>
      </c:catAx>
      <c:valAx>
        <c:axId val="354779056"/>
        <c:scaling>
          <c:orientation val="minMax"/>
          <c:max val="8000"/>
        </c:scaling>
        <c:delete val="0"/>
        <c:axPos val="l"/>
        <c:majorGridlines>
          <c:spPr>
            <a:ln>
              <a:noFill/>
            </a:ln>
          </c:spPr>
        </c:majorGridlines>
        <c:title>
          <c:tx>
            <c:rich>
              <a:bodyPr rot="-5400000" vert="horz"/>
              <a:lstStyle/>
              <a:p>
                <a:pPr>
                  <a:defRPr/>
                </a:pPr>
                <a:r>
                  <a:rPr lang="en-US"/>
                  <a:t>Number of</a:t>
                </a:r>
                <a:r>
                  <a:rPr lang="en-US" baseline="0"/>
                  <a:t> Dental Assisting Students</a:t>
                </a:r>
                <a:endParaRPr lang="en-US"/>
              </a:p>
            </c:rich>
          </c:tx>
          <c:layout>
            <c:manualLayout>
              <c:xMode val="edge"/>
              <c:yMode val="edge"/>
              <c:x val="1.3816847112860893E-2"/>
              <c:y val="0.14561379046369205"/>
            </c:manualLayout>
          </c:layout>
          <c:overlay val="0"/>
        </c:title>
        <c:numFmt formatCode="#,##0" sourceLinked="0"/>
        <c:majorTickMark val="out"/>
        <c:minorTickMark val="none"/>
        <c:tickLblPos val="nextTo"/>
        <c:crossAx val="354777488"/>
        <c:crosses val="autoZero"/>
        <c:crossBetween val="between"/>
        <c:majorUnit val="2000"/>
      </c:valAx>
      <c:spPr>
        <a:gradFill>
          <a:gsLst>
            <a:gs pos="0">
              <a:srgbClr val="5B9BD5">
                <a:lumMod val="5000"/>
                <a:lumOff val="95000"/>
              </a:srgbClr>
            </a:gs>
            <a:gs pos="74000">
              <a:srgbClr val="5B9BD5">
                <a:lumMod val="45000"/>
                <a:lumOff val="55000"/>
              </a:srgbClr>
            </a:gs>
            <a:gs pos="83000">
              <a:srgbClr val="5B9BD5">
                <a:lumMod val="45000"/>
                <a:lumOff val="55000"/>
              </a:srgbClr>
            </a:gs>
            <a:gs pos="100000">
              <a:srgbClr val="5B9BD5">
                <a:lumMod val="30000"/>
                <a:lumOff val="70000"/>
              </a:srgbClr>
            </a:gs>
          </a:gsLst>
          <a:lin ang="5400000" scaled="1"/>
        </a:gradFill>
      </c:spPr>
    </c:plotArea>
    <c:plotVisOnly val="1"/>
    <c:dispBlanksAs val="gap"/>
    <c:showDLblsOverMax val="0"/>
  </c:chart>
  <c:spPr>
    <a:ln>
      <a:solidFill>
        <a:schemeClr val="tx1">
          <a:lumMod val="50000"/>
          <a:lumOff val="50000"/>
        </a:schemeClr>
      </a:solidFill>
    </a:ln>
  </c:spPr>
  <c:txPr>
    <a:bodyPr/>
    <a:lstStyle/>
    <a:p>
      <a:pPr>
        <a:defRPr>
          <a:latin typeface="Arial" pitchFamily="34" charset="0"/>
          <a:cs typeface="Arial" pitchFamily="34" charset="0"/>
        </a:defRPr>
      </a:pPr>
      <a:endParaRPr lang="en-US"/>
    </a:p>
  </c:txPr>
  <c:printSettings>
    <c:headerFooter/>
    <c:pageMargins b="0.750000000000001" l="0.70000000000000095" r="0.70000000000000095" t="0.750000000000001" header="0.3" footer="0.3"/>
    <c:pageSetup orientation="portrait"/>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200" b="1">
                <a:solidFill>
                  <a:sysClr val="windowText" lastClr="000000"/>
                </a:solidFill>
                <a:latin typeface="Arial" panose="020B0604020202020204" pitchFamily="34" charset="0"/>
                <a:cs typeface="Arial" panose="020B0604020202020204" pitchFamily="34" charset="0"/>
              </a:rPr>
              <a:t>Passed</a:t>
            </a:r>
          </a:p>
        </c:rich>
      </c:tx>
      <c:overlay val="0"/>
      <c:spPr>
        <a:noFill/>
        <a:ln>
          <a:noFill/>
        </a:ln>
        <a:effectLst/>
      </c:spPr>
      <c:txPr>
        <a:bodyPr rot="0" spcFirstLastPara="1" vertOverflow="ellipsis" vert="horz" wrap="square" anchor="ctr" anchorCtr="1"/>
        <a:lstStyle/>
        <a:p>
          <a:pPr>
            <a:defRPr sz="12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15346174035937815"/>
          <c:y val="0.19707835325365208"/>
          <c:w val="0.72384615384615381"/>
          <c:h val="0.74980079681274903"/>
        </c:manualLayout>
      </c:layout>
      <c:doughnutChart>
        <c:varyColors val="1"/>
        <c:ser>
          <c:idx val="0"/>
          <c:order val="0"/>
          <c:spPr>
            <a:solidFill>
              <a:srgbClr val="0076BE"/>
            </a:solidFill>
          </c:spPr>
          <c:dPt>
            <c:idx val="0"/>
            <c:bubble3D val="0"/>
            <c:spPr>
              <a:solidFill>
                <a:srgbClr val="0076BE"/>
              </a:solidFill>
              <a:ln w="19050">
                <a:solidFill>
                  <a:schemeClr val="lt1"/>
                </a:solidFill>
              </a:ln>
              <a:effectLst/>
            </c:spPr>
          </c:dPt>
          <c:dPt>
            <c:idx val="1"/>
            <c:bubble3D val="0"/>
            <c:spPr>
              <a:solidFill>
                <a:srgbClr val="CCCCCC"/>
              </a:solidFill>
              <a:ln w="19050">
                <a:solidFill>
                  <a:schemeClr val="lt1"/>
                </a:solidFill>
              </a:ln>
              <a:effectLst/>
            </c:spPr>
          </c:dPt>
          <c:cat>
            <c:strRef>
              <c:f>'Fig10a-b'!$A$46:$A$47</c:f>
              <c:strCache>
                <c:ptCount val="2"/>
                <c:pt idx="0">
                  <c:v>Passed</c:v>
                </c:pt>
                <c:pt idx="1">
                  <c:v>Other</c:v>
                </c:pt>
              </c:strCache>
            </c:strRef>
          </c:cat>
          <c:val>
            <c:numRef>
              <c:f>'Fig10a-b'!$B$46:$B$47</c:f>
              <c:numCache>
                <c:formatCode>0.0%</c:formatCode>
                <c:ptCount val="2"/>
                <c:pt idx="0">
                  <c:v>0.439</c:v>
                </c:pt>
                <c:pt idx="1">
                  <c:v>0.56100000000000005</c:v>
                </c:pt>
              </c:numCache>
            </c:numRef>
          </c:val>
        </c:ser>
        <c:dLbls>
          <c:showLegendKey val="0"/>
          <c:showVal val="0"/>
          <c:showCatName val="0"/>
          <c:showSerName val="0"/>
          <c:showPercent val="0"/>
          <c:showBubbleSize val="0"/>
          <c:showLeaderLines val="1"/>
        </c:dLbls>
        <c:firstSliceAng val="0"/>
        <c:holeSize val="48"/>
      </c:doughnut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2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200" b="1"/>
              <a:t>Not Passed</a:t>
            </a:r>
          </a:p>
        </c:rich>
      </c:tx>
      <c:overlay val="0"/>
      <c:spPr>
        <a:noFill/>
        <a:ln>
          <a:noFill/>
        </a:ln>
        <a:effectLst/>
      </c:spPr>
      <c:txPr>
        <a:bodyPr rot="0" spcFirstLastPara="1" vertOverflow="ellipsis" vert="horz" wrap="square" anchor="ctr" anchorCtr="1"/>
        <a:lstStyle/>
        <a:p>
          <a:pPr>
            <a:defRPr sz="12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1414488188976378"/>
          <c:y val="0.1579995725725124"/>
          <c:w val="0.73761518271754489"/>
          <c:h val="0.76248388798728406"/>
        </c:manualLayout>
      </c:layout>
      <c:doughnutChart>
        <c:varyColors val="1"/>
        <c:ser>
          <c:idx val="0"/>
          <c:order val="0"/>
          <c:spPr>
            <a:solidFill>
              <a:srgbClr val="0076BE"/>
            </a:solidFill>
          </c:spPr>
          <c:dPt>
            <c:idx val="0"/>
            <c:bubble3D val="0"/>
            <c:explosion val="3"/>
            <c:spPr>
              <a:solidFill>
                <a:srgbClr val="0076BE"/>
              </a:solidFill>
              <a:ln w="19050">
                <a:solidFill>
                  <a:schemeClr val="lt1"/>
                </a:solidFill>
              </a:ln>
              <a:effectLst/>
            </c:spPr>
          </c:dPt>
          <c:dPt>
            <c:idx val="1"/>
            <c:bubble3D val="0"/>
            <c:spPr>
              <a:solidFill>
                <a:srgbClr val="CCCCCC"/>
              </a:solidFill>
              <a:ln w="19050">
                <a:solidFill>
                  <a:schemeClr val="lt1"/>
                </a:solidFill>
              </a:ln>
              <a:effectLst/>
            </c:spPr>
          </c:dPt>
          <c:cat>
            <c:strRef>
              <c:f>'Fig10a-b'!$A$40:$A$41</c:f>
              <c:strCache>
                <c:ptCount val="2"/>
                <c:pt idx="0">
                  <c:v>Not passed</c:v>
                </c:pt>
                <c:pt idx="1">
                  <c:v>Other</c:v>
                </c:pt>
              </c:strCache>
            </c:strRef>
          </c:cat>
          <c:val>
            <c:numRef>
              <c:f>'Fig10a-b'!$B$40:$B$41</c:f>
              <c:numCache>
                <c:formatCode>0.0%</c:formatCode>
                <c:ptCount val="2"/>
                <c:pt idx="0">
                  <c:v>4.1000000000000002E-2</c:v>
                </c:pt>
                <c:pt idx="1">
                  <c:v>0.95899999999999996</c:v>
                </c:pt>
              </c:numCache>
            </c:numRef>
          </c:val>
        </c:ser>
        <c:dLbls>
          <c:showLegendKey val="0"/>
          <c:showVal val="0"/>
          <c:showCatName val="0"/>
          <c:showSerName val="0"/>
          <c:showPercent val="0"/>
          <c:showBubbleSize val="0"/>
          <c:showLeaderLines val="1"/>
        </c:dLbls>
        <c:firstSliceAng val="40"/>
        <c:holeSize val="48"/>
      </c:doughnut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4"/>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2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200" b="1"/>
              <a:t>Did not take/Not required</a:t>
            </a:r>
          </a:p>
        </c:rich>
      </c:tx>
      <c:overlay val="0"/>
      <c:spPr>
        <a:noFill/>
        <a:ln>
          <a:noFill/>
        </a:ln>
        <a:effectLst/>
      </c:spPr>
      <c:txPr>
        <a:bodyPr rot="0" spcFirstLastPara="1" vertOverflow="ellipsis" vert="horz" wrap="square" anchor="ctr" anchorCtr="1"/>
        <a:lstStyle/>
        <a:p>
          <a:pPr>
            <a:defRPr sz="12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doughnutChart>
        <c:varyColors val="1"/>
        <c:ser>
          <c:idx val="0"/>
          <c:order val="0"/>
          <c:spPr>
            <a:solidFill>
              <a:srgbClr val="0076BE"/>
            </a:solidFill>
          </c:spPr>
          <c:dPt>
            <c:idx val="0"/>
            <c:bubble3D val="0"/>
            <c:spPr>
              <a:solidFill>
                <a:srgbClr val="0076BE"/>
              </a:solidFill>
              <a:ln w="19050">
                <a:solidFill>
                  <a:schemeClr val="lt1"/>
                </a:solidFill>
              </a:ln>
              <a:effectLst/>
            </c:spPr>
          </c:dPt>
          <c:dPt>
            <c:idx val="1"/>
            <c:bubble3D val="0"/>
            <c:spPr>
              <a:solidFill>
                <a:srgbClr val="CCCCCC"/>
              </a:solidFill>
              <a:ln w="19050">
                <a:solidFill>
                  <a:schemeClr val="lt1"/>
                </a:solidFill>
              </a:ln>
              <a:effectLst/>
            </c:spPr>
          </c:dPt>
          <c:cat>
            <c:strRef>
              <c:f>'Fig10a-b'!$A$43:$A$44</c:f>
              <c:strCache>
                <c:ptCount val="2"/>
                <c:pt idx="0">
                  <c:v>Did not take/not required</c:v>
                </c:pt>
                <c:pt idx="1">
                  <c:v>Other</c:v>
                </c:pt>
              </c:strCache>
            </c:strRef>
          </c:cat>
          <c:val>
            <c:numRef>
              <c:f>'Fig10a-b'!$B$43:$B$44</c:f>
              <c:numCache>
                <c:formatCode>0.0%</c:formatCode>
                <c:ptCount val="2"/>
                <c:pt idx="0">
                  <c:v>0.30748213535098778</c:v>
                </c:pt>
                <c:pt idx="1">
                  <c:v>0.69299999999999995</c:v>
                </c:pt>
              </c:numCache>
            </c:numRef>
          </c:val>
        </c:ser>
        <c:dLbls>
          <c:showLegendKey val="0"/>
          <c:showVal val="0"/>
          <c:showCatName val="0"/>
          <c:showSerName val="0"/>
          <c:showPercent val="0"/>
          <c:showBubbleSize val="0"/>
          <c:showLeaderLines val="1"/>
        </c:dLbls>
        <c:firstSliceAng val="16"/>
        <c:holeSize val="48"/>
      </c:doughnut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4"/>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2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200" b="1"/>
              <a:t>Unknown</a:t>
            </a:r>
          </a:p>
        </c:rich>
      </c:tx>
      <c:overlay val="0"/>
      <c:spPr>
        <a:noFill/>
        <a:ln>
          <a:noFill/>
        </a:ln>
        <a:effectLst/>
      </c:spPr>
      <c:txPr>
        <a:bodyPr rot="0" spcFirstLastPara="1" vertOverflow="ellipsis" vert="horz" wrap="square" anchor="ctr" anchorCtr="1"/>
        <a:lstStyle/>
        <a:p>
          <a:pPr>
            <a:defRPr sz="12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doughnutChart>
        <c:varyColors val="1"/>
        <c:ser>
          <c:idx val="0"/>
          <c:order val="0"/>
          <c:spPr>
            <a:solidFill>
              <a:srgbClr val="0076BE"/>
            </a:solidFill>
          </c:spPr>
          <c:dPt>
            <c:idx val="0"/>
            <c:bubble3D val="0"/>
            <c:explosion val="3"/>
            <c:spPr>
              <a:solidFill>
                <a:srgbClr val="0076BE"/>
              </a:solidFill>
              <a:ln w="19050">
                <a:solidFill>
                  <a:schemeClr val="lt1"/>
                </a:solidFill>
              </a:ln>
              <a:effectLst/>
            </c:spPr>
          </c:dPt>
          <c:dPt>
            <c:idx val="1"/>
            <c:bubble3D val="0"/>
            <c:spPr>
              <a:solidFill>
                <a:srgbClr val="CCCCCC"/>
              </a:solidFill>
              <a:ln w="19050">
                <a:solidFill>
                  <a:schemeClr val="lt1"/>
                </a:solidFill>
              </a:ln>
              <a:effectLst/>
            </c:spPr>
          </c:dPt>
          <c:cat>
            <c:strRef>
              <c:f>'Fig10a-b'!$A$37:$A$38</c:f>
              <c:strCache>
                <c:ptCount val="2"/>
                <c:pt idx="0">
                  <c:v>Unknown</c:v>
                </c:pt>
                <c:pt idx="1">
                  <c:v>Other</c:v>
                </c:pt>
              </c:strCache>
            </c:strRef>
          </c:cat>
          <c:val>
            <c:numRef>
              <c:f>'Fig10a-b'!$B$37:$B$38</c:f>
              <c:numCache>
                <c:formatCode>0.0%</c:formatCode>
                <c:ptCount val="2"/>
                <c:pt idx="0">
                  <c:v>0.21332492643968054</c:v>
                </c:pt>
                <c:pt idx="1">
                  <c:v>0.78700000000000003</c:v>
                </c:pt>
              </c:numCache>
            </c:numRef>
          </c:val>
        </c:ser>
        <c:dLbls>
          <c:showLegendKey val="0"/>
          <c:showVal val="0"/>
          <c:showCatName val="0"/>
          <c:showSerName val="0"/>
          <c:showPercent val="0"/>
          <c:showBubbleSize val="0"/>
          <c:showLeaderLines val="1"/>
        </c:dLbls>
        <c:firstSliceAng val="0"/>
        <c:holeSize val="48"/>
      </c:doughnut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4"/>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2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200" b="1">
                <a:solidFill>
                  <a:sysClr val="windowText" lastClr="000000"/>
                </a:solidFill>
              </a:rPr>
              <a:t>Passed</a:t>
            </a:r>
          </a:p>
        </c:rich>
      </c:tx>
      <c:overlay val="0"/>
      <c:spPr>
        <a:noFill/>
        <a:ln>
          <a:noFill/>
        </a:ln>
        <a:effectLst/>
      </c:spPr>
      <c:txPr>
        <a:bodyPr rot="0" spcFirstLastPara="1" vertOverflow="ellipsis" vert="horz" wrap="square" anchor="ctr" anchorCtr="1"/>
        <a:lstStyle/>
        <a:p>
          <a:pPr>
            <a:defRPr sz="12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doughnutChart>
        <c:varyColors val="1"/>
        <c:ser>
          <c:idx val="0"/>
          <c:order val="0"/>
          <c:spPr>
            <a:solidFill>
              <a:srgbClr val="0076BE"/>
            </a:solidFill>
          </c:spPr>
          <c:dPt>
            <c:idx val="0"/>
            <c:bubble3D val="0"/>
            <c:explosion val="3"/>
            <c:spPr>
              <a:solidFill>
                <a:srgbClr val="0076BE"/>
              </a:solidFill>
              <a:ln w="19050">
                <a:solidFill>
                  <a:schemeClr val="lt1"/>
                </a:solidFill>
              </a:ln>
              <a:effectLst/>
            </c:spPr>
          </c:dPt>
          <c:dPt>
            <c:idx val="1"/>
            <c:bubble3D val="0"/>
            <c:spPr>
              <a:solidFill>
                <a:srgbClr val="CCCCCC"/>
              </a:solidFill>
              <a:ln w="19050">
                <a:solidFill>
                  <a:schemeClr val="lt1"/>
                </a:solidFill>
              </a:ln>
              <a:effectLst/>
            </c:spPr>
          </c:dPt>
          <c:cat>
            <c:strRef>
              <c:f>'Fig10a-b'!$A$65:$A$66</c:f>
              <c:strCache>
                <c:ptCount val="2"/>
                <c:pt idx="0">
                  <c:v>Passed</c:v>
                </c:pt>
                <c:pt idx="1">
                  <c:v>Other</c:v>
                </c:pt>
              </c:strCache>
            </c:strRef>
          </c:cat>
          <c:val>
            <c:numRef>
              <c:f>'Fig10a-b'!$B$65:$B$66</c:f>
              <c:numCache>
                <c:formatCode>0.0%</c:formatCode>
                <c:ptCount val="2"/>
                <c:pt idx="0">
                  <c:v>0.25600000000000001</c:v>
                </c:pt>
                <c:pt idx="1">
                  <c:v>0.74399999999999999</c:v>
                </c:pt>
              </c:numCache>
            </c:numRef>
          </c:val>
        </c:ser>
        <c:dLbls>
          <c:showLegendKey val="0"/>
          <c:showVal val="0"/>
          <c:showCatName val="0"/>
          <c:showSerName val="0"/>
          <c:showPercent val="0"/>
          <c:showBubbleSize val="0"/>
          <c:showLeaderLines val="1"/>
        </c:dLbls>
        <c:firstSliceAng val="0"/>
        <c:holeSize val="48"/>
      </c:doughnut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4"/>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7.320127952755906E-2"/>
          <c:y val="3.8788540694158199E-2"/>
          <c:w val="0.86970536235053952"/>
          <c:h val="0.72823876881161664"/>
        </c:manualLayout>
      </c:layout>
      <c:barChart>
        <c:barDir val="col"/>
        <c:grouping val="clustered"/>
        <c:varyColors val="0"/>
        <c:ser>
          <c:idx val="0"/>
          <c:order val="0"/>
          <c:tx>
            <c:strRef>
              <c:f>'Fig1a-c'!$D$38</c:f>
              <c:strCache>
                <c:ptCount val="1"/>
                <c:pt idx="0">
                  <c:v>First-year capacity</c:v>
                </c:pt>
              </c:strCache>
            </c:strRef>
          </c:tx>
          <c:spPr>
            <a:solidFill>
              <a:srgbClr val="0076BE"/>
            </a:solidFill>
          </c:spPr>
          <c:invertIfNegative val="0"/>
          <c:dLbls>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'Fig1a-c'!$C$41:$C$51</c:f>
              <c:strCache>
                <c:ptCount val="11"/>
                <c:pt idx="0">
                  <c:v>2007-08</c:v>
                </c:pt>
                <c:pt idx="1">
                  <c:v>2008-09</c:v>
                </c:pt>
                <c:pt idx="2">
                  <c:v>2009-10</c:v>
                </c:pt>
                <c:pt idx="3">
                  <c:v>2010-11</c:v>
                </c:pt>
                <c:pt idx="4">
                  <c:v>2011-12</c:v>
                </c:pt>
                <c:pt idx="5">
                  <c:v>2012-13</c:v>
                </c:pt>
                <c:pt idx="6">
                  <c:v>2013-14</c:v>
                </c:pt>
                <c:pt idx="7">
                  <c:v>2014-15</c:v>
                </c:pt>
                <c:pt idx="8">
                  <c:v>2015-16</c:v>
                </c:pt>
                <c:pt idx="9">
                  <c:v>2016-17</c:v>
                </c:pt>
                <c:pt idx="10">
                  <c:v>2017-18</c:v>
                </c:pt>
              </c:strCache>
            </c:strRef>
          </c:cat>
          <c:val>
            <c:numRef>
              <c:f>'Fig1a-c'!$D$41:$D$51</c:f>
              <c:numCache>
                <c:formatCode>_(* #,##0_);_(* \(#,##0\);_(* "-"??_);_(@_)</c:formatCode>
                <c:ptCount val="11"/>
                <c:pt idx="0">
                  <c:v>13674</c:v>
                </c:pt>
                <c:pt idx="1">
                  <c:v>14596</c:v>
                </c:pt>
                <c:pt idx="2">
                  <c:v>15149</c:v>
                </c:pt>
                <c:pt idx="3">
                  <c:v>15122</c:v>
                </c:pt>
                <c:pt idx="4">
                  <c:v>15784</c:v>
                </c:pt>
                <c:pt idx="5">
                  <c:v>13330</c:v>
                </c:pt>
                <c:pt idx="6">
                  <c:v>11660</c:v>
                </c:pt>
                <c:pt idx="7">
                  <c:v>11323</c:v>
                </c:pt>
                <c:pt idx="8">
                  <c:v>9725</c:v>
                </c:pt>
                <c:pt idx="9">
                  <c:v>9015</c:v>
                </c:pt>
                <c:pt idx="10">
                  <c:v>8595</c:v>
                </c:pt>
              </c:numCache>
            </c:numRef>
          </c:val>
        </c:ser>
        <c:ser>
          <c:idx val="1"/>
          <c:order val="1"/>
          <c:tx>
            <c:strRef>
              <c:f>'Fig1a-c'!$E$38</c:f>
              <c:strCache>
                <c:ptCount val="1"/>
                <c:pt idx="0">
                  <c:v>First-year enrollment</c:v>
                </c:pt>
              </c:strCache>
            </c:strRef>
          </c:tx>
          <c:spPr>
            <a:solidFill>
              <a:srgbClr val="F0B323"/>
            </a:solidFill>
          </c:spPr>
          <c:invertIfNegative val="0"/>
          <c:dLbls>
            <c:dLbl>
              <c:idx val="0"/>
              <c:layout>
                <c:manualLayout>
                  <c:x val="8.6956521739130228E-3"/>
                  <c:y val="9.6153846153847061E-3"/>
                </c:manualLayout>
              </c:layout>
              <c:showLegendKey val="0"/>
              <c:showVal val="1"/>
              <c:showCatName val="0"/>
              <c:showSerName val="0"/>
              <c:showPercent val="0"/>
              <c:showBubbleSize val="0"/>
              <c:extLst>
                <c:ext xmlns:c15="http://schemas.microsoft.com/office/drawing/2012/chart" uri="{CE6537A1-D6FC-4f65-9D91-7224C49458BB}"/>
              </c:extLst>
            </c:dLbl>
            <c:dLbl>
              <c:idx val="1"/>
              <c:layout>
                <c:manualLayout>
                  <c:x val="1.1594202898550725E-2"/>
                  <c:y val="1.282051282051282E-2"/>
                </c:manualLayout>
              </c:layout>
              <c:showLegendKey val="0"/>
              <c:showVal val="1"/>
              <c:showCatName val="0"/>
              <c:showSerName val="0"/>
              <c:showPercent val="0"/>
              <c:showBubbleSize val="0"/>
              <c:extLst>
                <c:ext xmlns:c15="http://schemas.microsoft.com/office/drawing/2012/chart" uri="{CE6537A1-D6FC-4f65-9D91-7224C49458BB}"/>
              </c:extLst>
            </c:dLbl>
            <c:dLbl>
              <c:idx val="2"/>
              <c:layout>
                <c:manualLayout>
                  <c:x val="1.0144927536231882E-2"/>
                  <c:y val="9.6153846153847061E-3"/>
                </c:manualLayout>
              </c:layout>
              <c:showLegendKey val="0"/>
              <c:showVal val="1"/>
              <c:showCatName val="0"/>
              <c:showSerName val="0"/>
              <c:showPercent val="0"/>
              <c:showBubbleSize val="0"/>
              <c:extLst>
                <c:ext xmlns:c15="http://schemas.microsoft.com/office/drawing/2012/chart" uri="{CE6537A1-D6FC-4f65-9D91-7224C49458BB}"/>
              </c:extLst>
            </c:dLbl>
            <c:dLbl>
              <c:idx val="3"/>
              <c:layout>
                <c:manualLayout>
                  <c:x val="6.9504778453517834E-3"/>
                  <c:y val="0"/>
                </c:manualLayout>
              </c:layout>
              <c:showLegendKey val="0"/>
              <c:showVal val="1"/>
              <c:showCatName val="0"/>
              <c:showSerName val="0"/>
              <c:showPercent val="0"/>
              <c:showBubbleSize val="0"/>
              <c:extLst>
                <c:ext xmlns:c15="http://schemas.microsoft.com/office/drawing/2012/chart" uri="{CE6537A1-D6FC-4f65-9D91-7224C49458BB}"/>
              </c:extLst>
            </c:dLbl>
            <c:dLbl>
              <c:idx val="4"/>
              <c:layout>
                <c:manualLayout>
                  <c:x val="1.0144927536231882E-2"/>
                  <c:y val="9.6151322430850766E-3"/>
                </c:manualLayout>
              </c:layout>
              <c:showLegendKey val="0"/>
              <c:showVal val="1"/>
              <c:showCatName val="0"/>
              <c:showSerName val="0"/>
              <c:showPercent val="0"/>
              <c:showBubbleSize val="0"/>
              <c:extLst>
                <c:ext xmlns:c15="http://schemas.microsoft.com/office/drawing/2012/chart" uri="{CE6537A1-D6FC-4f65-9D91-7224C49458BB}"/>
              </c:extLst>
            </c:dLbl>
            <c:dLbl>
              <c:idx val="5"/>
              <c:layout>
                <c:manualLayout>
                  <c:x val="9.2894247594049895E-3"/>
                  <c:y val="3.2051983085447651E-3"/>
                </c:manualLayout>
              </c:layout>
              <c:showLegendKey val="0"/>
              <c:showVal val="1"/>
              <c:showCatName val="0"/>
              <c:showSerName val="0"/>
              <c:showPercent val="0"/>
              <c:showBubbleSize val="0"/>
              <c:extLst>
                <c:ext xmlns:c15="http://schemas.microsoft.com/office/drawing/2012/chart" uri="{CE6537A1-D6FC-4f65-9D91-7224C49458BB}"/>
              </c:extLst>
            </c:dLbl>
            <c:dLbl>
              <c:idx val="6"/>
              <c:layout>
                <c:manualLayout>
                  <c:x val="8.6956521739131546E-3"/>
                  <c:y val="6.4102564102564309E-3"/>
                </c:manualLayout>
              </c:layout>
              <c:showLegendKey val="0"/>
              <c:showVal val="1"/>
              <c:showCatName val="0"/>
              <c:showSerName val="0"/>
              <c:showPercent val="0"/>
              <c:showBubbleSize val="0"/>
              <c:extLst>
                <c:ext xmlns:c15="http://schemas.microsoft.com/office/drawing/2012/chart" uri="{CE6537A1-D6FC-4f65-9D91-7224C49458BB}"/>
              </c:extLst>
            </c:dLbl>
            <c:dLbl>
              <c:idx val="7"/>
              <c:layout>
                <c:manualLayout>
                  <c:x val="6.9504778453518675E-3"/>
                  <c:y val="-2.9828486204325128E-3"/>
                </c:manualLayout>
              </c:layout>
              <c:showLegendKey val="0"/>
              <c:showVal val="1"/>
              <c:showCatName val="0"/>
              <c:showSerName val="0"/>
              <c:showPercent val="0"/>
              <c:showBubbleSize val="0"/>
              <c:extLst>
                <c:ext xmlns:c15="http://schemas.microsoft.com/office/drawing/2012/chart" uri="{CE6537A1-D6FC-4f65-9D91-7224C49458BB}"/>
              </c:extLst>
            </c:dLbl>
            <c:dLbl>
              <c:idx val="8"/>
              <c:layout>
                <c:manualLayout>
                  <c:x val="1.0416666666666666E-2"/>
                  <c:y val="0"/>
                </c:manualLayout>
              </c:layout>
              <c:numFmt formatCode="#,##0" sourceLinked="0"/>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a:effectLst/>
              </c:spPr>
              <c:txPr>
                <a:bodyPr wrap="square" lIns="38100" tIns="19050" rIns="38100" bIns="19050" anchor="ctr">
                  <a:spAutoFit/>
                </a:bodyPr>
                <a:lstStyle/>
                <a:p>
                  <a:pPr>
                    <a:defRPr/>
                  </a:pPr>
                  <a:endParaRPr lang="en-US"/>
                </a:p>
              </c:txPr>
              <c:showLegendKey val="0"/>
              <c:showVal val="1"/>
              <c:showCatName val="0"/>
              <c:showSerName val="0"/>
              <c:showPercent val="0"/>
              <c:showBubbleSize val="0"/>
              <c:extLst>
                <c:ext xmlns:c15="http://schemas.microsoft.com/office/drawing/2012/chart" uri="{CE6537A1-D6FC-4f65-9D91-7224C49458BB}"/>
              </c:extLst>
            </c:dLbl>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'Fig1a-c'!$C$41:$C$51</c:f>
              <c:strCache>
                <c:ptCount val="11"/>
                <c:pt idx="0">
                  <c:v>2007-08</c:v>
                </c:pt>
                <c:pt idx="1">
                  <c:v>2008-09</c:v>
                </c:pt>
                <c:pt idx="2">
                  <c:v>2009-10</c:v>
                </c:pt>
                <c:pt idx="3">
                  <c:v>2010-11</c:v>
                </c:pt>
                <c:pt idx="4">
                  <c:v>2011-12</c:v>
                </c:pt>
                <c:pt idx="5">
                  <c:v>2012-13</c:v>
                </c:pt>
                <c:pt idx="6">
                  <c:v>2013-14</c:v>
                </c:pt>
                <c:pt idx="7">
                  <c:v>2014-15</c:v>
                </c:pt>
                <c:pt idx="8">
                  <c:v>2015-16</c:v>
                </c:pt>
                <c:pt idx="9">
                  <c:v>2016-17</c:v>
                </c:pt>
                <c:pt idx="10">
                  <c:v>2017-18</c:v>
                </c:pt>
              </c:strCache>
            </c:strRef>
          </c:cat>
          <c:val>
            <c:numRef>
              <c:f>'Fig1a-c'!$E$41:$E$51</c:f>
              <c:numCache>
                <c:formatCode>_(* #,##0_);_(* \(#,##0\);_(* "-"??_);_(@_)</c:formatCode>
                <c:ptCount val="11"/>
                <c:pt idx="0">
                  <c:v>8413</c:v>
                </c:pt>
                <c:pt idx="1">
                  <c:v>8633</c:v>
                </c:pt>
                <c:pt idx="2">
                  <c:v>10054</c:v>
                </c:pt>
                <c:pt idx="3">
                  <c:v>10390</c:v>
                </c:pt>
                <c:pt idx="4">
                  <c:v>9620</c:v>
                </c:pt>
                <c:pt idx="5">
                  <c:v>8198</c:v>
                </c:pt>
                <c:pt idx="6">
                  <c:v>7397</c:v>
                </c:pt>
                <c:pt idx="7">
                  <c:v>7601</c:v>
                </c:pt>
                <c:pt idx="8">
                  <c:v>6875</c:v>
                </c:pt>
                <c:pt idx="9">
                  <c:v>6080</c:v>
                </c:pt>
                <c:pt idx="10">
                  <c:v>5962</c:v>
                </c:pt>
              </c:numCache>
            </c:numRef>
          </c:val>
        </c:ser>
        <c:dLbls>
          <c:showLegendKey val="0"/>
          <c:showVal val="0"/>
          <c:showCatName val="0"/>
          <c:showSerName val="0"/>
          <c:showPercent val="0"/>
          <c:showBubbleSize val="0"/>
        </c:dLbls>
        <c:gapWidth val="150"/>
        <c:axId val="327212816"/>
        <c:axId val="327211248"/>
      </c:barChart>
      <c:lineChart>
        <c:grouping val="standard"/>
        <c:varyColors val="0"/>
        <c:ser>
          <c:idx val="2"/>
          <c:order val="2"/>
          <c:tx>
            <c:strRef>
              <c:f>'Fig1a-c'!$F$38</c:f>
              <c:strCache>
                <c:ptCount val="1"/>
                <c:pt idx="0">
                  <c:v>Number of Programs</c:v>
                </c:pt>
              </c:strCache>
            </c:strRef>
          </c:tx>
          <c:spPr>
            <a:ln>
              <a:solidFill>
                <a:srgbClr val="F26522"/>
              </a:solidFill>
            </a:ln>
          </c:spPr>
          <c:marker>
            <c:symbol val="circle"/>
            <c:size val="7"/>
            <c:spPr>
              <a:solidFill>
                <a:srgbClr val="F26522">
                  <a:alpha val="99000"/>
                </a:srgbClr>
              </a:solidFill>
              <a:ln>
                <a:noFill/>
              </a:ln>
            </c:spPr>
          </c:marker>
          <c:dLbls>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c:sp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'Fig1a-c'!$C$41:$C$51</c:f>
              <c:strCache>
                <c:ptCount val="11"/>
                <c:pt idx="0">
                  <c:v>2007-08</c:v>
                </c:pt>
                <c:pt idx="1">
                  <c:v>2008-09</c:v>
                </c:pt>
                <c:pt idx="2">
                  <c:v>2009-10</c:v>
                </c:pt>
                <c:pt idx="3">
                  <c:v>2010-11</c:v>
                </c:pt>
                <c:pt idx="4">
                  <c:v>2011-12</c:v>
                </c:pt>
                <c:pt idx="5">
                  <c:v>2012-13</c:v>
                </c:pt>
                <c:pt idx="6">
                  <c:v>2013-14</c:v>
                </c:pt>
                <c:pt idx="7">
                  <c:v>2014-15</c:v>
                </c:pt>
                <c:pt idx="8">
                  <c:v>2015-16</c:v>
                </c:pt>
                <c:pt idx="9">
                  <c:v>2016-17</c:v>
                </c:pt>
                <c:pt idx="10">
                  <c:v>2017-18</c:v>
                </c:pt>
              </c:strCache>
            </c:strRef>
          </c:cat>
          <c:val>
            <c:numRef>
              <c:f>'Fig1a-c'!$F$41:$F$51</c:f>
              <c:numCache>
                <c:formatCode>General</c:formatCode>
                <c:ptCount val="11"/>
                <c:pt idx="0">
                  <c:v>271</c:v>
                </c:pt>
                <c:pt idx="1">
                  <c:v>272</c:v>
                </c:pt>
                <c:pt idx="2">
                  <c:v>277</c:v>
                </c:pt>
                <c:pt idx="3">
                  <c:v>279</c:v>
                </c:pt>
                <c:pt idx="4">
                  <c:v>287</c:v>
                </c:pt>
                <c:pt idx="5">
                  <c:v>278</c:v>
                </c:pt>
                <c:pt idx="6">
                  <c:v>273</c:v>
                </c:pt>
                <c:pt idx="7">
                  <c:v>272</c:v>
                </c:pt>
                <c:pt idx="8">
                  <c:v>264</c:v>
                </c:pt>
                <c:pt idx="9">
                  <c:v>257</c:v>
                </c:pt>
                <c:pt idx="10">
                  <c:v>256</c:v>
                </c:pt>
              </c:numCache>
            </c:numRef>
          </c:val>
          <c:smooth val="0"/>
        </c:ser>
        <c:dLbls>
          <c:showLegendKey val="0"/>
          <c:showVal val="0"/>
          <c:showCatName val="0"/>
          <c:showSerName val="0"/>
          <c:showPercent val="0"/>
          <c:showBubbleSize val="0"/>
        </c:dLbls>
        <c:marker val="1"/>
        <c:smooth val="0"/>
        <c:axId val="327214384"/>
        <c:axId val="327212032"/>
      </c:lineChart>
      <c:catAx>
        <c:axId val="327212816"/>
        <c:scaling>
          <c:orientation val="minMax"/>
        </c:scaling>
        <c:delete val="0"/>
        <c:axPos val="b"/>
        <c:title>
          <c:tx>
            <c:rich>
              <a:bodyPr/>
              <a:lstStyle/>
              <a:p>
                <a:pPr>
                  <a:defRPr/>
                </a:pPr>
                <a:r>
                  <a:rPr lang="en-US"/>
                  <a:t>Title</a:t>
                </a:r>
              </a:p>
            </c:rich>
          </c:tx>
          <c:layout>
            <c:manualLayout>
              <c:xMode val="edge"/>
              <c:yMode val="edge"/>
              <c:x val="0.46422098279381746"/>
              <c:y val="0.84999407626130075"/>
            </c:manualLayout>
          </c:layout>
          <c:overlay val="0"/>
        </c:title>
        <c:numFmt formatCode="General" sourceLinked="0"/>
        <c:majorTickMark val="out"/>
        <c:minorTickMark val="none"/>
        <c:tickLblPos val="nextTo"/>
        <c:crossAx val="327211248"/>
        <c:crosses val="autoZero"/>
        <c:auto val="1"/>
        <c:lblAlgn val="ctr"/>
        <c:lblOffset val="100"/>
        <c:noMultiLvlLbl val="0"/>
      </c:catAx>
      <c:valAx>
        <c:axId val="327211248"/>
        <c:scaling>
          <c:orientation val="minMax"/>
          <c:max val="18000"/>
        </c:scaling>
        <c:delete val="0"/>
        <c:axPos val="l"/>
        <c:majorGridlines>
          <c:spPr>
            <a:ln>
              <a:solidFill>
                <a:schemeClr val="bg1"/>
              </a:solidFill>
            </a:ln>
          </c:spPr>
        </c:majorGridlines>
        <c:title>
          <c:tx>
            <c:rich>
              <a:bodyPr rot="-5400000" vert="horz"/>
              <a:lstStyle/>
              <a:p>
                <a:pPr>
                  <a:defRPr/>
                </a:pPr>
                <a:r>
                  <a:rPr lang="en-US"/>
                  <a:t>Capacity/Enrollment</a:t>
                </a:r>
              </a:p>
            </c:rich>
          </c:tx>
          <c:layout>
            <c:manualLayout>
              <c:xMode val="edge"/>
              <c:yMode val="edge"/>
              <c:x val="9.3287948381452334E-3"/>
              <c:y val="0.25434027777777779"/>
            </c:manualLayout>
          </c:layout>
          <c:overlay val="0"/>
        </c:title>
        <c:numFmt formatCode="#,##0" sourceLinked="0"/>
        <c:majorTickMark val="out"/>
        <c:minorTickMark val="none"/>
        <c:tickLblPos val="nextTo"/>
        <c:crossAx val="327212816"/>
        <c:crosses val="autoZero"/>
        <c:crossBetween val="between"/>
        <c:majorUnit val="2000"/>
      </c:valAx>
      <c:valAx>
        <c:axId val="327212032"/>
        <c:scaling>
          <c:orientation val="minMax"/>
          <c:max val="800"/>
        </c:scaling>
        <c:delete val="0"/>
        <c:axPos val="r"/>
        <c:title>
          <c:tx>
            <c:rich>
              <a:bodyPr rot="5400000" vert="horz"/>
              <a:lstStyle/>
              <a:p>
                <a:pPr>
                  <a:defRPr/>
                </a:pPr>
                <a:r>
                  <a:rPr lang="en-US"/>
                  <a:t>Number of Programs</a:t>
                </a:r>
              </a:p>
            </c:rich>
          </c:tx>
          <c:layout>
            <c:manualLayout>
              <c:xMode val="edge"/>
              <c:yMode val="edge"/>
              <c:x val="0.9796957932341791"/>
              <c:y val="0.25033264071157774"/>
            </c:manualLayout>
          </c:layout>
          <c:overlay val="0"/>
        </c:title>
        <c:numFmt formatCode="#,##0" sourceLinked="0"/>
        <c:majorTickMark val="out"/>
        <c:minorTickMark val="none"/>
        <c:tickLblPos val="nextTo"/>
        <c:crossAx val="327214384"/>
        <c:crosses val="max"/>
        <c:crossBetween val="between"/>
        <c:majorUnit val="100"/>
      </c:valAx>
      <c:catAx>
        <c:axId val="327214384"/>
        <c:scaling>
          <c:orientation val="minMax"/>
        </c:scaling>
        <c:delete val="1"/>
        <c:axPos val="b"/>
        <c:numFmt formatCode="General" sourceLinked="1"/>
        <c:majorTickMark val="out"/>
        <c:minorTickMark val="none"/>
        <c:tickLblPos val="none"/>
        <c:crossAx val="327212032"/>
        <c:crosses val="autoZero"/>
        <c:auto val="1"/>
        <c:lblAlgn val="ctr"/>
        <c:lblOffset val="100"/>
        <c:noMultiLvlLbl val="0"/>
      </c:catAx>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c:spPr>
    </c:plotArea>
    <c:legend>
      <c:legendPos val="b"/>
      <c:layout>
        <c:manualLayout>
          <c:xMode val="edge"/>
          <c:yMode val="edge"/>
          <c:x val="0.26516668489355499"/>
          <c:y val="0.91879852909011384"/>
          <c:w val="0.46966663021289007"/>
          <c:h val="6.3840359798775156E-2"/>
        </c:manualLayout>
      </c:layout>
      <c:overlay val="0"/>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c:spPr>
    </c:legend>
    <c:plotVisOnly val="1"/>
    <c:dispBlanksAs val="gap"/>
    <c:showDLblsOverMax val="0"/>
  </c:chart>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c:spPr>
  <c:txPr>
    <a:bodyPr/>
    <a:lstStyle/>
    <a:p>
      <a:pPr>
        <a:defRPr>
          <a:latin typeface="Arial" pitchFamily="34" charset="0"/>
          <a:cs typeface="Arial" pitchFamily="34" charset="0"/>
        </a:defRPr>
      </a:pPr>
      <a:endParaRPr lang="en-US"/>
    </a:p>
  </c:txPr>
  <c:printSettings>
    <c:headerFooter/>
    <c:pageMargins b="0.75000000000000255" l="0.70000000000000062" r="0.70000000000000062" t="0.75000000000000255" header="0.30000000000000032" footer="0.30000000000000032"/>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2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200" b="1"/>
              <a:t>Not Passed</a:t>
            </a:r>
          </a:p>
        </c:rich>
      </c:tx>
      <c:overlay val="0"/>
      <c:spPr>
        <a:noFill/>
        <a:ln>
          <a:noFill/>
        </a:ln>
        <a:effectLst/>
      </c:spPr>
      <c:txPr>
        <a:bodyPr rot="0" spcFirstLastPara="1" vertOverflow="ellipsis" vert="horz" wrap="square" anchor="ctr" anchorCtr="1"/>
        <a:lstStyle/>
        <a:p>
          <a:pPr>
            <a:defRPr sz="12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doughnutChart>
        <c:varyColors val="1"/>
        <c:ser>
          <c:idx val="0"/>
          <c:order val="0"/>
          <c:spPr>
            <a:solidFill>
              <a:srgbClr val="0076BE"/>
            </a:solidFill>
          </c:spPr>
          <c:dPt>
            <c:idx val="0"/>
            <c:bubble3D val="0"/>
            <c:explosion val="3"/>
            <c:spPr>
              <a:solidFill>
                <a:srgbClr val="0076BE"/>
              </a:solidFill>
              <a:ln w="19050">
                <a:solidFill>
                  <a:schemeClr val="lt1"/>
                </a:solidFill>
              </a:ln>
              <a:effectLst/>
            </c:spPr>
          </c:dPt>
          <c:dPt>
            <c:idx val="1"/>
            <c:bubble3D val="0"/>
            <c:spPr>
              <a:solidFill>
                <a:srgbClr val="CCCCCC"/>
              </a:solidFill>
              <a:ln w="19050">
                <a:solidFill>
                  <a:schemeClr val="lt1"/>
                </a:solidFill>
              </a:ln>
              <a:effectLst/>
            </c:spPr>
          </c:dPt>
          <c:cat>
            <c:strRef>
              <c:f>'Fig10a-b'!$A$59:$A$60</c:f>
              <c:strCache>
                <c:ptCount val="2"/>
                <c:pt idx="0">
                  <c:v>Not passed</c:v>
                </c:pt>
                <c:pt idx="1">
                  <c:v>Other</c:v>
                </c:pt>
              </c:strCache>
            </c:strRef>
          </c:cat>
          <c:val>
            <c:numRef>
              <c:f>'Fig10a-b'!$B$59:$B$60</c:f>
              <c:numCache>
                <c:formatCode>0.0%</c:formatCode>
                <c:ptCount val="2"/>
                <c:pt idx="0">
                  <c:v>1.2999999999999999E-2</c:v>
                </c:pt>
                <c:pt idx="1">
                  <c:v>0.98699999999999999</c:v>
                </c:pt>
              </c:numCache>
            </c:numRef>
          </c:val>
        </c:ser>
        <c:dLbls>
          <c:showLegendKey val="0"/>
          <c:showVal val="0"/>
          <c:showCatName val="0"/>
          <c:showSerName val="0"/>
          <c:showPercent val="0"/>
          <c:showBubbleSize val="0"/>
          <c:showLeaderLines val="1"/>
        </c:dLbls>
        <c:firstSliceAng val="41"/>
        <c:holeSize val="48"/>
      </c:doughnut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4"/>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200" b="1"/>
              <a:t>Did not take/Not required</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doughnutChart>
        <c:varyColors val="1"/>
        <c:ser>
          <c:idx val="0"/>
          <c:order val="0"/>
          <c:spPr>
            <a:solidFill>
              <a:srgbClr val="0076BE"/>
            </a:solidFill>
          </c:spPr>
          <c:explosion val="2"/>
          <c:dPt>
            <c:idx val="0"/>
            <c:bubble3D val="0"/>
            <c:spPr>
              <a:solidFill>
                <a:srgbClr val="0076BE"/>
              </a:solidFill>
              <a:ln w="19050">
                <a:solidFill>
                  <a:schemeClr val="lt1"/>
                </a:solidFill>
              </a:ln>
              <a:effectLst/>
            </c:spPr>
          </c:dPt>
          <c:dPt>
            <c:idx val="1"/>
            <c:bubble3D val="0"/>
            <c:spPr>
              <a:solidFill>
                <a:srgbClr val="CCCCCC"/>
              </a:solidFill>
              <a:ln w="19050">
                <a:solidFill>
                  <a:schemeClr val="lt1"/>
                </a:solidFill>
              </a:ln>
              <a:effectLst/>
            </c:spPr>
          </c:dPt>
          <c:cat>
            <c:strRef>
              <c:f>'Fig10a-b'!$A$62:$A$63</c:f>
              <c:strCache>
                <c:ptCount val="2"/>
                <c:pt idx="0">
                  <c:v>Did not take/not required</c:v>
                </c:pt>
                <c:pt idx="1">
                  <c:v>Other</c:v>
                </c:pt>
              </c:strCache>
            </c:strRef>
          </c:cat>
          <c:val>
            <c:numRef>
              <c:f>'Fig10a-b'!$B$62:$B$63</c:f>
              <c:numCache>
                <c:formatCode>0.0%</c:formatCode>
                <c:ptCount val="2"/>
                <c:pt idx="0">
                  <c:v>0.30599999999999999</c:v>
                </c:pt>
                <c:pt idx="1">
                  <c:v>0.69399999999999995</c:v>
                </c:pt>
              </c:numCache>
            </c:numRef>
          </c:val>
        </c:ser>
        <c:dLbls>
          <c:showLegendKey val="0"/>
          <c:showVal val="0"/>
          <c:showCatName val="0"/>
          <c:showSerName val="0"/>
          <c:showPercent val="0"/>
          <c:showBubbleSize val="0"/>
          <c:showLeaderLines val="1"/>
        </c:dLbls>
        <c:firstSliceAng val="0"/>
        <c:holeSize val="48"/>
      </c:doughnut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4"/>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200" b="1"/>
              <a:t>Unknown</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doughnutChart>
        <c:varyColors val="1"/>
        <c:ser>
          <c:idx val="0"/>
          <c:order val="0"/>
          <c:spPr>
            <a:solidFill>
              <a:srgbClr val="0076BE"/>
            </a:solidFill>
          </c:spPr>
          <c:dPt>
            <c:idx val="0"/>
            <c:bubble3D val="0"/>
            <c:explosion val="3"/>
            <c:spPr>
              <a:solidFill>
                <a:srgbClr val="0076BE"/>
              </a:solidFill>
              <a:ln w="19050">
                <a:solidFill>
                  <a:schemeClr val="lt1"/>
                </a:solidFill>
              </a:ln>
              <a:effectLst/>
            </c:spPr>
          </c:dPt>
          <c:dPt>
            <c:idx val="1"/>
            <c:bubble3D val="0"/>
            <c:spPr>
              <a:solidFill>
                <a:srgbClr val="CCCCCC"/>
              </a:solidFill>
              <a:ln w="19050">
                <a:solidFill>
                  <a:schemeClr val="lt1"/>
                </a:solidFill>
              </a:ln>
              <a:effectLst/>
            </c:spPr>
          </c:dPt>
          <c:cat>
            <c:strRef>
              <c:f>'Fig10a-b'!$A$56:$A$57</c:f>
              <c:strCache>
                <c:ptCount val="2"/>
                <c:pt idx="0">
                  <c:v>Unknown</c:v>
                </c:pt>
                <c:pt idx="1">
                  <c:v>Other</c:v>
                </c:pt>
              </c:strCache>
            </c:strRef>
          </c:cat>
          <c:val>
            <c:numRef>
              <c:f>'Fig10a-b'!$B$56:$B$57</c:f>
              <c:numCache>
                <c:formatCode>0.0%</c:formatCode>
                <c:ptCount val="2"/>
                <c:pt idx="0">
                  <c:v>0.42399999999999999</c:v>
                </c:pt>
                <c:pt idx="1">
                  <c:v>0.57599999999999996</c:v>
                </c:pt>
              </c:numCache>
            </c:numRef>
          </c:val>
        </c:ser>
        <c:dLbls>
          <c:showLegendKey val="0"/>
          <c:showVal val="0"/>
          <c:showCatName val="0"/>
          <c:showSerName val="0"/>
          <c:showPercent val="0"/>
          <c:showBubbleSize val="0"/>
          <c:showLeaderLines val="1"/>
        </c:dLbls>
        <c:firstSliceAng val="0"/>
        <c:holeSize val="48"/>
      </c:doughnut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4"/>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4389744640423394E-2"/>
          <c:y val="0.10018558172733762"/>
          <c:w val="0.92483386461891082"/>
          <c:h val="0.68937732890455072"/>
        </c:manualLayout>
      </c:layout>
      <c:barChart>
        <c:barDir val="col"/>
        <c:grouping val="stacked"/>
        <c:varyColors val="0"/>
        <c:ser>
          <c:idx val="0"/>
          <c:order val="0"/>
          <c:tx>
            <c:strRef>
              <c:f>'Fig11 | Tab14'!$B$4</c:f>
              <c:strCache>
                <c:ptCount val="1"/>
                <c:pt idx="0">
                  <c:v>Average hours per week</c:v>
                </c:pt>
              </c:strCache>
            </c:strRef>
          </c:tx>
          <c:spPr>
            <a:solidFill>
              <a:srgbClr val="F26522"/>
            </a:solidFill>
            <a:ln w="28575">
              <a:solidFill>
                <a:srgbClr val="F26522"/>
              </a:solidFill>
            </a:ln>
            <a:effectLst/>
          </c:spPr>
          <c:invertIfNegative val="0"/>
          <c:dLbls>
            <c:dLbl>
              <c:idx val="0"/>
              <c:layout>
                <c:manualLayout>
                  <c:x val="0"/>
                  <c:y val="-9.1622519347822423E-2"/>
                </c:manualLayout>
              </c:layout>
              <c:dLblPos val="ctr"/>
              <c:showLegendKey val="0"/>
              <c:showVal val="1"/>
              <c:showCatName val="0"/>
              <c:showSerName val="0"/>
              <c:showPercent val="0"/>
              <c:showBubbleSize val="0"/>
              <c:extLst>
                <c:ext xmlns:c15="http://schemas.microsoft.com/office/drawing/2012/chart" uri="{CE6537A1-D6FC-4f65-9D91-7224C49458BB}"/>
              </c:extLst>
            </c:dLbl>
            <c:dLbl>
              <c:idx val="1"/>
              <c:layout>
                <c:manualLayout>
                  <c:x val="0"/>
                  <c:y val="-6.7371450089081589E-2"/>
                </c:manualLayout>
              </c:layout>
              <c:dLblPos val="ctr"/>
              <c:showLegendKey val="0"/>
              <c:showVal val="1"/>
              <c:showCatName val="0"/>
              <c:showSerName val="0"/>
              <c:showPercent val="0"/>
              <c:showBubbleSize val="0"/>
              <c:extLst>
                <c:ext xmlns:c15="http://schemas.microsoft.com/office/drawing/2012/chart" uri="{CE6537A1-D6FC-4f65-9D91-7224C49458BB}"/>
              </c:extLst>
            </c:dLbl>
            <c:dLbl>
              <c:idx val="2"/>
              <c:layout>
                <c:manualLayout>
                  <c:x val="-3.5920887507728551E-17"/>
                  <c:y val="-5.5346518516020612E-2"/>
                </c:manualLayout>
              </c:layout>
              <c:dLblPos val="ctr"/>
              <c:showLegendKey val="0"/>
              <c:showVal val="1"/>
              <c:showCatName val="0"/>
              <c:showSerName val="0"/>
              <c:showPercent val="0"/>
              <c:showBubbleSize val="0"/>
              <c:extLst>
                <c:ext xmlns:c15="http://schemas.microsoft.com/office/drawing/2012/chart" uri="{CE6537A1-D6FC-4f65-9D91-7224C49458BB}"/>
              </c:extLst>
            </c:dLbl>
            <c:dLbl>
              <c:idx val="3"/>
              <c:layout>
                <c:manualLayout>
                  <c:x val="0"/>
                  <c:y val="-5.5145087592102376E-2"/>
                </c:manualLayout>
              </c:layout>
              <c:dLblPos val="ctr"/>
              <c:showLegendKey val="0"/>
              <c:showVal val="1"/>
              <c:showCatName val="0"/>
              <c:showSerName val="0"/>
              <c:showPercent val="0"/>
              <c:showBubbleSize val="0"/>
              <c:extLst>
                <c:ext xmlns:c15="http://schemas.microsoft.com/office/drawing/2012/chart" uri="{CE6537A1-D6FC-4f65-9D91-7224C49458BB}"/>
              </c:extLst>
            </c:dLbl>
            <c:dLbl>
              <c:idx val="4"/>
              <c:layout>
                <c:manualLayout>
                  <c:x val="-9.7967188551508063E-4"/>
                  <c:y val="-5.208832835938345E-2"/>
                </c:manualLayout>
              </c:layout>
              <c:dLblPos val="ctr"/>
              <c:showLegendKey val="0"/>
              <c:showVal val="1"/>
              <c:showCatName val="0"/>
              <c:showSerName val="0"/>
              <c:showPercent val="0"/>
              <c:showBubbleSize val="0"/>
              <c:extLst>
                <c:ext xmlns:c15="http://schemas.microsoft.com/office/drawing/2012/chart" uri="{CE6537A1-D6FC-4f65-9D91-7224C49458BB}"/>
              </c:extLst>
            </c:dLbl>
            <c:dLbl>
              <c:idx val="5"/>
              <c:layout>
                <c:manualLayout>
                  <c:x val="-7.1841775015457102E-17"/>
                  <c:y val="-5.0868052628325097E-2"/>
                </c:manualLayout>
              </c:layout>
              <c:dLblPos val="ctr"/>
              <c:showLegendKey val="0"/>
              <c:showVal val="1"/>
              <c:showCatName val="0"/>
              <c:showSerName val="0"/>
              <c:showPercent val="0"/>
              <c:showBubbleSize val="0"/>
              <c:extLst>
                <c:ext xmlns:c15="http://schemas.microsoft.com/office/drawing/2012/chart" uri="{CE6537A1-D6FC-4f65-9D91-7224C49458BB}"/>
              </c:extLst>
            </c:dLbl>
            <c:dLbl>
              <c:idx val="6"/>
              <c:layout>
                <c:manualLayout>
                  <c:x val="0"/>
                  <c:y val="-4.6994104323683415E-2"/>
                </c:manualLayout>
              </c:layout>
              <c:dLblPos val="ctr"/>
              <c:showLegendKey val="0"/>
              <c:showVal val="1"/>
              <c:showCatName val="0"/>
              <c:showSerName val="0"/>
              <c:showPercent val="0"/>
              <c:showBubbleSize val="0"/>
              <c:extLst>
                <c:ext xmlns:c15="http://schemas.microsoft.com/office/drawing/2012/chart" uri="{CE6537A1-D6FC-4f65-9D91-7224C49458BB}"/>
              </c:extLst>
            </c:dLbl>
            <c:dLbl>
              <c:idx val="7"/>
              <c:layout>
                <c:manualLayout>
                  <c:x val="1.9593437710301613E-3"/>
                  <c:y val="-4.5975259516543299E-2"/>
                </c:manualLayout>
              </c:layout>
              <c:dLblPos val="ctr"/>
              <c:showLegendKey val="0"/>
              <c:showVal val="1"/>
              <c:showCatName val="0"/>
              <c:showSerName val="0"/>
              <c:showPercent val="0"/>
              <c:showBubbleSize val="0"/>
              <c:extLst>
                <c:ext xmlns:c15="http://schemas.microsoft.com/office/drawing/2012/chart" uri="{CE6537A1-D6FC-4f65-9D91-7224C49458BB}"/>
              </c:extLst>
            </c:dLbl>
            <c:dLbl>
              <c:idx val="8"/>
              <c:layout>
                <c:manualLayout>
                  <c:x val="0"/>
                  <c:y val="-4.0881035480843264E-2"/>
                </c:manualLayout>
              </c:layout>
              <c:tx>
                <c:rich>
                  <a:bodyPr/>
                  <a:lstStyle/>
                  <a:p>
                    <a:r>
                      <a:rPr lang="en-US"/>
                      <a:t>0.8</a:t>
                    </a:r>
                  </a:p>
                </c:rich>
              </c:tx>
              <c:dLblPos val="ctr"/>
              <c:showLegendKey val="0"/>
              <c:showVal val="1"/>
              <c:showCatName val="0"/>
              <c:showSerName val="0"/>
              <c:showPercent val="0"/>
              <c:showBubbleSize val="0"/>
              <c:extLst>
                <c:ext xmlns:c15="http://schemas.microsoft.com/office/drawing/2012/chart" uri="{CE6537A1-D6FC-4f65-9D91-7224C49458BB}"/>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'Fig11 | Tab14'!$A$5:$A$13</c:f>
              <c:strCache>
                <c:ptCount val="9"/>
                <c:pt idx="0">
                  <c:v>Curriculum development and coordination</c:v>
                </c:pt>
                <c:pt idx="1">
                  <c:v>Development and responsibilities to maintain CODA accreditation compliance and documentation</c:v>
                </c:pt>
                <c:pt idx="2">
                  <c:v>Supervision and evaluation of faculty</c:v>
                </c:pt>
                <c:pt idx="3">
                  <c:v>Fiscal administration</c:v>
                </c:pt>
                <c:pt idx="4">
                  <c:v>Determining faculty teaching assignments and schedules</c:v>
                </c:pt>
                <c:pt idx="5">
                  <c:v>Budget preparation</c:v>
                </c:pt>
                <c:pt idx="6">
                  <c:v>Scheduling use of program facilities</c:v>
                </c:pt>
                <c:pt idx="7">
                  <c:v>Determining admissions criteria and procedures</c:v>
                </c:pt>
                <c:pt idx="8">
                  <c:v>Selection and recommendation of individuals for faculty appintments and promotion</c:v>
                </c:pt>
              </c:strCache>
            </c:strRef>
          </c:cat>
          <c:val>
            <c:numRef>
              <c:f>'Fig11 | Tab14'!$B$5:$B$13</c:f>
              <c:numCache>
                <c:formatCode>General</c:formatCode>
                <c:ptCount val="9"/>
                <c:pt idx="0">
                  <c:v>5.4</c:v>
                </c:pt>
                <c:pt idx="1">
                  <c:v>3.8</c:v>
                </c:pt>
                <c:pt idx="2">
                  <c:v>2.7</c:v>
                </c:pt>
                <c:pt idx="3">
                  <c:v>2.4</c:v>
                </c:pt>
                <c:pt idx="4">
                  <c:v>2</c:v>
                </c:pt>
                <c:pt idx="5">
                  <c:v>1.8</c:v>
                </c:pt>
                <c:pt idx="6">
                  <c:v>1.4</c:v>
                </c:pt>
                <c:pt idx="7">
                  <c:v>1.4</c:v>
                </c:pt>
                <c:pt idx="8">
                  <c:v>0.8</c:v>
                </c:pt>
              </c:numCache>
            </c:numRef>
          </c:val>
        </c:ser>
        <c:ser>
          <c:idx val="1"/>
          <c:order val="1"/>
          <c:tx>
            <c:strRef>
              <c:f>'Fig11 | Tab14'!$C$4</c:f>
              <c:strCache>
                <c:ptCount val="1"/>
                <c:pt idx="0">
                  <c:v>Maximum</c:v>
                </c:pt>
              </c:strCache>
            </c:strRef>
          </c:tx>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w="28575">
              <a:solidFill>
                <a:srgbClr val="F26522"/>
              </a:solidFill>
            </a:ln>
            <a:effectLst/>
          </c:spPr>
          <c:invertIfNegative val="0"/>
          <c:dLbls>
            <c:dLbl>
              <c:idx val="0"/>
              <c:layout>
                <c:manualLayout>
                  <c:x val="-3.9456883211393574E-3"/>
                  <c:y val="-0.2871674889991801"/>
                </c:manualLayout>
              </c:layout>
              <c:tx>
                <c:rich>
                  <a:bodyPr/>
                  <a:lstStyle/>
                  <a:p>
                    <a:r>
                      <a:rPr lang="en-US"/>
                      <a:t>Max</a:t>
                    </a:r>
                    <a:r>
                      <a:rPr lang="en-US" baseline="0"/>
                      <a:t>=30</a:t>
                    </a:r>
                    <a:r>
                      <a:rPr lang="en-US"/>
                      <a:t> hrs</a:t>
                    </a:r>
                  </a:p>
                </c:rich>
              </c:tx>
              <c:showLegendKey val="0"/>
              <c:showVal val="1"/>
              <c:showCatName val="0"/>
              <c:showSerName val="0"/>
              <c:showPercent val="0"/>
              <c:showBubbleSize val="0"/>
              <c:extLst>
                <c:ext xmlns:c15="http://schemas.microsoft.com/office/drawing/2012/chart" uri="{CE6537A1-D6FC-4f65-9D91-7224C49458BB}"/>
              </c:extLst>
            </c:dLbl>
            <c:dLbl>
              <c:idx val="1"/>
              <c:layout>
                <c:manualLayout>
                  <c:x val="-1.7983071623849569E-5"/>
                  <c:y val="-0.26169725549555845"/>
                </c:manualLayout>
              </c:layout>
              <c:tx>
                <c:rich>
                  <a:bodyPr/>
                  <a:lstStyle/>
                  <a:p>
                    <a:r>
                      <a:rPr lang="en-US"/>
                      <a:t>Max=25</a:t>
                    </a:r>
                    <a:r>
                      <a:rPr lang="en-US" baseline="0"/>
                      <a:t> </a:t>
                    </a:r>
                    <a:r>
                      <a:rPr lang="en-US"/>
                      <a:t>hrs</a:t>
                    </a:r>
                  </a:p>
                </c:rich>
              </c:tx>
              <c:showLegendKey val="0"/>
              <c:showVal val="1"/>
              <c:showCatName val="0"/>
              <c:showSerName val="0"/>
              <c:showPercent val="0"/>
              <c:showBubbleSize val="0"/>
              <c:extLst>
                <c:ext xmlns:c15="http://schemas.microsoft.com/office/drawing/2012/chart" uri="{CE6537A1-D6FC-4f65-9D91-7224C49458BB}"/>
              </c:extLst>
            </c:dLbl>
            <c:dLbl>
              <c:idx val="2"/>
              <c:layout>
                <c:manualLayout>
                  <c:x val="-2.7013531833228576E-5"/>
                  <c:y val="-0.22074533890287742"/>
                </c:manualLayout>
              </c:layout>
              <c:tx>
                <c:rich>
                  <a:bodyPr/>
                  <a:lstStyle/>
                  <a:p>
                    <a:r>
                      <a:rPr lang="en-US"/>
                      <a:t>Max=22 hrs</a:t>
                    </a:r>
                  </a:p>
                </c:rich>
              </c:tx>
              <c:showLegendKey val="0"/>
              <c:showVal val="1"/>
              <c:showCatName val="0"/>
              <c:showSerName val="0"/>
              <c:showPercent val="0"/>
              <c:showBubbleSize val="0"/>
              <c:extLst>
                <c:ext xmlns:c15="http://schemas.microsoft.com/office/drawing/2012/chart" uri="{CE6537A1-D6FC-4f65-9D91-7224C49458BB}"/>
              </c:extLst>
            </c:dLbl>
            <c:dLbl>
              <c:idx val="3"/>
              <c:layout>
                <c:manualLayout>
                  <c:x val="-7.1841775015457102E-17"/>
                  <c:y val="-0.21698786581013568"/>
                </c:manualLayout>
              </c:layout>
              <c:tx>
                <c:rich>
                  <a:bodyPr/>
                  <a:lstStyle/>
                  <a:p>
                    <a:r>
                      <a:rPr lang="en-US"/>
                      <a:t>Max=20</a:t>
                    </a:r>
                    <a:r>
                      <a:rPr lang="en-US" baseline="0"/>
                      <a:t> </a:t>
                    </a:r>
                    <a:r>
                      <a:rPr lang="en-US"/>
                      <a:t>hrs</a:t>
                    </a:r>
                  </a:p>
                </c:rich>
              </c:tx>
              <c:showLegendKey val="0"/>
              <c:showVal val="1"/>
              <c:showCatName val="0"/>
              <c:showSerName val="0"/>
              <c:showPercent val="0"/>
              <c:showBubbleSize val="0"/>
              <c:extLst>
                <c:ext xmlns:c15="http://schemas.microsoft.com/office/drawing/2012/chart" uri="{CE6537A1-D6FC-4f65-9D91-7224C49458BB}"/>
              </c:extLst>
            </c:dLbl>
            <c:dLbl>
              <c:idx val="4"/>
              <c:layout>
                <c:manualLayout>
                  <c:x val="7.7139518544494536E-8"/>
                  <c:y val="-0.2612418576157638"/>
                </c:manualLayout>
              </c:layout>
              <c:tx>
                <c:rich>
                  <a:bodyPr rot="0" spcFirstLastPara="1" vertOverflow="ellipsis" vert="horz" wrap="square" lIns="38100" tIns="19050" rIns="38100" bIns="19050" anchor="ctr" anchorCtr="1">
                    <a:no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solidFill>
                          <a:sysClr val="windowText" lastClr="000000"/>
                        </a:solidFill>
                      </a:rPr>
                      <a:t>Max=24</a:t>
                    </a:r>
                    <a:r>
                      <a:rPr lang="en-US" baseline="0">
                        <a:solidFill>
                          <a:sysClr val="windowText" lastClr="000000"/>
                        </a:solidFill>
                      </a:rPr>
                      <a:t> h</a:t>
                    </a:r>
                    <a:r>
                      <a:rPr lang="en-US">
                        <a:solidFill>
                          <a:sysClr val="windowText" lastClr="000000"/>
                        </a:solidFill>
                      </a:rPr>
                      <a:t>rs</a:t>
                    </a:r>
                  </a:p>
                </c:rich>
              </c:tx>
              <c:spPr>
                <a:noFill/>
                <a:ln>
                  <a:noFill/>
                </a:ln>
                <a:effectLst/>
              </c:spPr>
              <c:showLegendKey val="0"/>
              <c:showVal val="1"/>
              <c:showCatName val="0"/>
              <c:showSerName val="0"/>
              <c:showPercent val="0"/>
              <c:showBubbleSize val="0"/>
              <c:extLst>
                <c:ext xmlns:c15="http://schemas.microsoft.com/office/drawing/2012/chart" uri="{CE6537A1-D6FC-4f65-9D91-7224C49458BB}">
                  <c15:layout>
                    <c:manualLayout>
                      <c:w val="6.3208430053433004E-2"/>
                      <c:h val="5.5674518201284787E-2"/>
                    </c:manualLayout>
                  </c15:layout>
                </c:ext>
              </c:extLst>
            </c:dLbl>
            <c:dLbl>
              <c:idx val="5"/>
              <c:layout>
                <c:manualLayout>
                  <c:x val="1.7983071623922072E-5"/>
                  <c:y val="-0.29844023656007879"/>
                </c:manualLayout>
              </c:layout>
              <c:tx>
                <c:rich>
                  <a:bodyPr/>
                  <a:lstStyle/>
                  <a:p>
                    <a:r>
                      <a:rPr lang="en-US"/>
                      <a:t>Max=28</a:t>
                    </a:r>
                    <a:r>
                      <a:rPr lang="en-US" baseline="0"/>
                      <a:t> </a:t>
                    </a:r>
                    <a:r>
                      <a:rPr lang="en-US"/>
                      <a:t>hrs</a:t>
                    </a:r>
                  </a:p>
                </c:rich>
              </c:tx>
              <c:showLegendKey val="0"/>
              <c:showVal val="1"/>
              <c:showCatName val="0"/>
              <c:showSerName val="0"/>
              <c:showPercent val="0"/>
              <c:showBubbleSize val="0"/>
              <c:extLst>
                <c:ext xmlns:c15="http://schemas.microsoft.com/office/drawing/2012/chart" uri="{CE6537A1-D6FC-4f65-9D91-7224C49458BB}"/>
              </c:extLst>
            </c:dLbl>
            <c:dLbl>
              <c:idx val="6"/>
              <c:layout>
                <c:manualLayout>
                  <c:x val="-1.9773593906743684E-3"/>
                  <c:y val="-0.17694655081238689"/>
                </c:manualLayout>
              </c:layout>
              <c:tx>
                <c:rich>
                  <a:bodyPr/>
                  <a:lstStyle/>
                  <a:p>
                    <a:r>
                      <a:rPr lang="en-US"/>
                      <a:t>Max=15</a:t>
                    </a:r>
                    <a:r>
                      <a:rPr lang="en-US" baseline="0"/>
                      <a:t> </a:t>
                    </a:r>
                    <a:r>
                      <a:rPr lang="en-US"/>
                      <a:t>hrs</a:t>
                    </a:r>
                  </a:p>
                </c:rich>
              </c:tx>
              <c:showLegendKey val="0"/>
              <c:showVal val="1"/>
              <c:showCatName val="0"/>
              <c:showSerName val="0"/>
              <c:showPercent val="0"/>
              <c:showBubbleSize val="0"/>
              <c:extLst>
                <c:ext xmlns:c15="http://schemas.microsoft.com/office/drawing/2012/chart" uri="{CE6537A1-D6FC-4f65-9D91-7224C49458BB}"/>
              </c:extLst>
            </c:dLbl>
            <c:dLbl>
              <c:idx val="7"/>
              <c:layout>
                <c:manualLayout>
                  <c:x val="1.0156932271702676E-3"/>
                  <c:y val="-0.10931855560568791"/>
                </c:manualLayout>
              </c:layout>
              <c:tx>
                <c:rich>
                  <a:bodyPr/>
                  <a:lstStyle/>
                  <a:p>
                    <a:r>
                      <a:rPr lang="en-US"/>
                      <a:t>Max=8 hrs</a:t>
                    </a:r>
                  </a:p>
                </c:rich>
              </c:tx>
              <c:showLegendKey val="0"/>
              <c:showVal val="1"/>
              <c:showCatName val="0"/>
              <c:showSerName val="0"/>
              <c:showPercent val="0"/>
              <c:showBubbleSize val="0"/>
              <c:extLst>
                <c:ext xmlns:c15="http://schemas.microsoft.com/office/drawing/2012/chart" uri="{CE6537A1-D6FC-4f65-9D91-7224C49458BB}"/>
              </c:extLst>
            </c:dLbl>
            <c:dLbl>
              <c:idx val="8"/>
              <c:layout>
                <c:manualLayout>
                  <c:x val="9.7964923512780522E-4"/>
                  <c:y val="-0.11307605726733326"/>
                </c:manualLayout>
              </c:layout>
              <c:tx>
                <c:rich>
                  <a:bodyPr rot="0" spcFirstLastPara="1" vertOverflow="ellipsis" vert="horz" wrap="square" lIns="38100" tIns="19050" rIns="38100" bIns="19050" anchor="ctr" anchorCtr="1">
                    <a:no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solidFill>
                          <a:sysClr val="windowText" lastClr="000000"/>
                        </a:solidFill>
                      </a:rPr>
                      <a:t>Max=8</a:t>
                    </a:r>
                    <a:r>
                      <a:rPr lang="en-US" baseline="0">
                        <a:solidFill>
                          <a:sysClr val="windowText" lastClr="000000"/>
                        </a:solidFill>
                      </a:rPr>
                      <a:t> h</a:t>
                    </a:r>
                    <a:r>
                      <a:rPr lang="en-US">
                        <a:solidFill>
                          <a:sysClr val="windowText" lastClr="000000"/>
                        </a:solidFill>
                      </a:rPr>
                      <a:t>rs</a:t>
                    </a:r>
                  </a:p>
                </c:rich>
              </c:tx>
              <c:spPr>
                <a:noFill/>
                <a:ln>
                  <a:noFill/>
                </a:ln>
                <a:effectLst/>
              </c:spP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'Fig11 | Tab14'!$A$5:$A$13</c:f>
              <c:strCache>
                <c:ptCount val="9"/>
                <c:pt idx="0">
                  <c:v>Curriculum development and coordination</c:v>
                </c:pt>
                <c:pt idx="1">
                  <c:v>Development and responsibilities to maintain CODA accreditation compliance and documentation</c:v>
                </c:pt>
                <c:pt idx="2">
                  <c:v>Supervision and evaluation of faculty</c:v>
                </c:pt>
                <c:pt idx="3">
                  <c:v>Fiscal administration</c:v>
                </c:pt>
                <c:pt idx="4">
                  <c:v>Determining faculty teaching assignments and schedules</c:v>
                </c:pt>
                <c:pt idx="5">
                  <c:v>Budget preparation</c:v>
                </c:pt>
                <c:pt idx="6">
                  <c:v>Scheduling use of program facilities</c:v>
                </c:pt>
                <c:pt idx="7">
                  <c:v>Determining admissions criteria and procedures</c:v>
                </c:pt>
                <c:pt idx="8">
                  <c:v>Selection and recommendation of individuals for faculty appintments and promotion</c:v>
                </c:pt>
              </c:strCache>
            </c:strRef>
          </c:cat>
          <c:val>
            <c:numRef>
              <c:f>'Fig11 | Tab14'!$C$5:$C$13</c:f>
              <c:numCache>
                <c:formatCode>General</c:formatCode>
                <c:ptCount val="9"/>
                <c:pt idx="0">
                  <c:v>24.6</c:v>
                </c:pt>
                <c:pt idx="1">
                  <c:v>21.2</c:v>
                </c:pt>
                <c:pt idx="2">
                  <c:v>19.3</c:v>
                </c:pt>
                <c:pt idx="3">
                  <c:v>17.600000000000001</c:v>
                </c:pt>
                <c:pt idx="4">
                  <c:v>22</c:v>
                </c:pt>
                <c:pt idx="5">
                  <c:v>26.2</c:v>
                </c:pt>
                <c:pt idx="6">
                  <c:v>13.6</c:v>
                </c:pt>
                <c:pt idx="7">
                  <c:v>6.6</c:v>
                </c:pt>
                <c:pt idx="8">
                  <c:v>7.2</c:v>
                </c:pt>
              </c:numCache>
            </c:numRef>
          </c:val>
        </c:ser>
        <c:dLbls>
          <c:showLegendKey val="0"/>
          <c:showVal val="0"/>
          <c:showCatName val="0"/>
          <c:showSerName val="0"/>
          <c:showPercent val="0"/>
          <c:showBubbleSize val="0"/>
        </c:dLbls>
        <c:gapWidth val="50"/>
        <c:overlap val="100"/>
        <c:axId val="354780624"/>
        <c:axId val="356411864"/>
      </c:barChart>
      <c:catAx>
        <c:axId val="354780624"/>
        <c:scaling>
          <c:orientation val="minMax"/>
        </c:scaling>
        <c:delete val="0"/>
        <c:axPos val="b"/>
        <c:title>
          <c:tx>
            <c:rich>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b="1">
                    <a:solidFill>
                      <a:sysClr val="windowText" lastClr="000000"/>
                    </a:solidFill>
                    <a:latin typeface="Arial" panose="020B0604020202020204" pitchFamily="34" charset="0"/>
                    <a:cs typeface="Arial" panose="020B0604020202020204" pitchFamily="34" charset="0"/>
                  </a:rPr>
                  <a:t>Program Activities</a:t>
                </a:r>
              </a:p>
            </c:rich>
          </c:tx>
          <c:layout>
            <c:manualLayout>
              <c:xMode val="edge"/>
              <c:yMode val="edge"/>
              <c:x val="0.4877364014892786"/>
              <c:y val="0.92760320394331486"/>
            </c:manualLayout>
          </c:layout>
          <c:overlay val="0"/>
          <c:spPr>
            <a:noFill/>
            <a:ln>
              <a:noFill/>
            </a:ln>
            <a:effectLst/>
          </c:spPr>
        </c:title>
        <c:numFmt formatCode="General" sourceLinked="1"/>
        <c:majorTickMark val="none"/>
        <c:minorTickMark val="none"/>
        <c:tickLblPos val="nextTo"/>
        <c:spPr>
          <a:noFill/>
          <a:ln w="9525" cap="flat" cmpd="sng" algn="ctr">
            <a:solidFill>
              <a:schemeClr val="tx1">
                <a:lumMod val="15000"/>
                <a:lumOff val="85000"/>
              </a:schemeClr>
            </a:solidFill>
            <a:round/>
          </a:ln>
          <a:effectLst>
            <a:glow rad="12700">
              <a:schemeClr val="accent1">
                <a:alpha val="40000"/>
              </a:schemeClr>
            </a:glow>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56411864"/>
        <c:crosses val="autoZero"/>
        <c:auto val="1"/>
        <c:lblAlgn val="ctr"/>
        <c:lblOffset val="100"/>
        <c:noMultiLvlLbl val="0"/>
      </c:catAx>
      <c:valAx>
        <c:axId val="356411864"/>
        <c:scaling>
          <c:orientation val="minMax"/>
          <c:max val="35"/>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r>
                  <a:rPr lang="en-US" b="1">
                    <a:solidFill>
                      <a:schemeClr val="tx1"/>
                    </a:solidFill>
                    <a:latin typeface="Arial" panose="020B0604020202020204" pitchFamily="34" charset="0"/>
                    <a:cs typeface="Arial" panose="020B0604020202020204" pitchFamily="34" charset="0"/>
                  </a:rPr>
                  <a:t>Average/Maximum Number of Hours Per Week</a:t>
                </a:r>
              </a:p>
            </c:rich>
          </c:tx>
          <c:layout>
            <c:manualLayout>
              <c:xMode val="edge"/>
              <c:yMode val="edge"/>
              <c:x val="8.6122975304094782E-3"/>
              <c:y val="4.6265519135689437E-2"/>
            </c:manualLayout>
          </c:layout>
          <c:overlay val="0"/>
          <c:spPr>
            <a:noFill/>
            <a:ln>
              <a:noFill/>
            </a:ln>
            <a:effectLst/>
          </c:sp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54780624"/>
        <c:crosses val="autoZero"/>
        <c:crossBetween val="between"/>
      </c:valAx>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a:effectLst/>
      </c:spPr>
    </c:plotArea>
    <c:plotVisOnly val="1"/>
    <c:dispBlanksAs val="gap"/>
    <c:showDLblsOverMax val="0"/>
  </c:chart>
  <c:spPr>
    <a:gradFill flip="none" rotWithShape="1">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tileRect/>
    </a:gra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portrait"/>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'Fig12a-c'!$B$7</c:f>
              <c:strCache>
                <c:ptCount val="1"/>
                <c:pt idx="0">
                  <c:v>Bachelors degree</c:v>
                </c:pt>
              </c:strCache>
            </c:strRef>
          </c:tx>
          <c:spPr>
            <a:solidFill>
              <a:srgbClr val="0076BE"/>
            </a:solidFill>
            <a:ln>
              <a:noFill/>
            </a:ln>
            <a:effectLst/>
          </c:spPr>
          <c:invertIfNegative val="0"/>
          <c:dLbls>
            <c:dLbl>
              <c:idx val="0"/>
              <c:layout>
                <c:manualLayout>
                  <c:x val="-1.2529041900570686E-17"/>
                  <c:y val="2.5819994808907657E-4"/>
                </c:manualLayout>
              </c:layout>
              <c:dLblPos val="outEnd"/>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'Fig12a-c'!$C$6</c:f>
              <c:strCache>
                <c:ptCount val="1"/>
                <c:pt idx="0">
                  <c:v>Percent</c:v>
                </c:pt>
              </c:strCache>
            </c:strRef>
          </c:cat>
          <c:val>
            <c:numRef>
              <c:f>'Fig12a-c'!$C$7</c:f>
              <c:numCache>
                <c:formatCode>0.0%</c:formatCode>
                <c:ptCount val="1"/>
                <c:pt idx="0">
                  <c:v>0.382013201320132</c:v>
                </c:pt>
              </c:numCache>
            </c:numRef>
          </c:val>
        </c:ser>
        <c:ser>
          <c:idx val="1"/>
          <c:order val="1"/>
          <c:tx>
            <c:strRef>
              <c:f>'Fig12a-c'!$B$8</c:f>
              <c:strCache>
                <c:ptCount val="1"/>
                <c:pt idx="0">
                  <c:v>Masters degree</c:v>
                </c:pt>
              </c:strCache>
            </c:strRef>
          </c:tx>
          <c:spPr>
            <a:solidFill>
              <a:srgbClr val="F26522"/>
            </a:solidFill>
            <a:ln>
              <a:noFill/>
            </a:ln>
            <a:effectLst/>
          </c:spPr>
          <c:invertIfNegative val="0"/>
          <c:dLbls>
            <c:dLbl>
              <c:idx val="0"/>
              <c:layout>
                <c:manualLayout>
                  <c:x val="-1.3668203604143855E-3"/>
                  <c:y val="-1.7204298744655153E-3"/>
                </c:manualLayout>
              </c:layout>
              <c:dLblPos val="outEnd"/>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'Fig12a-c'!$C$6</c:f>
              <c:strCache>
                <c:ptCount val="1"/>
                <c:pt idx="0">
                  <c:v>Percent</c:v>
                </c:pt>
              </c:strCache>
            </c:strRef>
          </c:cat>
          <c:val>
            <c:numRef>
              <c:f>'Fig12a-c'!$C$8</c:f>
              <c:numCache>
                <c:formatCode>0.0%</c:formatCode>
                <c:ptCount val="1"/>
                <c:pt idx="0">
                  <c:v>0.24009900990099009</c:v>
                </c:pt>
              </c:numCache>
            </c:numRef>
          </c:val>
        </c:ser>
        <c:ser>
          <c:idx val="2"/>
          <c:order val="2"/>
          <c:tx>
            <c:strRef>
              <c:f>'Fig12a-c'!$B$9</c:f>
              <c:strCache>
                <c:ptCount val="1"/>
                <c:pt idx="0">
                  <c:v>DDS/DMD</c:v>
                </c:pt>
              </c:strCache>
            </c:strRef>
          </c:tx>
          <c:spPr>
            <a:solidFill>
              <a:srgbClr val="C8102E"/>
            </a:solidFill>
            <a:ln>
              <a:noFill/>
            </a:ln>
            <a:effectLst/>
          </c:spPr>
          <c:invertIfNegative val="0"/>
          <c:dLbls>
            <c:dLbl>
              <c:idx val="0"/>
              <c:layout>
                <c:manualLayout>
                  <c:x val="0"/>
                  <c:y val="-3.4923371782457466E-3"/>
                </c:manualLayout>
              </c:layout>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'Fig12a-c'!$C$6</c:f>
              <c:strCache>
                <c:ptCount val="1"/>
                <c:pt idx="0">
                  <c:v>Percent</c:v>
                </c:pt>
              </c:strCache>
            </c:strRef>
          </c:cat>
          <c:val>
            <c:numRef>
              <c:f>'Fig12a-c'!$C$9</c:f>
              <c:numCache>
                <c:formatCode>0.0%</c:formatCode>
                <c:ptCount val="1"/>
                <c:pt idx="0">
                  <c:v>0.11468646864686469</c:v>
                </c:pt>
              </c:numCache>
            </c:numRef>
          </c:val>
        </c:ser>
        <c:ser>
          <c:idx val="3"/>
          <c:order val="3"/>
          <c:tx>
            <c:strRef>
              <c:f>'Fig12a-c'!$B$10</c:f>
              <c:strCache>
                <c:ptCount val="1"/>
                <c:pt idx="0">
                  <c:v>Associate degree</c:v>
                </c:pt>
              </c:strCache>
            </c:strRef>
          </c:tx>
          <c:spPr>
            <a:solidFill>
              <a:srgbClr val="339933"/>
            </a:solidFill>
            <a:ln>
              <a:noFill/>
            </a:ln>
            <a:effectLst/>
          </c:spPr>
          <c:invertIfNegative val="0"/>
          <c:dLbls>
            <c:dLbl>
              <c:idx val="0"/>
              <c:layout>
                <c:manualLayout>
                  <c:x val="-5.4672814416575422E-3"/>
                  <c:y val="6.8302420685473451E-3"/>
                </c:manualLayout>
              </c:layout>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'Fig12a-c'!$C$6</c:f>
              <c:strCache>
                <c:ptCount val="1"/>
                <c:pt idx="0">
                  <c:v>Percent</c:v>
                </c:pt>
              </c:strCache>
            </c:strRef>
          </c:cat>
          <c:val>
            <c:numRef>
              <c:f>'Fig12a-c'!$C$10</c:f>
              <c:numCache>
                <c:formatCode>0.0%</c:formatCode>
                <c:ptCount val="1"/>
                <c:pt idx="0">
                  <c:v>0.11468646864686469</c:v>
                </c:pt>
              </c:numCache>
            </c:numRef>
          </c:val>
        </c:ser>
        <c:ser>
          <c:idx val="4"/>
          <c:order val="4"/>
          <c:tx>
            <c:strRef>
              <c:f>'Fig12a-c'!$B$11</c:f>
              <c:strCache>
                <c:ptCount val="1"/>
                <c:pt idx="0">
                  <c:v>Certificate/Diploma</c:v>
                </c:pt>
              </c:strCache>
            </c:strRef>
          </c:tx>
          <c:spPr>
            <a:solidFill>
              <a:srgbClr val="7030A0"/>
            </a:solidFill>
            <a:ln>
              <a:noFill/>
            </a:ln>
            <a:effectLst/>
          </c:spPr>
          <c:invertIfNegative val="0"/>
          <c:dLbls>
            <c:dLbl>
              <c:idx val="0"/>
              <c:layout>
                <c:manualLayout>
                  <c:x val="-1.0023233520456549E-16"/>
                  <c:y val="3.2365756347031566E-3"/>
                </c:manualLayout>
              </c:layout>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'Fig12a-c'!$C$6</c:f>
              <c:strCache>
                <c:ptCount val="1"/>
                <c:pt idx="0">
                  <c:v>Percent</c:v>
                </c:pt>
              </c:strCache>
            </c:strRef>
          </c:cat>
          <c:val>
            <c:numRef>
              <c:f>'Fig12a-c'!$C$11</c:f>
              <c:numCache>
                <c:formatCode>0.0%</c:formatCode>
                <c:ptCount val="1"/>
                <c:pt idx="0">
                  <c:v>9.0759075907590761E-2</c:v>
                </c:pt>
              </c:numCache>
            </c:numRef>
          </c:val>
        </c:ser>
        <c:ser>
          <c:idx val="5"/>
          <c:order val="5"/>
          <c:tx>
            <c:strRef>
              <c:f>'Fig12a-c'!$B$12</c:f>
              <c:strCache>
                <c:ptCount val="1"/>
                <c:pt idx="0">
                  <c:v>Doctorate degree</c:v>
                </c:pt>
              </c:strCache>
            </c:strRef>
          </c:tx>
          <c:spPr>
            <a:solidFill>
              <a:srgbClr val="F0B323"/>
            </a:solidFill>
            <a:ln>
              <a:noFill/>
            </a:ln>
            <a:effectLst/>
          </c:spPr>
          <c:invertIfNegative val="0"/>
          <c:dLbls>
            <c:dLbl>
              <c:idx val="0"/>
              <c:layout>
                <c:manualLayout>
                  <c:x val="-1.0023233520456549E-16"/>
                  <c:y val="6.7942078680270435E-3"/>
                </c:manualLayout>
              </c:layout>
              <c:dLblPos val="outEnd"/>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'Fig12a-c'!$C$6</c:f>
              <c:strCache>
                <c:ptCount val="1"/>
                <c:pt idx="0">
                  <c:v>Percent</c:v>
                </c:pt>
              </c:strCache>
            </c:strRef>
          </c:cat>
          <c:val>
            <c:numRef>
              <c:f>'Fig12a-c'!$C$12</c:f>
              <c:numCache>
                <c:formatCode>0.0%</c:formatCode>
                <c:ptCount val="1"/>
                <c:pt idx="0">
                  <c:v>3.7128712871287127E-2</c:v>
                </c:pt>
              </c:numCache>
            </c:numRef>
          </c:val>
        </c:ser>
        <c:ser>
          <c:idx val="6"/>
          <c:order val="6"/>
          <c:tx>
            <c:strRef>
              <c:f>'Fig12a-c'!$B$13</c:f>
              <c:strCache>
                <c:ptCount val="1"/>
                <c:pt idx="0">
                  <c:v>Other</c:v>
                </c:pt>
              </c:strCache>
            </c:strRef>
          </c:tx>
          <c:spPr>
            <a:solidFill>
              <a:srgbClr val="993366"/>
            </a:solidFill>
            <a:ln>
              <a:noFill/>
            </a:ln>
            <a:effectLst/>
          </c:spPr>
          <c:invertIfNegative val="0"/>
          <c:dLbls>
            <c:dLbl>
              <c:idx val="0"/>
              <c:layout>
                <c:manualLayout>
                  <c:x val="0"/>
                  <c:y val="4.4830454403519369E-3"/>
                </c:manualLayout>
              </c:layout>
              <c:dLblPos val="outEnd"/>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'Fig12a-c'!$C$6</c:f>
              <c:strCache>
                <c:ptCount val="1"/>
                <c:pt idx="0">
                  <c:v>Percent</c:v>
                </c:pt>
              </c:strCache>
            </c:strRef>
          </c:cat>
          <c:val>
            <c:numRef>
              <c:f>'Fig12a-c'!$C$13</c:f>
              <c:numCache>
                <c:formatCode>0.0%</c:formatCode>
                <c:ptCount val="1"/>
                <c:pt idx="0">
                  <c:v>2.0627062706270627E-2</c:v>
                </c:pt>
              </c:numCache>
            </c:numRef>
          </c:val>
        </c:ser>
        <c:dLbls>
          <c:dLblPos val="inEnd"/>
          <c:showLegendKey val="0"/>
          <c:showVal val="1"/>
          <c:showCatName val="0"/>
          <c:showSerName val="0"/>
          <c:showPercent val="0"/>
          <c:showBubbleSize val="0"/>
        </c:dLbls>
        <c:gapWidth val="100"/>
        <c:overlap val="-24"/>
        <c:axId val="356405592"/>
        <c:axId val="356408728"/>
      </c:barChart>
      <c:catAx>
        <c:axId val="356405592"/>
        <c:scaling>
          <c:orientation val="minMax"/>
        </c:scaling>
        <c:delete val="1"/>
        <c:axPos val="b"/>
        <c:title>
          <c:tx>
            <c:rich>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000">
                    <a:solidFill>
                      <a:sysClr val="windowText" lastClr="000000"/>
                    </a:solidFill>
                    <a:latin typeface="Arial" panose="020B0604020202020204" pitchFamily="34" charset="0"/>
                    <a:cs typeface="Arial" panose="020B0604020202020204" pitchFamily="34" charset="0"/>
                  </a:rPr>
                  <a:t>Highest Academic Degree Earned</a:t>
                </a:r>
              </a:p>
            </c:rich>
          </c:tx>
          <c:layout>
            <c:manualLayout>
              <c:xMode val="edge"/>
              <c:yMode val="edge"/>
              <c:x val="0.40580272283530638"/>
              <c:y val="0.85313977097420768"/>
            </c:manualLayout>
          </c:layout>
          <c:overlay val="0"/>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crossAx val="356408728"/>
        <c:crosses val="autoZero"/>
        <c:auto val="1"/>
        <c:lblAlgn val="ctr"/>
        <c:lblOffset val="100"/>
        <c:noMultiLvlLbl val="0"/>
      </c:catAx>
      <c:valAx>
        <c:axId val="356408728"/>
        <c:scaling>
          <c:orientation val="minMax"/>
        </c:scaling>
        <c:delete val="0"/>
        <c:axPos val="l"/>
        <c:majorGridlines>
          <c:spPr>
            <a:ln w="9525" cap="flat" cmpd="sng" algn="ctr">
              <a:solidFill>
                <a:schemeClr val="tx2">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56405592"/>
        <c:crosses val="autoZero"/>
        <c:crossBetween val="between"/>
      </c:valAx>
      <c:spPr>
        <a:noFill/>
        <a:ln>
          <a:noFill/>
        </a:ln>
        <a:effectLst/>
      </c:spPr>
    </c:plotArea>
    <c:legend>
      <c:legendPos val="b"/>
      <c:layout>
        <c:manualLayout>
          <c:xMode val="edge"/>
          <c:yMode val="edge"/>
          <c:x val="7.7695019973873278E-2"/>
          <c:y val="0.92064266590227195"/>
          <c:w val="0.89999995973658065"/>
          <c:h val="7.9357312597146693E-2"/>
        </c:manualLayout>
      </c:layout>
      <c:overlay val="0"/>
      <c:spPr>
        <a:noFill/>
        <a:ln>
          <a:noFill/>
        </a:ln>
        <a:effectLst>
          <a:outerShdw blurRad="50800" dist="50800" dir="5400000" sx="7000" sy="7000" algn="ctr" rotWithShape="0">
            <a:srgbClr val="000000">
              <a:alpha val="43137"/>
            </a:srgbClr>
          </a:outerShdw>
        </a:effectLst>
      </c:spPr>
      <c:txPr>
        <a:bodyPr rot="0" spcFirstLastPara="1" vertOverflow="ellipsis" vert="horz" wrap="square" anchor="ctr" anchorCtr="1"/>
        <a:lstStyle/>
        <a:p>
          <a:pPr>
            <a:defRPr sz="1600" b="0" i="0" u="none" strike="noStrike" kern="1200" baseline="1000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clustered"/>
        <c:varyColors val="0"/>
        <c:ser>
          <c:idx val="1"/>
          <c:order val="1"/>
          <c:tx>
            <c:strRef>
              <c:f>'Fig12a-c'!$B$35</c:f>
              <c:strCache>
                <c:ptCount val="1"/>
                <c:pt idx="0">
                  <c:v>Instructor</c:v>
                </c:pt>
              </c:strCache>
            </c:strRef>
          </c:tx>
          <c:spPr>
            <a:solidFill>
              <a:srgbClr val="0076BE"/>
            </a:solidFill>
            <a:ln>
              <a:solidFill>
                <a:srgbClr val="44546A">
                  <a:lumMod val="15000"/>
                  <a:lumOff val="85000"/>
                </a:srgbClr>
              </a:solidFill>
            </a:ln>
            <a:effectLst/>
          </c:spPr>
          <c:invertIfNegative val="0"/>
          <c:dLbls>
            <c:dLbl>
              <c:idx val="0"/>
              <c:layout>
                <c:manualLayout>
                  <c:x val="0"/>
                  <c:y val="-3.8390940095539535E-3"/>
                </c:manualLayout>
              </c:layout>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val>
            <c:numRef>
              <c:f>'Fig12a-c'!$C$35</c:f>
              <c:numCache>
                <c:formatCode>0.0%</c:formatCode>
                <c:ptCount val="1"/>
                <c:pt idx="0">
                  <c:v>0.46617161716171618</c:v>
                </c:pt>
              </c:numCache>
            </c:numRef>
          </c:val>
        </c:ser>
        <c:ser>
          <c:idx val="2"/>
          <c:order val="2"/>
          <c:tx>
            <c:strRef>
              <c:f>'Fig12a-c'!$B$36</c:f>
              <c:strCache>
                <c:ptCount val="1"/>
                <c:pt idx="0">
                  <c:v>Clinical instructor</c:v>
                </c:pt>
              </c:strCache>
            </c:strRef>
          </c:tx>
          <c:spPr>
            <a:solidFill>
              <a:srgbClr val="F26522"/>
            </a:solidFill>
            <a:ln>
              <a:solidFill>
                <a:srgbClr val="44546A">
                  <a:lumMod val="15000"/>
                  <a:lumOff val="85000"/>
                </a:srgbClr>
              </a:solidFill>
            </a:ln>
            <a:effectLst/>
          </c:spPr>
          <c:invertIfNegative val="0"/>
          <c:dLbls>
            <c:dLbl>
              <c:idx val="0"/>
              <c:layout>
                <c:manualLayout>
                  <c:x val="0"/>
                  <c:y val="-3.8390940095539535E-3"/>
                </c:manualLayout>
              </c:layout>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val>
            <c:numRef>
              <c:f>'Fig12a-c'!$C$36</c:f>
              <c:numCache>
                <c:formatCode>0.0%</c:formatCode>
                <c:ptCount val="1"/>
                <c:pt idx="0">
                  <c:v>0.22772277227722773</c:v>
                </c:pt>
              </c:numCache>
            </c:numRef>
          </c:val>
        </c:ser>
        <c:ser>
          <c:idx val="3"/>
          <c:order val="3"/>
          <c:tx>
            <c:strRef>
              <c:f>'Fig12a-c'!$B$37</c:f>
              <c:strCache>
                <c:ptCount val="1"/>
                <c:pt idx="0">
                  <c:v>Professor</c:v>
                </c:pt>
              </c:strCache>
            </c:strRef>
          </c:tx>
          <c:spPr>
            <a:solidFill>
              <a:srgbClr val="339933"/>
            </a:solidFill>
            <a:ln>
              <a:noFill/>
            </a:ln>
            <a:effectLst/>
          </c:spPr>
          <c:invertIfNegative val="0"/>
          <c:dLbls>
            <c:dLbl>
              <c:idx val="0"/>
              <c:layout>
                <c:manualLayout>
                  <c:x val="-2.7763316199141313E-3"/>
                  <c:y val="-3.8390940095540918E-3"/>
                </c:manualLayout>
              </c:layout>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val>
            <c:numRef>
              <c:f>'Fig12a-c'!$C$37</c:f>
              <c:numCache>
                <c:formatCode>0.0%</c:formatCode>
                <c:ptCount val="1"/>
                <c:pt idx="0">
                  <c:v>9.3234323432343238E-2</c:v>
                </c:pt>
              </c:numCache>
            </c:numRef>
          </c:val>
        </c:ser>
        <c:ser>
          <c:idx val="4"/>
          <c:order val="4"/>
          <c:tx>
            <c:strRef>
              <c:f>'Fig12a-c'!$B$38</c:f>
              <c:strCache>
                <c:ptCount val="1"/>
                <c:pt idx="0">
                  <c:v>Associate professor</c:v>
                </c:pt>
              </c:strCache>
            </c:strRef>
          </c:tx>
          <c:spPr>
            <a:solidFill>
              <a:srgbClr val="C8102E"/>
            </a:solidFill>
            <a:ln>
              <a:noFill/>
            </a:ln>
            <a:effectLst/>
          </c:spPr>
          <c:invertIfNegative val="0"/>
          <c:dLbls>
            <c:dLbl>
              <c:idx val="0"/>
              <c:layout>
                <c:manualLayout>
                  <c:x val="0"/>
                  <c:y val="7.5084220310981508E-3"/>
                </c:manualLayout>
              </c:layout>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val>
            <c:numRef>
              <c:f>'Fig12a-c'!$C$38</c:f>
              <c:numCache>
                <c:formatCode>0.0%</c:formatCode>
                <c:ptCount val="1"/>
                <c:pt idx="0">
                  <c:v>6.5181518151815179E-2</c:v>
                </c:pt>
              </c:numCache>
            </c:numRef>
          </c:val>
        </c:ser>
        <c:ser>
          <c:idx val="5"/>
          <c:order val="5"/>
          <c:tx>
            <c:strRef>
              <c:f>'Fig12a-c'!$B$39</c:f>
              <c:strCache>
                <c:ptCount val="1"/>
                <c:pt idx="0">
                  <c:v>Assistant professor</c:v>
                </c:pt>
              </c:strCache>
            </c:strRef>
          </c:tx>
          <c:spPr>
            <a:solidFill>
              <a:srgbClr val="FFC000"/>
            </a:solidFill>
            <a:ln>
              <a:solidFill>
                <a:srgbClr val="44546A">
                  <a:lumMod val="15000"/>
                  <a:lumOff val="85000"/>
                </a:srgbClr>
              </a:solidFill>
            </a:ln>
            <a:effectLst/>
          </c:spPr>
          <c:invertIfNegative val="0"/>
          <c:dLbls>
            <c:dLbl>
              <c:idx val="0"/>
              <c:layout>
                <c:manualLayout>
                  <c:x val="-4.1644974298712225E-3"/>
                  <c:y val="7.508422031098012E-3"/>
                </c:manualLayout>
              </c:layout>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val>
            <c:numRef>
              <c:f>'Fig12a-c'!$C$39</c:f>
              <c:numCache>
                <c:formatCode>0.0%</c:formatCode>
                <c:ptCount val="1"/>
                <c:pt idx="0">
                  <c:v>5.3630363036303627E-2</c:v>
                </c:pt>
              </c:numCache>
            </c:numRef>
          </c:val>
        </c:ser>
        <c:ser>
          <c:idx val="6"/>
          <c:order val="6"/>
          <c:tx>
            <c:strRef>
              <c:f>'Fig12a-c'!$B$40</c:f>
              <c:strCache>
                <c:ptCount val="1"/>
                <c:pt idx="0">
                  <c:v>Other</c:v>
                </c:pt>
              </c:strCache>
            </c:strRef>
          </c:tx>
          <c:spPr>
            <a:solidFill>
              <a:srgbClr val="993366"/>
            </a:solidFill>
            <a:ln>
              <a:noFill/>
            </a:ln>
            <a:effectLst/>
          </c:spPr>
          <c:invertIfNegative val="0"/>
          <c:dLbls>
            <c:dLbl>
              <c:idx val="0"/>
              <c:layout>
                <c:manualLayout>
                  <c:x val="1.3881658099569383E-3"/>
                  <c:y val="7.5084220310981508E-3"/>
                </c:manualLayout>
              </c:layout>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val>
            <c:numRef>
              <c:f>'Fig12a-c'!$C$40</c:f>
              <c:numCache>
                <c:formatCode>0.0%</c:formatCode>
                <c:ptCount val="1"/>
                <c:pt idx="0">
                  <c:v>9.405940594059406E-2</c:v>
                </c:pt>
              </c:numCache>
            </c:numRef>
          </c:val>
        </c:ser>
        <c:dLbls>
          <c:dLblPos val="inEnd"/>
          <c:showLegendKey val="0"/>
          <c:showVal val="1"/>
          <c:showCatName val="0"/>
          <c:showSerName val="0"/>
          <c:showPercent val="0"/>
          <c:showBubbleSize val="0"/>
        </c:dLbls>
        <c:gapWidth val="100"/>
        <c:overlap val="-24"/>
        <c:axId val="356406376"/>
        <c:axId val="356409904"/>
        <c:extLst>
          <c:ext xmlns:c15="http://schemas.microsoft.com/office/drawing/2012/chart" uri="{02D57815-91ED-43cb-92C2-25804820EDAC}">
            <c15:filteredBarSeries>
              <c15:ser>
                <c:idx val="0"/>
                <c:order val="0"/>
                <c:tx>
                  <c:strRef>
                    <c:extLst>
                      <c:ext uri="{02D57815-91ED-43cb-92C2-25804820EDAC}">
                        <c15:formulaRef>
                          <c15:sqref>'Fig12a-c'!$B$34</c15:sqref>
                        </c15:formulaRef>
                      </c:ext>
                    </c:extLst>
                    <c:strCache>
                      <c:ptCount val="1"/>
                      <c:pt idx="0">
                        <c:v>Academic Rank</c:v>
                      </c:pt>
                    </c:strCache>
                  </c:strRef>
                </c:tx>
                <c:spPr>
                  <a:solidFill>
                    <a:srgbClr val="0076BE"/>
                  </a:solidFill>
                  <a:ln>
                    <a:noFill/>
                  </a:ln>
                  <a:effectLst/>
                </c:spPr>
                <c:invertIfNegative val="0"/>
                <c:dLbls>
                  <c:dLbl>
                    <c:idx val="0"/>
                    <c:layout>
                      <c:manualLayout>
                        <c:x val="-1.2529041900570686E-17"/>
                        <c:y val="2.5819994808907657E-4"/>
                      </c:manualLayout>
                    </c:layout>
                    <c:dLblPos val="outEnd"/>
                    <c:showLegendKey val="0"/>
                    <c:showVal val="1"/>
                    <c:showCatName val="0"/>
                    <c:showSerName val="0"/>
                    <c:showPercent val="0"/>
                    <c:showBubbleSize val="0"/>
                    <c:extLst>
                      <c:ex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showLeaderLines val="0"/>
                  <c:extLst>
                    <c:ext uri="{CE6537A1-D6FC-4f65-9D91-7224C49458BB}">
                      <c15:showLeaderLines val="1"/>
                      <c15:leaderLines>
                        <c:spPr>
                          <a:ln w="9525">
                            <a:solidFill>
                              <a:schemeClr val="tx2">
                                <a:lumMod val="35000"/>
                                <a:lumOff val="65000"/>
                              </a:schemeClr>
                            </a:solidFill>
                          </a:ln>
                          <a:effectLst/>
                        </c:spPr>
                      </c15:leaderLines>
                    </c:ext>
                  </c:extLst>
                </c:dLbls>
                <c:val>
                  <c:numRef>
                    <c:extLst>
                      <c:ext uri="{02D57815-91ED-43cb-92C2-25804820EDAC}">
                        <c15:formulaRef>
                          <c15:sqref>'Fig12a-c'!$C$34</c15:sqref>
                        </c15:formulaRef>
                      </c:ext>
                    </c:extLst>
                    <c:numCache>
                      <c:formatCode>General</c:formatCode>
                      <c:ptCount val="1"/>
                    </c:numCache>
                  </c:numRef>
                </c:val>
              </c15:ser>
            </c15:filteredBarSeries>
          </c:ext>
        </c:extLst>
      </c:barChart>
      <c:catAx>
        <c:axId val="356406376"/>
        <c:scaling>
          <c:orientation val="minMax"/>
        </c:scaling>
        <c:delete val="1"/>
        <c:axPos val="b"/>
        <c:title>
          <c:tx>
            <c:rich>
              <a:bodyPr rot="0" spcFirstLastPara="1" vertOverflow="ellipsis" vert="horz" wrap="square" anchor="ctr" anchorCtr="1"/>
              <a:lstStyle/>
              <a:p>
                <a:pPr>
                  <a:defRPr sz="900" b="1" i="0" u="none" strike="noStrike" kern="1200" baseline="0">
                    <a:solidFill>
                      <a:schemeClr val="tx2"/>
                    </a:solidFill>
                    <a:latin typeface="+mn-lt"/>
                    <a:ea typeface="+mn-ea"/>
                    <a:cs typeface="+mn-cs"/>
                  </a:defRPr>
                </a:pPr>
                <a:r>
                  <a:rPr lang="en-US" sz="1000" b="1">
                    <a:solidFill>
                      <a:sysClr val="windowText" lastClr="000000"/>
                    </a:solidFill>
                    <a:latin typeface="Arial" panose="020B0604020202020204" pitchFamily="34" charset="0"/>
                    <a:cs typeface="Arial" panose="020B0604020202020204" pitchFamily="34" charset="0"/>
                  </a:rPr>
                  <a:t>Academic</a:t>
                </a:r>
                <a:r>
                  <a:rPr lang="en-US" sz="1000" b="1" baseline="0">
                    <a:solidFill>
                      <a:sysClr val="windowText" lastClr="000000"/>
                    </a:solidFill>
                    <a:latin typeface="Arial" panose="020B0604020202020204" pitchFamily="34" charset="0"/>
                    <a:cs typeface="Arial" panose="020B0604020202020204" pitchFamily="34" charset="0"/>
                  </a:rPr>
                  <a:t> Rank</a:t>
                </a:r>
                <a:endParaRPr lang="en-US" sz="1000" b="1">
                  <a:solidFill>
                    <a:sysClr val="windowText" lastClr="000000"/>
                  </a:solidFill>
                  <a:latin typeface="Arial" panose="020B0604020202020204" pitchFamily="34" charset="0"/>
                  <a:cs typeface="Arial" panose="020B0604020202020204" pitchFamily="34" charset="0"/>
                </a:endParaRPr>
              </a:p>
            </c:rich>
          </c:tx>
          <c:layout>
            <c:manualLayout>
              <c:xMode val="edge"/>
              <c:yMode val="edge"/>
              <c:x val="0.44259593083236948"/>
              <c:y val="0.82616488338767813"/>
            </c:manualLayout>
          </c:layout>
          <c:overlay val="0"/>
          <c:spPr>
            <a:noFill/>
            <a:ln>
              <a:noFill/>
            </a:ln>
            <a:effectLst/>
          </c:spPr>
          <c:txPr>
            <a:bodyPr rot="0" spcFirstLastPara="1" vertOverflow="ellipsis" vert="horz" wrap="square" anchor="ctr" anchorCtr="1"/>
            <a:lstStyle/>
            <a:p>
              <a:pPr>
                <a:defRPr sz="900" b="1" i="0" u="none" strike="noStrike" kern="1200" baseline="0">
                  <a:solidFill>
                    <a:schemeClr val="tx2"/>
                  </a:solidFill>
                  <a:latin typeface="+mn-lt"/>
                  <a:ea typeface="+mn-ea"/>
                  <a:cs typeface="+mn-cs"/>
                </a:defRPr>
              </a:pPr>
              <a:endParaRPr lang="en-US"/>
            </a:p>
          </c:txPr>
        </c:title>
        <c:numFmt formatCode="General" sourceLinked="1"/>
        <c:majorTickMark val="none"/>
        <c:minorTickMark val="none"/>
        <c:tickLblPos val="nextTo"/>
        <c:crossAx val="356409904"/>
        <c:crosses val="autoZero"/>
        <c:auto val="1"/>
        <c:lblAlgn val="ctr"/>
        <c:lblOffset val="100"/>
        <c:noMultiLvlLbl val="0"/>
      </c:catAx>
      <c:valAx>
        <c:axId val="356409904"/>
        <c:scaling>
          <c:orientation val="minMax"/>
        </c:scaling>
        <c:delete val="0"/>
        <c:axPos val="l"/>
        <c:majorGridlines>
          <c:spPr>
            <a:ln w="9525" cap="flat" cmpd="sng" algn="ctr">
              <a:solidFill>
                <a:schemeClr val="tx2">
                  <a:lumMod val="15000"/>
                  <a:lumOff val="85000"/>
                </a:schemeClr>
              </a:solidFill>
              <a:round/>
            </a:ln>
            <a:effectLst/>
          </c:spPr>
        </c:majorGridlines>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56406376"/>
        <c:crosses val="autoZero"/>
        <c:crossBetween val="between"/>
      </c:valAx>
      <c:spPr>
        <a:noFill/>
        <a:ln>
          <a:noFill/>
        </a:ln>
        <a:effectLst/>
      </c:spPr>
    </c:plotArea>
    <c:legend>
      <c:legendPos val="b"/>
      <c:layout>
        <c:manualLayout>
          <c:xMode val="edge"/>
          <c:yMode val="edge"/>
          <c:x val="8.324764779675678E-2"/>
          <c:y val="0.92064273998730628"/>
          <c:w val="0.85554452293556837"/>
          <c:h val="5.8712175604141818E-2"/>
        </c:manualLayout>
      </c:layout>
      <c:overlay val="0"/>
      <c:spPr>
        <a:noFill/>
        <a:ln>
          <a:noFill/>
        </a:ln>
        <a:effectLst>
          <a:outerShdw blurRad="50800" dist="50800" dir="5400000" sx="7000" sy="7000" algn="ctr" rotWithShape="0">
            <a:srgbClr val="000000">
              <a:alpha val="43137"/>
            </a:srgbClr>
          </a:outerShdw>
        </a:effectLst>
      </c:spPr>
      <c:txPr>
        <a:bodyPr rot="0" spcFirstLastPara="1" vertOverflow="ellipsis" vert="horz" wrap="square" anchor="ctr" anchorCtr="1"/>
        <a:lstStyle/>
        <a:p>
          <a:pPr>
            <a:defRPr sz="1600" b="0" i="0" u="none" strike="noStrike" kern="1200" baseline="1000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4"/>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1976711141500241"/>
          <c:y val="9.7798737529809429E-2"/>
          <c:w val="0.34139869987841254"/>
          <c:h val="0.80440252494038111"/>
        </c:manualLayout>
      </c:layout>
      <c:doughnutChart>
        <c:varyColors val="1"/>
        <c:ser>
          <c:idx val="2"/>
          <c:order val="2"/>
          <c:dPt>
            <c:idx val="0"/>
            <c:bubble3D val="0"/>
            <c:spPr>
              <a:solidFill>
                <a:srgbClr val="0076BE"/>
              </a:solidFill>
              <a:ln>
                <a:noFill/>
              </a:ln>
              <a:effectLst>
                <a:outerShdw blurRad="254000" sx="102000" sy="102000" algn="ctr" rotWithShape="0">
                  <a:prstClr val="black">
                    <a:alpha val="20000"/>
                  </a:prstClr>
                </a:outerShdw>
              </a:effectLst>
            </c:spPr>
          </c:dPt>
          <c:dPt>
            <c:idx val="1"/>
            <c:bubble3D val="0"/>
            <c:spPr>
              <a:solidFill>
                <a:srgbClr val="C8102E"/>
              </a:solidFill>
              <a:ln>
                <a:noFill/>
              </a:ln>
              <a:effectLst>
                <a:outerShdw blurRad="254000" sx="102000" sy="102000" algn="ctr" rotWithShape="0">
                  <a:prstClr val="black">
                    <a:alpha val="20000"/>
                  </a:prstClr>
                </a:outerShdw>
              </a:effectLst>
            </c:spPr>
          </c:dPt>
          <c:dPt>
            <c:idx val="2"/>
            <c:bubble3D val="0"/>
            <c:spPr>
              <a:solidFill>
                <a:srgbClr val="FFC000"/>
              </a:solidFill>
              <a:ln>
                <a:noFill/>
              </a:ln>
              <a:effectLst>
                <a:outerShdw blurRad="254000" sx="102000" sy="102000" algn="ctr" rotWithShape="0">
                  <a:prstClr val="black">
                    <a:alpha val="20000"/>
                  </a:prstClr>
                </a:outerShdw>
              </a:effectLst>
            </c:spPr>
          </c:dPt>
          <c:dPt>
            <c:idx val="3"/>
            <c:bubble3D val="0"/>
            <c:spPr>
              <a:solidFill>
                <a:srgbClr val="339933"/>
              </a:solidFill>
              <a:ln>
                <a:noFill/>
              </a:ln>
              <a:effectLst>
                <a:outerShdw blurRad="254000" sx="102000" sy="102000" algn="ctr" rotWithShape="0">
                  <a:prstClr val="black">
                    <a:alpha val="20000"/>
                  </a:prstClr>
                </a:outerShdw>
              </a:effectLst>
            </c:spPr>
          </c:dPt>
          <c:dPt>
            <c:idx val="4"/>
            <c:bubble3D val="0"/>
            <c:spPr>
              <a:solidFill>
                <a:srgbClr val="F26522"/>
              </a:solidFill>
              <a:ln>
                <a:noFill/>
              </a:ln>
              <a:effectLst>
                <a:outerShdw blurRad="254000" sx="102000" sy="102000" algn="ctr" rotWithShape="0">
                  <a:prstClr val="black">
                    <a:alpha val="20000"/>
                  </a:prstClr>
                </a:outerShdw>
              </a:effectLst>
            </c:spPr>
          </c:dPt>
          <c:dLbls>
            <c:dLbl>
              <c:idx val="0"/>
              <c:layout>
                <c:manualLayout>
                  <c:x val="-7.8390068810199956E-2"/>
                  <c:y val="-4.8221469844471627E-2"/>
                </c:manualLayout>
              </c:layout>
              <c:showLegendKey val="0"/>
              <c:showVal val="0"/>
              <c:showCatName val="1"/>
              <c:showSerName val="0"/>
              <c:showPercent val="1"/>
              <c:showBubbleSize val="0"/>
              <c:extLst>
                <c:ext xmlns:c15="http://schemas.microsoft.com/office/drawing/2012/chart" uri="{CE6537A1-D6FC-4f65-9D91-7224C49458BB}"/>
              </c:extLst>
            </c:dLbl>
            <c:dLbl>
              <c:idx val="1"/>
              <c:layout>
                <c:manualLayout>
                  <c:x val="3.5204160983833707E-2"/>
                  <c:y val="-6.7388609137643732E-2"/>
                </c:manualLayout>
              </c:layout>
              <c:showLegendKey val="0"/>
              <c:showVal val="0"/>
              <c:showCatName val="1"/>
              <c:showSerName val="0"/>
              <c:showPercent val="1"/>
              <c:showBubbleSize val="0"/>
              <c:extLst>
                <c:ext xmlns:c15="http://schemas.microsoft.com/office/drawing/2012/chart" uri="{CE6537A1-D6FC-4f65-9D91-7224C49458BB}"/>
              </c:extLst>
            </c:dLbl>
            <c:dLbl>
              <c:idx val="2"/>
              <c:layout>
                <c:manualLayout>
                  <c:x val="0.11019487043562901"/>
                  <c:y val="-2.1166243108275376E-2"/>
                </c:manualLayout>
              </c:layout>
              <c:showLegendKey val="0"/>
              <c:showVal val="0"/>
              <c:showCatName val="1"/>
              <c:showSerName val="0"/>
              <c:showPercent val="1"/>
              <c:showBubbleSize val="0"/>
              <c:extLst>
                <c:ext xmlns:c15="http://schemas.microsoft.com/office/drawing/2012/chart" uri="{CE6537A1-D6FC-4f65-9D91-7224C49458BB}"/>
              </c:extLst>
            </c:dLbl>
            <c:dLbl>
              <c:idx val="3"/>
              <c:layout>
                <c:manualLayout>
                  <c:x val="7.6770755684212114E-2"/>
                  <c:y val="1.604492376513466E-2"/>
                </c:manualLayout>
              </c:layout>
              <c:showLegendKey val="0"/>
              <c:showVal val="0"/>
              <c:showCatName val="1"/>
              <c:showSerName val="0"/>
              <c:showPercent val="1"/>
              <c:showBubbleSize val="0"/>
              <c:extLst>
                <c:ext xmlns:c15="http://schemas.microsoft.com/office/drawing/2012/chart" uri="{CE6537A1-D6FC-4f65-9D91-7224C49458BB}"/>
              </c:extLst>
            </c:dLbl>
            <c:dLbl>
              <c:idx val="4"/>
              <c:layout>
                <c:manualLayout>
                  <c:x val="9.3103058482781956E-2"/>
                  <c:y val="0.141195329133185"/>
                </c:manualLayout>
              </c:layout>
              <c:showLegendKey val="0"/>
              <c:showVal val="0"/>
              <c:showCatName val="1"/>
              <c:showSerName val="0"/>
              <c:showPercent val="1"/>
              <c:showBubbleSize val="0"/>
              <c:extLst>
                <c:ext xmlns:c15="http://schemas.microsoft.com/office/drawing/2012/chart" uri="{CE6537A1-D6FC-4f65-9D91-7224C49458BB}"/>
              </c:extLst>
            </c:dLbl>
            <c:numFmt formatCode="0.0%" sourceLinked="0"/>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showLegendKey val="0"/>
            <c:showVal val="0"/>
            <c:showCatName val="1"/>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'Fig12a-c'!$C$62:$C$66</c:f>
              <c:strCache>
                <c:ptCount val="5"/>
                <c:pt idx="0">
                  <c:v>Dental assistant  </c:v>
                </c:pt>
                <c:pt idx="1">
                  <c:v>Dental hygienist</c:v>
                </c:pt>
                <c:pt idx="2">
                  <c:v>Both dental hygienist and dental assistant</c:v>
                </c:pt>
                <c:pt idx="3">
                  <c:v>Dentist</c:v>
                </c:pt>
                <c:pt idx="4">
                  <c:v>Dental laboratory technician/other</c:v>
                </c:pt>
              </c:strCache>
            </c:strRef>
          </c:cat>
          <c:val>
            <c:numRef>
              <c:f>'Fig12a-c'!$F$62:$F$66</c:f>
              <c:numCache>
                <c:formatCode>0.0%</c:formatCode>
                <c:ptCount val="5"/>
                <c:pt idx="0">
                  <c:v>0.50165016501650161</c:v>
                </c:pt>
                <c:pt idx="1">
                  <c:v>0.11798679867986799</c:v>
                </c:pt>
                <c:pt idx="2">
                  <c:v>0.19966996699669967</c:v>
                </c:pt>
                <c:pt idx="3">
                  <c:v>0.13366336633663367</c:v>
                </c:pt>
                <c:pt idx="4">
                  <c:v>4.702970297029703E-2</c:v>
                </c:pt>
              </c:numCache>
            </c:numRef>
          </c:val>
        </c:ser>
        <c:dLbls>
          <c:showLegendKey val="0"/>
          <c:showVal val="0"/>
          <c:showCatName val="0"/>
          <c:showSerName val="0"/>
          <c:showPercent val="1"/>
          <c:showBubbleSize val="0"/>
          <c:showLeaderLines val="1"/>
        </c:dLbls>
        <c:firstSliceAng val="176"/>
        <c:holeSize val="50"/>
        <c:extLst>
          <c:ext xmlns:c15="http://schemas.microsoft.com/office/drawing/2012/chart" uri="{02D57815-91ED-43cb-92C2-25804820EDAC}">
            <c15:filteredPieSeries>
              <c15:ser>
                <c:idx val="0"/>
                <c:order val="0"/>
                <c:dPt>
                  <c:idx val="0"/>
                  <c:bubble3D val="0"/>
                  <c:spPr>
                    <a:solidFill>
                      <a:schemeClr val="accent1"/>
                    </a:solidFill>
                    <a:ln>
                      <a:noFill/>
                    </a:ln>
                    <a:effectLst>
                      <a:outerShdw blurRad="254000" sx="102000" sy="102000" algn="ctr" rotWithShape="0">
                        <a:prstClr val="black">
                          <a:alpha val="20000"/>
                        </a:prstClr>
                      </a:outerShdw>
                    </a:effectLst>
                  </c:spPr>
                </c:dPt>
                <c:dPt>
                  <c:idx val="1"/>
                  <c:bubble3D val="0"/>
                  <c:spPr>
                    <a:solidFill>
                      <a:schemeClr val="accent2"/>
                    </a:solidFill>
                    <a:ln>
                      <a:noFill/>
                    </a:ln>
                    <a:effectLst>
                      <a:outerShdw blurRad="254000" sx="102000" sy="102000" algn="ctr" rotWithShape="0">
                        <a:prstClr val="black">
                          <a:alpha val="20000"/>
                        </a:prstClr>
                      </a:outerShdw>
                    </a:effectLst>
                  </c:spPr>
                </c:dPt>
                <c:dPt>
                  <c:idx val="2"/>
                  <c:bubble3D val="0"/>
                  <c:spPr>
                    <a:solidFill>
                      <a:schemeClr val="accent3"/>
                    </a:solidFill>
                    <a:ln>
                      <a:noFill/>
                    </a:ln>
                    <a:effectLst>
                      <a:outerShdw blurRad="254000" sx="102000" sy="102000" algn="ctr" rotWithShape="0">
                        <a:prstClr val="black">
                          <a:alpha val="20000"/>
                        </a:prstClr>
                      </a:outerShdw>
                    </a:effectLst>
                  </c:spPr>
                </c:dPt>
                <c:dPt>
                  <c:idx val="3"/>
                  <c:bubble3D val="0"/>
                  <c:spPr>
                    <a:solidFill>
                      <a:schemeClr val="accent4"/>
                    </a:solidFill>
                    <a:ln>
                      <a:noFill/>
                    </a:ln>
                    <a:effectLst>
                      <a:outerShdw blurRad="254000" sx="102000" sy="102000" algn="ctr" rotWithShape="0">
                        <a:prstClr val="black">
                          <a:alpha val="20000"/>
                        </a:prstClr>
                      </a:outerShdw>
                    </a:effectLst>
                  </c:spPr>
                </c:dPt>
                <c:dPt>
                  <c:idx val="4"/>
                  <c:bubble3D val="0"/>
                  <c:spPr>
                    <a:solidFill>
                      <a:schemeClr val="accent5"/>
                    </a:solidFill>
                    <a:ln>
                      <a:noFill/>
                    </a:ln>
                    <a:effectLst>
                      <a:outerShdw blurRad="254000" sx="102000" sy="102000" algn="ctr" rotWithShape="0">
                        <a:prstClr val="black">
                          <a:alpha val="20000"/>
                        </a:prstClr>
                      </a:outerShdw>
                    </a:effectLst>
                  </c:spPr>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uri="{CE6537A1-D6FC-4f65-9D91-7224C49458BB}"/>
                  </c:extLst>
                </c:dLbls>
                <c:cat>
                  <c:strRef>
                    <c:extLst>
                      <c:ext uri="{02D57815-91ED-43cb-92C2-25804820EDAC}">
                        <c15:formulaRef>
                          <c15:sqref>'Fig12a-c'!$C$62:$C$66</c15:sqref>
                        </c15:formulaRef>
                      </c:ext>
                    </c:extLst>
                    <c:strCache>
                      <c:ptCount val="5"/>
                      <c:pt idx="0">
                        <c:v>Dental assistant  </c:v>
                      </c:pt>
                      <c:pt idx="1">
                        <c:v>Dental hygienist</c:v>
                      </c:pt>
                      <c:pt idx="2">
                        <c:v>Both dental hygienist and dental assistant</c:v>
                      </c:pt>
                      <c:pt idx="3">
                        <c:v>Dentist</c:v>
                      </c:pt>
                      <c:pt idx="4">
                        <c:v>Dental laboratory technician/other</c:v>
                      </c:pt>
                    </c:strCache>
                  </c:strRef>
                </c:cat>
                <c:val>
                  <c:numRef>
                    <c:extLst>
                      <c:ext uri="{02D57815-91ED-43cb-92C2-25804820EDAC}">
                        <c15:formulaRef>
                          <c15:sqref>'Fig12a-c'!$D$62:$D$66</c15:sqref>
                        </c15:formulaRef>
                      </c:ext>
                    </c:extLst>
                    <c:numCache>
                      <c:formatCode>General</c:formatCode>
                      <c:ptCount val="5"/>
                    </c:numCache>
                  </c:numRef>
                </c:val>
              </c15:ser>
            </c15:filteredPieSeries>
            <c15:filteredPieSeries>
              <c15:ser>
                <c:idx val="1"/>
                <c:order val="1"/>
                <c:dPt>
                  <c:idx val="0"/>
                  <c:bubble3D val="0"/>
                  <c:spPr>
                    <a:solidFill>
                      <a:schemeClr val="accent1"/>
                    </a:solidFill>
                    <a:ln>
                      <a:noFill/>
                    </a:ln>
                    <a:effectLst>
                      <a:outerShdw blurRad="254000" sx="102000" sy="102000" algn="ctr" rotWithShape="0">
                        <a:prstClr val="black">
                          <a:alpha val="20000"/>
                        </a:prstClr>
                      </a:outerShdw>
                    </a:effectLst>
                  </c:spPr>
                </c:dPt>
                <c:dPt>
                  <c:idx val="1"/>
                  <c:bubble3D val="0"/>
                  <c:spPr>
                    <a:solidFill>
                      <a:schemeClr val="accent2"/>
                    </a:solidFill>
                    <a:ln>
                      <a:noFill/>
                    </a:ln>
                    <a:effectLst>
                      <a:outerShdw blurRad="254000" sx="102000" sy="102000" algn="ctr" rotWithShape="0">
                        <a:prstClr val="black">
                          <a:alpha val="20000"/>
                        </a:prstClr>
                      </a:outerShdw>
                    </a:effectLst>
                  </c:spPr>
                </c:dPt>
                <c:dPt>
                  <c:idx val="2"/>
                  <c:bubble3D val="0"/>
                  <c:spPr>
                    <a:solidFill>
                      <a:schemeClr val="accent3"/>
                    </a:solidFill>
                    <a:ln>
                      <a:noFill/>
                    </a:ln>
                    <a:effectLst>
                      <a:outerShdw blurRad="254000" sx="102000" sy="102000" algn="ctr" rotWithShape="0">
                        <a:prstClr val="black">
                          <a:alpha val="20000"/>
                        </a:prstClr>
                      </a:outerShdw>
                    </a:effectLst>
                  </c:spPr>
                </c:dPt>
                <c:dPt>
                  <c:idx val="3"/>
                  <c:bubble3D val="0"/>
                  <c:spPr>
                    <a:solidFill>
                      <a:schemeClr val="accent4"/>
                    </a:solidFill>
                    <a:ln>
                      <a:noFill/>
                    </a:ln>
                    <a:effectLst>
                      <a:outerShdw blurRad="254000" sx="102000" sy="102000" algn="ctr" rotWithShape="0">
                        <a:prstClr val="black">
                          <a:alpha val="20000"/>
                        </a:prstClr>
                      </a:outerShdw>
                    </a:effectLst>
                  </c:spPr>
                </c:dPt>
                <c:dPt>
                  <c:idx val="4"/>
                  <c:bubble3D val="0"/>
                  <c:spPr>
                    <a:solidFill>
                      <a:schemeClr val="accent5"/>
                    </a:solidFill>
                    <a:ln>
                      <a:noFill/>
                    </a:ln>
                    <a:effectLst>
                      <a:outerShdw blurRad="254000" sx="102000" sy="102000" algn="ctr" rotWithShape="0">
                        <a:prstClr val="black">
                          <a:alpha val="20000"/>
                        </a:prstClr>
                      </a:outerShdw>
                    </a:effectLst>
                  </c:spPr>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xmlns:c15="http://schemas.microsoft.com/office/drawing/2012/chart">
                    <c:ext xmlns:c15="http://schemas.microsoft.com/office/drawing/2012/chart" uri="{CE6537A1-D6FC-4f65-9D91-7224C49458BB}"/>
                  </c:extLst>
                </c:dLbls>
                <c:cat>
                  <c:strRef>
                    <c:extLst xmlns:c15="http://schemas.microsoft.com/office/drawing/2012/chart">
                      <c:ext xmlns:c15="http://schemas.microsoft.com/office/drawing/2012/chart" uri="{02D57815-91ED-43cb-92C2-25804820EDAC}">
                        <c15:formulaRef>
                          <c15:sqref>'Fig12a-c'!$C$62:$C$66</c15:sqref>
                        </c15:formulaRef>
                      </c:ext>
                    </c:extLst>
                    <c:strCache>
                      <c:ptCount val="5"/>
                      <c:pt idx="0">
                        <c:v>Dental assistant  </c:v>
                      </c:pt>
                      <c:pt idx="1">
                        <c:v>Dental hygienist</c:v>
                      </c:pt>
                      <c:pt idx="2">
                        <c:v>Both dental hygienist and dental assistant</c:v>
                      </c:pt>
                      <c:pt idx="3">
                        <c:v>Dentist</c:v>
                      </c:pt>
                      <c:pt idx="4">
                        <c:v>Dental laboratory technician/other</c:v>
                      </c:pt>
                    </c:strCache>
                  </c:strRef>
                </c:cat>
                <c:val>
                  <c:numRef>
                    <c:extLst xmlns:c15="http://schemas.microsoft.com/office/drawing/2012/chart">
                      <c:ext xmlns:c15="http://schemas.microsoft.com/office/drawing/2012/chart" uri="{02D57815-91ED-43cb-92C2-25804820EDAC}">
                        <c15:formulaRef>
                          <c15:sqref>'Fig12a-c'!$E$62:$E$66</c15:sqref>
                        </c15:formulaRef>
                      </c:ext>
                    </c:extLst>
                    <c:numCache>
                      <c:formatCode>General</c:formatCode>
                      <c:ptCount val="5"/>
                    </c:numCache>
                  </c:numRef>
                </c:val>
              </c15:ser>
            </c15:filteredPieSeries>
          </c:ext>
        </c:extLst>
      </c:doughnutChart>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7.320127952755906E-2"/>
          <c:y val="3.8788540694158199E-2"/>
          <c:w val="0.86970536235053952"/>
          <c:h val="0.72823876881161664"/>
        </c:manualLayout>
      </c:layout>
      <c:barChart>
        <c:barDir val="col"/>
        <c:grouping val="clustered"/>
        <c:varyColors val="0"/>
        <c:ser>
          <c:idx val="0"/>
          <c:order val="0"/>
          <c:tx>
            <c:strRef>
              <c:f>'Fig1a-c'!$D$70</c:f>
              <c:strCache>
                <c:ptCount val="1"/>
                <c:pt idx="0">
                  <c:v>First-year capacity</c:v>
                </c:pt>
              </c:strCache>
            </c:strRef>
          </c:tx>
          <c:spPr>
            <a:solidFill>
              <a:srgbClr val="0076BE"/>
            </a:solidFill>
          </c:spPr>
          <c:invertIfNegative val="0"/>
          <c:dLbls>
            <c:dLbl>
              <c:idx val="0"/>
              <c:layout>
                <c:manualLayout>
                  <c:x val="-4.3478260869565313E-3"/>
                  <c:y val="-6.4102564102564309E-3"/>
                </c:manualLayout>
              </c:layout>
              <c:showLegendKey val="0"/>
              <c:showVal val="1"/>
              <c:showCatName val="0"/>
              <c:showSerName val="0"/>
              <c:showPercent val="0"/>
              <c:showBubbleSize val="0"/>
              <c:extLst>
                <c:ext xmlns:c15="http://schemas.microsoft.com/office/drawing/2012/chart" uri="{CE6537A1-D6FC-4f65-9D91-7224C49458BB}"/>
              </c:extLst>
            </c:dLbl>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'Fig1a-c'!$C$73:$C$83</c:f>
              <c:strCache>
                <c:ptCount val="11"/>
                <c:pt idx="0">
                  <c:v>2007-08</c:v>
                </c:pt>
                <c:pt idx="1">
                  <c:v>2008-09</c:v>
                </c:pt>
                <c:pt idx="2">
                  <c:v>2009-10</c:v>
                </c:pt>
                <c:pt idx="3">
                  <c:v>2010-11</c:v>
                </c:pt>
                <c:pt idx="4">
                  <c:v>2011-12</c:v>
                </c:pt>
                <c:pt idx="5">
                  <c:v>2012-13</c:v>
                </c:pt>
                <c:pt idx="6">
                  <c:v>2013-14</c:v>
                </c:pt>
                <c:pt idx="7">
                  <c:v>2014-15</c:v>
                </c:pt>
                <c:pt idx="8">
                  <c:v>2015-16</c:v>
                </c:pt>
                <c:pt idx="9">
                  <c:v>2016-17</c:v>
                </c:pt>
                <c:pt idx="10">
                  <c:v>2017-18</c:v>
                </c:pt>
              </c:strCache>
            </c:strRef>
          </c:cat>
          <c:val>
            <c:numRef>
              <c:f>'Fig1a-c'!$D$73:$D$83</c:f>
              <c:numCache>
                <c:formatCode>General</c:formatCode>
                <c:ptCount val="11"/>
                <c:pt idx="0">
                  <c:v>469</c:v>
                </c:pt>
                <c:pt idx="1">
                  <c:v>482</c:v>
                </c:pt>
                <c:pt idx="2">
                  <c:v>502</c:v>
                </c:pt>
                <c:pt idx="3">
                  <c:v>659</c:v>
                </c:pt>
                <c:pt idx="4">
                  <c:v>582</c:v>
                </c:pt>
                <c:pt idx="5">
                  <c:v>555</c:v>
                </c:pt>
                <c:pt idx="6">
                  <c:v>551</c:v>
                </c:pt>
                <c:pt idx="7">
                  <c:v>559</c:v>
                </c:pt>
                <c:pt idx="8">
                  <c:v>472</c:v>
                </c:pt>
                <c:pt idx="9">
                  <c:v>487</c:v>
                </c:pt>
                <c:pt idx="10">
                  <c:v>455</c:v>
                </c:pt>
              </c:numCache>
            </c:numRef>
          </c:val>
        </c:ser>
        <c:ser>
          <c:idx val="1"/>
          <c:order val="1"/>
          <c:tx>
            <c:strRef>
              <c:f>'Fig1a-c'!$E$70</c:f>
              <c:strCache>
                <c:ptCount val="1"/>
                <c:pt idx="0">
                  <c:v>First-year enrollment</c:v>
                </c:pt>
              </c:strCache>
            </c:strRef>
          </c:tx>
          <c:spPr>
            <a:solidFill>
              <a:srgbClr val="F0B323"/>
            </a:solidFill>
          </c:spPr>
          <c:invertIfNegative val="0"/>
          <c:dLbls>
            <c:dLbl>
              <c:idx val="0"/>
              <c:layout>
                <c:manualLayout>
                  <c:x val="1.0144903762029747E-2"/>
                  <c:y val="7.3449803149606037E-3"/>
                </c:manualLayout>
              </c:layout>
              <c:showLegendKey val="0"/>
              <c:showVal val="1"/>
              <c:showCatName val="0"/>
              <c:showSerName val="0"/>
              <c:showPercent val="0"/>
              <c:showBubbleSize val="0"/>
              <c:extLst>
                <c:ext xmlns:c15="http://schemas.microsoft.com/office/drawing/2012/chart" uri="{CE6537A1-D6FC-4f65-9D91-7224C49458BB}"/>
              </c:extLst>
            </c:dLbl>
            <c:dLbl>
              <c:idx val="1"/>
              <c:layout>
                <c:manualLayout>
                  <c:x val="8.6956521739130228E-3"/>
                  <c:y val="9.6153846153847061E-3"/>
                </c:manualLayout>
              </c:layout>
              <c:showLegendKey val="0"/>
              <c:showVal val="1"/>
              <c:showCatName val="0"/>
              <c:showSerName val="0"/>
              <c:showPercent val="0"/>
              <c:showBubbleSize val="0"/>
              <c:extLst>
                <c:ext xmlns:c15="http://schemas.microsoft.com/office/drawing/2012/chart" uri="{CE6537A1-D6FC-4f65-9D91-7224C49458BB}"/>
              </c:extLst>
            </c:dLbl>
            <c:dLbl>
              <c:idx val="2"/>
              <c:layout>
                <c:manualLayout>
                  <c:x val="1.1594202898550725E-2"/>
                  <c:y val="1.282051282051282E-2"/>
                </c:manualLayout>
              </c:layout>
              <c:showLegendKey val="0"/>
              <c:showVal val="1"/>
              <c:showCatName val="0"/>
              <c:showSerName val="0"/>
              <c:showPercent val="0"/>
              <c:showBubbleSize val="0"/>
              <c:extLst>
                <c:ext xmlns:c15="http://schemas.microsoft.com/office/drawing/2012/chart" uri="{CE6537A1-D6FC-4f65-9D91-7224C49458BB}"/>
              </c:extLst>
            </c:dLbl>
            <c:dLbl>
              <c:idx val="3"/>
              <c:layout>
                <c:manualLayout>
                  <c:x val="1.0144927536231882E-2"/>
                  <c:y val="9.6153846153847061E-3"/>
                </c:manualLayout>
              </c:layout>
              <c:showLegendKey val="0"/>
              <c:showVal val="1"/>
              <c:showCatName val="0"/>
              <c:showSerName val="0"/>
              <c:showPercent val="0"/>
              <c:showBubbleSize val="0"/>
              <c:extLst>
                <c:ext xmlns:c15="http://schemas.microsoft.com/office/drawing/2012/chart" uri="{CE6537A1-D6FC-4f65-9D91-7224C49458BB}"/>
              </c:extLst>
            </c:dLbl>
            <c:dLbl>
              <c:idx val="4"/>
              <c:layout>
                <c:manualLayout>
                  <c:x val="6.9504778453517834E-3"/>
                  <c:y val="0"/>
                </c:manualLayout>
              </c:layout>
              <c:showLegendKey val="0"/>
              <c:showVal val="1"/>
              <c:showCatName val="0"/>
              <c:showSerName val="0"/>
              <c:showPercent val="0"/>
              <c:showBubbleSize val="0"/>
              <c:extLst>
                <c:ext xmlns:c15="http://schemas.microsoft.com/office/drawing/2012/chart" uri="{CE6537A1-D6FC-4f65-9D91-7224C49458BB}"/>
              </c:extLst>
            </c:dLbl>
            <c:dLbl>
              <c:idx val="5"/>
              <c:layout>
                <c:manualLayout>
                  <c:x val="1.0144927536231882E-2"/>
                  <c:y val="9.6151322430850766E-3"/>
                </c:manualLayout>
              </c:layout>
              <c:showLegendKey val="0"/>
              <c:showVal val="1"/>
              <c:showCatName val="0"/>
              <c:showSerName val="0"/>
              <c:showPercent val="0"/>
              <c:showBubbleSize val="0"/>
              <c:extLst>
                <c:ext xmlns:c15="http://schemas.microsoft.com/office/drawing/2012/chart" uri="{CE6537A1-D6FC-4f65-9D91-7224C49458BB}"/>
              </c:extLst>
            </c:dLbl>
            <c:dLbl>
              <c:idx val="6"/>
              <c:layout>
                <c:manualLayout>
                  <c:x val="9.2894247594049895E-3"/>
                  <c:y val="3.2051983085447651E-3"/>
                </c:manualLayout>
              </c:layout>
              <c:showLegendKey val="0"/>
              <c:showVal val="1"/>
              <c:showCatName val="0"/>
              <c:showSerName val="0"/>
              <c:showPercent val="0"/>
              <c:showBubbleSize val="0"/>
              <c:extLst>
                <c:ext xmlns:c15="http://schemas.microsoft.com/office/drawing/2012/chart" uri="{CE6537A1-D6FC-4f65-9D91-7224C49458BB}"/>
              </c:extLst>
            </c:dLbl>
            <c:dLbl>
              <c:idx val="7"/>
              <c:layout>
                <c:manualLayout>
                  <c:x val="8.6956521739131546E-3"/>
                  <c:y val="6.4102564102564309E-3"/>
                </c:manualLayout>
              </c:layout>
              <c:showLegendKey val="0"/>
              <c:showVal val="1"/>
              <c:showCatName val="0"/>
              <c:showSerName val="0"/>
              <c:showPercent val="0"/>
              <c:showBubbleSize val="0"/>
              <c:extLst>
                <c:ext xmlns:c15="http://schemas.microsoft.com/office/drawing/2012/chart" uri="{CE6537A1-D6FC-4f65-9D91-7224C49458BB}"/>
              </c:extLst>
            </c:dLbl>
            <c:dLbl>
              <c:idx val="8"/>
              <c:layout>
                <c:manualLayout>
                  <c:x val="6.9504778453518675E-3"/>
                  <c:y val="-2.9828486204325128E-3"/>
                </c:manualLayout>
              </c:layout>
              <c:showLegendKey val="0"/>
              <c:showVal val="1"/>
              <c:showCatName val="0"/>
              <c:showSerName val="0"/>
              <c:showPercent val="0"/>
              <c:showBubbleSize val="0"/>
              <c:extLst>
                <c:ext xmlns:c15="http://schemas.microsoft.com/office/drawing/2012/chart" uri="{CE6537A1-D6FC-4f65-9D91-7224C49458BB}"/>
              </c:extLst>
            </c:dLbl>
            <c:dLbl>
              <c:idx val="9"/>
              <c:layout>
                <c:manualLayout>
                  <c:x val="1.0416666666666666E-2"/>
                  <c:y val="0"/>
                </c:manualLayout>
              </c:layout>
              <c:numFmt formatCode="#,##0" sourceLinked="0"/>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a:effectLst/>
              </c:spPr>
              <c:txPr>
                <a:bodyPr wrap="square" lIns="38100" tIns="19050" rIns="38100" bIns="19050" anchor="ctr">
                  <a:spAutoFit/>
                </a:bodyPr>
                <a:lstStyle/>
                <a:p>
                  <a:pPr>
                    <a:defRPr/>
                  </a:pPr>
                  <a:endParaRPr lang="en-US"/>
                </a:p>
              </c:txPr>
              <c:showLegendKey val="0"/>
              <c:showVal val="1"/>
              <c:showCatName val="0"/>
              <c:showSerName val="0"/>
              <c:showPercent val="0"/>
              <c:showBubbleSize val="0"/>
              <c:extLst>
                <c:ext xmlns:c15="http://schemas.microsoft.com/office/drawing/2012/chart" uri="{CE6537A1-D6FC-4f65-9D91-7224C49458BB}"/>
              </c:extLst>
            </c:dLbl>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'Fig1a-c'!$C$73:$C$83</c:f>
              <c:strCache>
                <c:ptCount val="11"/>
                <c:pt idx="0">
                  <c:v>2007-08</c:v>
                </c:pt>
                <c:pt idx="1">
                  <c:v>2008-09</c:v>
                </c:pt>
                <c:pt idx="2">
                  <c:v>2009-10</c:v>
                </c:pt>
                <c:pt idx="3">
                  <c:v>2010-11</c:v>
                </c:pt>
                <c:pt idx="4">
                  <c:v>2011-12</c:v>
                </c:pt>
                <c:pt idx="5">
                  <c:v>2012-13</c:v>
                </c:pt>
                <c:pt idx="6">
                  <c:v>2013-14</c:v>
                </c:pt>
                <c:pt idx="7">
                  <c:v>2014-15</c:v>
                </c:pt>
                <c:pt idx="8">
                  <c:v>2015-16</c:v>
                </c:pt>
                <c:pt idx="9">
                  <c:v>2016-17</c:v>
                </c:pt>
                <c:pt idx="10">
                  <c:v>2017-18</c:v>
                </c:pt>
              </c:strCache>
            </c:strRef>
          </c:cat>
          <c:val>
            <c:numRef>
              <c:f>'Fig1a-c'!$E$73:$E$83</c:f>
              <c:numCache>
                <c:formatCode>General</c:formatCode>
                <c:ptCount val="11"/>
                <c:pt idx="0">
                  <c:v>389</c:v>
                </c:pt>
                <c:pt idx="1">
                  <c:v>380</c:v>
                </c:pt>
                <c:pt idx="2">
                  <c:v>416</c:v>
                </c:pt>
                <c:pt idx="3">
                  <c:v>431</c:v>
                </c:pt>
                <c:pt idx="4">
                  <c:v>421</c:v>
                </c:pt>
                <c:pt idx="5">
                  <c:v>435</c:v>
                </c:pt>
                <c:pt idx="6">
                  <c:v>402</c:v>
                </c:pt>
                <c:pt idx="7">
                  <c:v>320</c:v>
                </c:pt>
                <c:pt idx="8">
                  <c:v>303</c:v>
                </c:pt>
                <c:pt idx="9">
                  <c:v>324</c:v>
                </c:pt>
                <c:pt idx="10">
                  <c:v>303</c:v>
                </c:pt>
              </c:numCache>
            </c:numRef>
          </c:val>
        </c:ser>
        <c:dLbls>
          <c:showLegendKey val="0"/>
          <c:showVal val="0"/>
          <c:showCatName val="0"/>
          <c:showSerName val="0"/>
          <c:showPercent val="0"/>
          <c:showBubbleSize val="0"/>
        </c:dLbls>
        <c:gapWidth val="150"/>
        <c:axId val="327211640"/>
        <c:axId val="327606512"/>
      </c:barChart>
      <c:lineChart>
        <c:grouping val="standard"/>
        <c:varyColors val="0"/>
        <c:ser>
          <c:idx val="2"/>
          <c:order val="2"/>
          <c:tx>
            <c:strRef>
              <c:f>'Fig1a-c'!$F$70</c:f>
              <c:strCache>
                <c:ptCount val="1"/>
                <c:pt idx="0">
                  <c:v>Number of Programs</c:v>
                </c:pt>
              </c:strCache>
            </c:strRef>
          </c:tx>
          <c:spPr>
            <a:ln>
              <a:solidFill>
                <a:srgbClr val="F26522"/>
              </a:solidFill>
            </a:ln>
          </c:spPr>
          <c:marker>
            <c:symbol val="circle"/>
            <c:size val="7"/>
            <c:spPr>
              <a:solidFill>
                <a:srgbClr val="F26522">
                  <a:alpha val="99000"/>
                </a:srgbClr>
              </a:solidFill>
              <a:ln>
                <a:noFill/>
              </a:ln>
            </c:spPr>
          </c:marker>
          <c:dLbls>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'Fig1a-c'!$C$73:$C$83</c:f>
              <c:strCache>
                <c:ptCount val="11"/>
                <c:pt idx="0">
                  <c:v>2007-08</c:v>
                </c:pt>
                <c:pt idx="1">
                  <c:v>2008-09</c:v>
                </c:pt>
                <c:pt idx="2">
                  <c:v>2009-10</c:v>
                </c:pt>
                <c:pt idx="3">
                  <c:v>2010-11</c:v>
                </c:pt>
                <c:pt idx="4">
                  <c:v>2011-12</c:v>
                </c:pt>
                <c:pt idx="5">
                  <c:v>2012-13</c:v>
                </c:pt>
                <c:pt idx="6">
                  <c:v>2013-14</c:v>
                </c:pt>
                <c:pt idx="7">
                  <c:v>2014-15</c:v>
                </c:pt>
                <c:pt idx="8">
                  <c:v>2015-16</c:v>
                </c:pt>
                <c:pt idx="9">
                  <c:v>2016-17</c:v>
                </c:pt>
                <c:pt idx="10">
                  <c:v>2017-18</c:v>
                </c:pt>
              </c:strCache>
            </c:strRef>
          </c:cat>
          <c:val>
            <c:numRef>
              <c:f>'Fig1a-c'!$F$73:$F$83</c:f>
              <c:numCache>
                <c:formatCode>General</c:formatCode>
                <c:ptCount val="11"/>
                <c:pt idx="0">
                  <c:v>20</c:v>
                </c:pt>
                <c:pt idx="1">
                  <c:v>20</c:v>
                </c:pt>
                <c:pt idx="2">
                  <c:v>20</c:v>
                </c:pt>
                <c:pt idx="3">
                  <c:v>20</c:v>
                </c:pt>
                <c:pt idx="4">
                  <c:v>19</c:v>
                </c:pt>
                <c:pt idx="5">
                  <c:v>19</c:v>
                </c:pt>
                <c:pt idx="6">
                  <c:v>19</c:v>
                </c:pt>
                <c:pt idx="7">
                  <c:v>19</c:v>
                </c:pt>
                <c:pt idx="8">
                  <c:v>17</c:v>
                </c:pt>
                <c:pt idx="9">
                  <c:v>17</c:v>
                </c:pt>
                <c:pt idx="10">
                  <c:v>15</c:v>
                </c:pt>
              </c:numCache>
            </c:numRef>
          </c:val>
          <c:smooth val="0"/>
        </c:ser>
        <c:dLbls>
          <c:showLegendKey val="0"/>
          <c:showVal val="0"/>
          <c:showCatName val="0"/>
          <c:showSerName val="0"/>
          <c:showPercent val="0"/>
          <c:showBubbleSize val="0"/>
        </c:dLbls>
        <c:marker val="1"/>
        <c:smooth val="0"/>
        <c:axId val="327608472"/>
        <c:axId val="327612000"/>
      </c:lineChart>
      <c:catAx>
        <c:axId val="327211640"/>
        <c:scaling>
          <c:orientation val="minMax"/>
        </c:scaling>
        <c:delete val="0"/>
        <c:axPos val="b"/>
        <c:title>
          <c:tx>
            <c:rich>
              <a:bodyPr/>
              <a:lstStyle/>
              <a:p>
                <a:pPr>
                  <a:defRPr/>
                </a:pPr>
                <a:r>
                  <a:rPr lang="en-US"/>
                  <a:t>Title</a:t>
                </a:r>
              </a:p>
            </c:rich>
          </c:tx>
          <c:layout>
            <c:manualLayout>
              <c:xMode val="edge"/>
              <c:yMode val="edge"/>
              <c:x val="0.46422098279381746"/>
              <c:y val="0.84999407626130075"/>
            </c:manualLayout>
          </c:layout>
          <c:overlay val="0"/>
        </c:title>
        <c:numFmt formatCode="General" sourceLinked="0"/>
        <c:majorTickMark val="out"/>
        <c:minorTickMark val="none"/>
        <c:tickLblPos val="nextTo"/>
        <c:crossAx val="327606512"/>
        <c:crosses val="autoZero"/>
        <c:auto val="1"/>
        <c:lblAlgn val="ctr"/>
        <c:lblOffset val="100"/>
        <c:noMultiLvlLbl val="0"/>
      </c:catAx>
      <c:valAx>
        <c:axId val="327606512"/>
        <c:scaling>
          <c:orientation val="minMax"/>
          <c:max val="700"/>
        </c:scaling>
        <c:delete val="0"/>
        <c:axPos val="l"/>
        <c:majorGridlines>
          <c:spPr>
            <a:ln>
              <a:solidFill>
                <a:schemeClr val="bg1"/>
              </a:solidFill>
            </a:ln>
          </c:spPr>
        </c:majorGridlines>
        <c:title>
          <c:tx>
            <c:rich>
              <a:bodyPr rot="-5400000" vert="horz"/>
              <a:lstStyle/>
              <a:p>
                <a:pPr>
                  <a:defRPr/>
                </a:pPr>
                <a:r>
                  <a:rPr lang="en-US"/>
                  <a:t>Capacity/Enrollment</a:t>
                </a:r>
              </a:p>
            </c:rich>
          </c:tx>
          <c:layout>
            <c:manualLayout>
              <c:xMode val="edge"/>
              <c:yMode val="edge"/>
              <c:x val="9.3287948381452334E-3"/>
              <c:y val="0.25434027777777779"/>
            </c:manualLayout>
          </c:layout>
          <c:overlay val="0"/>
        </c:title>
        <c:numFmt formatCode="#,##0" sourceLinked="0"/>
        <c:majorTickMark val="out"/>
        <c:minorTickMark val="none"/>
        <c:tickLblPos val="nextTo"/>
        <c:crossAx val="327211640"/>
        <c:crosses val="autoZero"/>
        <c:crossBetween val="between"/>
        <c:majorUnit val="100"/>
      </c:valAx>
      <c:valAx>
        <c:axId val="327612000"/>
        <c:scaling>
          <c:orientation val="minMax"/>
          <c:max val="100"/>
        </c:scaling>
        <c:delete val="0"/>
        <c:axPos val="r"/>
        <c:title>
          <c:tx>
            <c:rich>
              <a:bodyPr rot="5400000" vert="horz"/>
              <a:lstStyle/>
              <a:p>
                <a:pPr>
                  <a:defRPr/>
                </a:pPr>
                <a:r>
                  <a:rPr lang="en-US"/>
                  <a:t>Number of Programs</a:t>
                </a:r>
              </a:p>
            </c:rich>
          </c:tx>
          <c:layout>
            <c:manualLayout>
              <c:xMode val="edge"/>
              <c:yMode val="edge"/>
              <c:x val="0.9796957932341791"/>
              <c:y val="0.25033264071157774"/>
            </c:manualLayout>
          </c:layout>
          <c:overlay val="0"/>
        </c:title>
        <c:numFmt formatCode="#,##0" sourceLinked="0"/>
        <c:majorTickMark val="out"/>
        <c:minorTickMark val="none"/>
        <c:tickLblPos val="nextTo"/>
        <c:crossAx val="327608472"/>
        <c:crosses val="max"/>
        <c:crossBetween val="between"/>
        <c:majorUnit val="20"/>
      </c:valAx>
      <c:catAx>
        <c:axId val="327608472"/>
        <c:scaling>
          <c:orientation val="minMax"/>
        </c:scaling>
        <c:delete val="1"/>
        <c:axPos val="b"/>
        <c:numFmt formatCode="General" sourceLinked="1"/>
        <c:majorTickMark val="out"/>
        <c:minorTickMark val="none"/>
        <c:tickLblPos val="none"/>
        <c:crossAx val="327612000"/>
        <c:crosses val="autoZero"/>
        <c:auto val="1"/>
        <c:lblAlgn val="ctr"/>
        <c:lblOffset val="100"/>
        <c:noMultiLvlLbl val="0"/>
      </c:catAx>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c:spPr>
    </c:plotArea>
    <c:legend>
      <c:legendPos val="b"/>
      <c:layout>
        <c:manualLayout>
          <c:xMode val="edge"/>
          <c:yMode val="edge"/>
          <c:x val="0.26516668489355499"/>
          <c:y val="0.91879852909011384"/>
          <c:w val="0.46966663021289007"/>
          <c:h val="6.3840359798775156E-2"/>
        </c:manualLayout>
      </c:layout>
      <c:overlay val="0"/>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c:spPr>
    </c:legend>
    <c:plotVisOnly val="1"/>
    <c:dispBlanksAs val="gap"/>
    <c:showDLblsOverMax val="0"/>
  </c:chart>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c:spPr>
  <c:txPr>
    <a:bodyPr/>
    <a:lstStyle/>
    <a:p>
      <a:pPr>
        <a:defRPr>
          <a:latin typeface="Arial" pitchFamily="34" charset="0"/>
          <a:cs typeface="Arial" pitchFamily="34" charset="0"/>
        </a:defRPr>
      </a:pPr>
      <a:endParaRPr lang="en-US"/>
    </a:p>
  </c:txPr>
  <c:printSettings>
    <c:headerFooter/>
    <c:pageMargins b="0.75000000000000255" l="0.70000000000000062" r="0.70000000000000062" t="0.7500000000000025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6114198259277536"/>
          <c:y val="6.2701303611286813E-2"/>
          <c:w val="0.40526379025510095"/>
          <c:h val="0.82399895303945736"/>
        </c:manualLayout>
      </c:layout>
      <c:doughnutChart>
        <c:varyColors val="1"/>
        <c:ser>
          <c:idx val="0"/>
          <c:order val="0"/>
          <c:dPt>
            <c:idx val="0"/>
            <c:bubble3D val="0"/>
            <c:spPr>
              <a:solidFill>
                <a:srgbClr val="0076BE"/>
              </a:solidFill>
              <a:ln>
                <a:noFill/>
              </a:ln>
              <a:effectLst>
                <a:outerShdw blurRad="254000" sx="102000" sy="102000" algn="ctr" rotWithShape="0">
                  <a:prstClr val="black">
                    <a:alpha val="20000"/>
                  </a:prstClr>
                </a:outerShdw>
              </a:effectLst>
            </c:spPr>
          </c:dPt>
          <c:dPt>
            <c:idx val="1"/>
            <c:bubble3D val="0"/>
            <c:spPr>
              <a:solidFill>
                <a:srgbClr val="F26522"/>
              </a:solidFill>
              <a:ln>
                <a:noFill/>
              </a:ln>
              <a:effectLst>
                <a:outerShdw blurRad="254000" sx="102000" sy="102000" algn="ctr" rotWithShape="0">
                  <a:prstClr val="black">
                    <a:alpha val="20000"/>
                  </a:prstClr>
                </a:outerShdw>
              </a:effectLst>
            </c:spPr>
          </c:dPt>
          <c:dPt>
            <c:idx val="2"/>
            <c:bubble3D val="0"/>
            <c:spPr>
              <a:solidFill>
                <a:srgbClr val="7F7770"/>
              </a:solidFill>
              <a:ln>
                <a:noFill/>
              </a:ln>
              <a:effectLst>
                <a:outerShdw blurRad="254000" sx="102000" sy="102000" algn="ctr" rotWithShape="0">
                  <a:prstClr val="black">
                    <a:alpha val="20000"/>
                  </a:prstClr>
                </a:outerShdw>
              </a:effectLst>
            </c:spPr>
          </c:dPt>
          <c:dPt>
            <c:idx val="3"/>
            <c:bubble3D val="0"/>
            <c:spPr>
              <a:solidFill>
                <a:srgbClr val="F0B323"/>
              </a:solidFill>
              <a:ln>
                <a:noFill/>
              </a:ln>
              <a:effectLst>
                <a:outerShdw blurRad="254000" sx="102000" sy="102000" algn="ctr" rotWithShape="0">
                  <a:prstClr val="black">
                    <a:alpha val="20000"/>
                  </a:prstClr>
                </a:outerShdw>
              </a:effectLst>
            </c:spPr>
          </c:dPt>
          <c:dLbls>
            <c:dLbl>
              <c:idx val="0"/>
              <c:layout>
                <c:manualLayout>
                  <c:x val="3.6072263814123408E-2"/>
                  <c:y val="-0.23841967122530738"/>
                </c:manualLayout>
              </c:layout>
              <c:numFmt formatCode="0.0%" sourceLinked="0"/>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60000" spcFirstLastPara="1" vertOverflow="ellipsis" wrap="square" lIns="38100" tIns="19050" rIns="38100" bIns="19050" anchor="ctr" anchorCtr="1">
                  <a:noAutofit/>
                </a:bodyPr>
                <a:lstStyle/>
                <a:p>
                  <a:pPr>
                    <a:defRPr sz="1000" b="0"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showLegendKey val="0"/>
              <c:showVal val="0"/>
              <c:showCatName val="1"/>
              <c:showSerName val="0"/>
              <c:showPercent val="1"/>
              <c:showBubbleSize val="0"/>
              <c:separator>
</c:separator>
              <c:extLst>
                <c:ext xmlns:c15="http://schemas.microsoft.com/office/drawing/2012/chart" uri="{CE6537A1-D6FC-4f65-9D91-7224C49458BB}">
                  <c15:layout>
                    <c:manualLayout>
                      <c:w val="0.1237759570675445"/>
                      <c:h val="0.1176013025109829"/>
                    </c:manualLayout>
                  </c15:layout>
                </c:ext>
              </c:extLst>
            </c:dLbl>
            <c:dLbl>
              <c:idx val="1"/>
              <c:layout>
                <c:manualLayout>
                  <c:x val="-0.13442325158946414"/>
                  <c:y val="0.11449676823638043"/>
                </c:manualLayout>
              </c:layout>
              <c:showLegendKey val="0"/>
              <c:showVal val="0"/>
              <c:showCatName val="1"/>
              <c:showSerName val="0"/>
              <c:showPercent val="1"/>
              <c:showBubbleSize val="0"/>
              <c:separator>
</c:separator>
              <c:extLst>
                <c:ext xmlns:c15="http://schemas.microsoft.com/office/drawing/2012/chart" uri="{CE6537A1-D6FC-4f65-9D91-7224C49458BB}"/>
              </c:extLst>
            </c:dLbl>
            <c:dLbl>
              <c:idx val="2"/>
              <c:layout>
                <c:manualLayout>
                  <c:x val="-0.18361007707955662"/>
                  <c:y val="-1.5870903948640769E-2"/>
                </c:manualLayout>
              </c:layout>
              <c:numFmt formatCode="0.0%" sourceLinked="0"/>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60000" spcFirstLastPara="1" vertOverflow="ellipsis" wrap="square" lIns="38100" tIns="19050" rIns="38100" bIns="19050" anchor="ctr" anchorCtr="1">
                  <a:noAutofit/>
                </a:bodyPr>
                <a:lstStyle/>
                <a:p>
                  <a:pPr>
                    <a:defRPr sz="1000" b="0"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showLegendKey val="0"/>
              <c:showVal val="0"/>
              <c:showCatName val="1"/>
              <c:showSerName val="0"/>
              <c:showPercent val="1"/>
              <c:showBubbleSize val="0"/>
              <c:separator>
</c:separator>
              <c:extLst>
                <c:ext xmlns:c15="http://schemas.microsoft.com/office/drawing/2012/chart" uri="{CE6537A1-D6FC-4f65-9D91-7224C49458BB}">
                  <c15:layout>
                    <c:manualLayout>
                      <c:w val="0.22950646155606572"/>
                      <c:h val="0.10781134352665749"/>
                    </c:manualLayout>
                  </c15:layout>
                </c:ext>
              </c:extLst>
            </c:dLbl>
            <c:dLbl>
              <c:idx val="3"/>
              <c:layout>
                <c:manualLayout>
                  <c:x val="-8.8802430012592956E-2"/>
                  <c:y val="-0.13815720403370632"/>
                </c:manualLayout>
              </c:layout>
              <c:showLegendKey val="0"/>
              <c:showVal val="0"/>
              <c:showCatName val="1"/>
              <c:showSerName val="0"/>
              <c:showPercent val="1"/>
              <c:showBubbleSize val="0"/>
              <c:separator>
</c:separator>
              <c:extLst>
                <c:ext xmlns:c15="http://schemas.microsoft.com/office/drawing/2012/chart" uri="{CE6537A1-D6FC-4f65-9D91-7224C49458BB}"/>
              </c:extLst>
            </c:dLbl>
            <c:numFmt formatCode="0.0%" sourceLinked="0"/>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60000" spcFirstLastPara="1" vertOverflow="ellipsis" wrap="square" lIns="38100" tIns="19050" rIns="38100" bIns="19050" anchor="ctr" anchorCtr="1">
                <a:spAutoFit/>
              </a:bodyPr>
              <a:lstStyle/>
              <a:p>
                <a:pPr>
                  <a:defRPr sz="1000" b="0"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showLegendKey val="0"/>
            <c:showVal val="0"/>
            <c:showCatName val="1"/>
            <c:showSerName val="0"/>
            <c:showPercent val="1"/>
            <c:showBubbleSize val="0"/>
            <c:separator>
</c:separator>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'Fig2'!$C$8:$C$11</c:f>
              <c:strCache>
                <c:ptCount val="4"/>
                <c:pt idx="0">
                  <c:v>Public</c:v>
                </c:pt>
                <c:pt idx="1">
                  <c:v>Private non-profit</c:v>
                </c:pt>
                <c:pt idx="2">
                  <c:v>Private for-profit</c:v>
                </c:pt>
                <c:pt idx="3">
                  <c:v>Federal</c:v>
                </c:pt>
              </c:strCache>
            </c:strRef>
          </c:cat>
          <c:val>
            <c:numRef>
              <c:f>'Fig2'!$D$8:$D$11</c:f>
              <c:numCache>
                <c:formatCode>0.0%</c:formatCode>
                <c:ptCount val="4"/>
                <c:pt idx="0">
                  <c:v>0.91020000000000001</c:v>
                </c:pt>
                <c:pt idx="1">
                  <c:v>3.1300000000000001E-2</c:v>
                </c:pt>
                <c:pt idx="2">
                  <c:v>5.4699999999999999E-2</c:v>
                </c:pt>
                <c:pt idx="3">
                  <c:v>3.8999999999999998E-3</c:v>
                </c:pt>
              </c:numCache>
            </c:numRef>
          </c:val>
        </c:ser>
        <c:dLbls>
          <c:showLegendKey val="0"/>
          <c:showVal val="0"/>
          <c:showCatName val="0"/>
          <c:showSerName val="0"/>
          <c:showPercent val="1"/>
          <c:showBubbleSize val="0"/>
          <c:showLeaderLines val="1"/>
        </c:dLbls>
        <c:firstSliceAng val="299"/>
        <c:holeSize val="50"/>
      </c:doughnutChart>
      <c:spPr>
        <a:noFill/>
        <a:ln>
          <a:noFill/>
        </a:ln>
        <a:effectLst/>
      </c:spPr>
    </c:plotArea>
    <c:plotVisOnly val="1"/>
    <c:dispBlanksAs val="zero"/>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25" r="0.25" t="0.75" header="0.3" footer="0.3"/>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2177876620384288E-2"/>
          <c:y val="5.7964250719461811E-2"/>
          <c:w val="0.8935284669238962"/>
          <c:h val="0.77099678768136692"/>
        </c:manualLayout>
      </c:layout>
      <c:barChart>
        <c:barDir val="bar"/>
        <c:grouping val="clustered"/>
        <c:varyColors val="0"/>
        <c:ser>
          <c:idx val="0"/>
          <c:order val="0"/>
          <c:tx>
            <c:strRef>
              <c:f>'Fig3a-b'!$B$7</c:f>
              <c:strCache>
                <c:ptCount val="1"/>
                <c:pt idx="0">
                  <c:v>Students Accepted</c:v>
                </c:pt>
              </c:strCache>
            </c:strRef>
          </c:tx>
          <c:spPr>
            <a:solidFill>
              <a:srgbClr val="F26522">
                <a:alpha val="85000"/>
              </a:srgbClr>
            </a:solidFill>
            <a:ln w="9525" cap="flat" cmpd="sng" algn="ctr">
              <a:solidFill>
                <a:schemeClr val="lt1">
                  <a:alpha val="50000"/>
                </a:schemeClr>
              </a:solidFill>
              <a:round/>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'Fig3a-b'!$C$6:$M$6</c:f>
              <c:strCache>
                <c:ptCount val="11"/>
                <c:pt idx="0">
                  <c:v>2007-08</c:v>
                </c:pt>
                <c:pt idx="1">
                  <c:v>2008-09</c:v>
                </c:pt>
                <c:pt idx="2">
                  <c:v>2009-10</c:v>
                </c:pt>
                <c:pt idx="3">
                  <c:v>2010-11</c:v>
                </c:pt>
                <c:pt idx="4">
                  <c:v>2011-12</c:v>
                </c:pt>
                <c:pt idx="5">
                  <c:v>2012-13</c:v>
                </c:pt>
                <c:pt idx="6">
                  <c:v>2013-14</c:v>
                </c:pt>
                <c:pt idx="7">
                  <c:v>2014-15</c:v>
                </c:pt>
                <c:pt idx="8">
                  <c:v>2015-16</c:v>
                </c:pt>
                <c:pt idx="9">
                  <c:v>2016-17</c:v>
                </c:pt>
                <c:pt idx="10">
                  <c:v>2017-18</c:v>
                </c:pt>
              </c:strCache>
            </c:strRef>
          </c:cat>
          <c:val>
            <c:numRef>
              <c:f>'Fig3a-b'!$C$7:$M$7</c:f>
              <c:numCache>
                <c:formatCode>_(* #,##0_);_(* \(#,##0\);_(* "-"??_);_(@_)</c:formatCode>
                <c:ptCount val="11"/>
                <c:pt idx="0">
                  <c:v>10727</c:v>
                </c:pt>
                <c:pt idx="1">
                  <c:v>10614</c:v>
                </c:pt>
                <c:pt idx="2">
                  <c:v>11998</c:v>
                </c:pt>
                <c:pt idx="3">
                  <c:v>11952</c:v>
                </c:pt>
                <c:pt idx="4">
                  <c:v>11927</c:v>
                </c:pt>
                <c:pt idx="5">
                  <c:v>10897</c:v>
                </c:pt>
                <c:pt idx="6">
                  <c:v>9630</c:v>
                </c:pt>
                <c:pt idx="7">
                  <c:v>9290</c:v>
                </c:pt>
                <c:pt idx="8">
                  <c:v>8655</c:v>
                </c:pt>
                <c:pt idx="9">
                  <c:v>8378</c:v>
                </c:pt>
                <c:pt idx="10">
                  <c:v>8074</c:v>
                </c:pt>
              </c:numCache>
            </c:numRef>
          </c:val>
        </c:ser>
        <c:ser>
          <c:idx val="1"/>
          <c:order val="1"/>
          <c:tx>
            <c:strRef>
              <c:f>'Fig3a-b'!$B$8</c:f>
              <c:strCache>
                <c:ptCount val="1"/>
                <c:pt idx="0">
                  <c:v>Applications</c:v>
                </c:pt>
              </c:strCache>
            </c:strRef>
          </c:tx>
          <c:spPr>
            <a:solidFill>
              <a:srgbClr val="0076BE"/>
            </a:solidFill>
            <a:ln w="9525" cap="flat" cmpd="sng" algn="ctr">
              <a:solidFill>
                <a:schemeClr val="lt1">
                  <a:alpha val="50000"/>
                </a:schemeClr>
              </a:solidFill>
              <a:round/>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'Fig3a-b'!$C$6:$M$6</c:f>
              <c:strCache>
                <c:ptCount val="11"/>
                <c:pt idx="0">
                  <c:v>2007-08</c:v>
                </c:pt>
                <c:pt idx="1">
                  <c:v>2008-09</c:v>
                </c:pt>
                <c:pt idx="2">
                  <c:v>2009-10</c:v>
                </c:pt>
                <c:pt idx="3">
                  <c:v>2010-11</c:v>
                </c:pt>
                <c:pt idx="4">
                  <c:v>2011-12</c:v>
                </c:pt>
                <c:pt idx="5">
                  <c:v>2012-13</c:v>
                </c:pt>
                <c:pt idx="6">
                  <c:v>2013-14</c:v>
                </c:pt>
                <c:pt idx="7">
                  <c:v>2014-15</c:v>
                </c:pt>
                <c:pt idx="8">
                  <c:v>2015-16</c:v>
                </c:pt>
                <c:pt idx="9">
                  <c:v>2016-17</c:v>
                </c:pt>
                <c:pt idx="10">
                  <c:v>2017-18</c:v>
                </c:pt>
              </c:strCache>
            </c:strRef>
          </c:cat>
          <c:val>
            <c:numRef>
              <c:f>'Fig3a-b'!$C$8:$M$8</c:f>
              <c:numCache>
                <c:formatCode>_(* #,##0_);_(* \(#,##0\);_(* "-"??_);_(@_)</c:formatCode>
                <c:ptCount val="11"/>
                <c:pt idx="0">
                  <c:v>14967</c:v>
                </c:pt>
                <c:pt idx="1">
                  <c:v>15530</c:v>
                </c:pt>
                <c:pt idx="2">
                  <c:v>18273</c:v>
                </c:pt>
                <c:pt idx="3">
                  <c:v>18642</c:v>
                </c:pt>
                <c:pt idx="4">
                  <c:v>18707</c:v>
                </c:pt>
                <c:pt idx="5">
                  <c:v>16944</c:v>
                </c:pt>
                <c:pt idx="6">
                  <c:v>15300</c:v>
                </c:pt>
                <c:pt idx="7">
                  <c:v>15157</c:v>
                </c:pt>
                <c:pt idx="8">
                  <c:v>13833</c:v>
                </c:pt>
                <c:pt idx="9">
                  <c:v>12899</c:v>
                </c:pt>
                <c:pt idx="10">
                  <c:v>12221</c:v>
                </c:pt>
              </c:numCache>
            </c:numRef>
          </c:val>
        </c:ser>
        <c:dLbls>
          <c:dLblPos val="inEnd"/>
          <c:showLegendKey val="0"/>
          <c:showVal val="1"/>
          <c:showCatName val="0"/>
          <c:showSerName val="0"/>
          <c:showPercent val="0"/>
          <c:showBubbleSize val="0"/>
        </c:dLbls>
        <c:gapWidth val="50"/>
        <c:axId val="327613568"/>
        <c:axId val="327607688"/>
      </c:barChart>
      <c:catAx>
        <c:axId val="327613568"/>
        <c:scaling>
          <c:orientation val="minMax"/>
        </c:scaling>
        <c:delete val="0"/>
        <c:axPos val="l"/>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0" spcFirstLastPara="1" vertOverflow="ellipsis" wrap="square" anchor="ctr" anchorCtr="1"/>
          <a:lstStyle/>
          <a:p>
            <a:pPr>
              <a:defRPr sz="1000" b="0" i="0" u="none" strike="noStrike" kern="1200" cap="all"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27607688"/>
        <c:crosses val="autoZero"/>
        <c:auto val="1"/>
        <c:lblAlgn val="ctr"/>
        <c:lblOffset val="100"/>
        <c:tickLblSkip val="1"/>
        <c:tickMarkSkip val="1"/>
        <c:noMultiLvlLbl val="0"/>
      </c:catAx>
      <c:valAx>
        <c:axId val="327607688"/>
        <c:scaling>
          <c:orientation val="minMax"/>
        </c:scaling>
        <c:delete val="0"/>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title>
          <c:tx>
            <c:rich>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Number of Students</a:t>
                </a:r>
              </a:p>
            </c:rich>
          </c:tx>
          <c:layout>
            <c:manualLayout>
              <c:xMode val="edge"/>
              <c:yMode val="edge"/>
              <c:x val="0.47283335510838703"/>
              <c:y val="0.89257131821863478"/>
            </c:manualLayout>
          </c:layout>
          <c:overlay val="0"/>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27613568"/>
        <c:crosses val="autoZero"/>
        <c:crossBetween val="between"/>
      </c:valAx>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a:effectLst/>
      </c:spPr>
    </c:plotArea>
    <c:legend>
      <c:legendPos val="b"/>
      <c:layout>
        <c:manualLayout>
          <c:xMode val="edge"/>
          <c:yMode val="edge"/>
          <c:x val="0.71512722368037329"/>
          <c:y val="0.11521434820647421"/>
          <c:w val="0.24292490877664683"/>
          <c:h val="5.7765449773323777E-2"/>
        </c:manualLayout>
      </c:layout>
      <c:overlay val="0"/>
      <c:spPr>
        <a:gradFill>
          <a:gsLst>
            <a:gs pos="0">
              <a:sysClr val="window" lastClr="FFFFFF"/>
            </a:gs>
            <a:gs pos="39000">
              <a:sysClr val="window" lastClr="FFFFFF"/>
            </a:gs>
            <a:gs pos="100000">
              <a:sysClr val="window" lastClr="FFFFFF">
                <a:lumMod val="75000"/>
              </a:sysClr>
            </a:gs>
          </a:gsLst>
          <a:path path="circle">
            <a:fillToRect l="50000" t="-80000" r="50000" b="180000"/>
          </a:path>
        </a:gradFill>
        <a:ln>
          <a:noFill/>
        </a:ln>
        <a:effectLst/>
      </c:spPr>
      <c:txPr>
        <a:bodyPr rot="0" spcFirstLastPara="1" vertOverflow="ellipsis" vert="horz" wrap="square" anchor="ctr" anchorCtr="1"/>
        <a:lstStyle/>
        <a:p>
          <a:pPr>
            <a:defRPr sz="1500" b="0" i="0" u="none" strike="noStrike" kern="1200" baseline="1000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2177876620384288E-2"/>
          <c:y val="5.7964250719461811E-2"/>
          <c:w val="0.89685440927422877"/>
          <c:h val="0.77099678768136692"/>
        </c:manualLayout>
      </c:layout>
      <c:barChart>
        <c:barDir val="bar"/>
        <c:grouping val="clustered"/>
        <c:varyColors val="0"/>
        <c:ser>
          <c:idx val="0"/>
          <c:order val="0"/>
          <c:tx>
            <c:strRef>
              <c:f>'Fig3a-b'!$B$49</c:f>
              <c:strCache>
                <c:ptCount val="1"/>
                <c:pt idx="0">
                  <c:v>Accepted per program</c:v>
                </c:pt>
              </c:strCache>
            </c:strRef>
          </c:tx>
          <c:spPr>
            <a:solidFill>
              <a:srgbClr val="F26522">
                <a:alpha val="85000"/>
              </a:srgbClr>
            </a:solidFill>
            <a:ln w="9525" cap="flat" cmpd="sng" algn="ctr">
              <a:solidFill>
                <a:schemeClr val="lt1">
                  <a:alpha val="50000"/>
                </a:schemeClr>
              </a:solidFill>
              <a:round/>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'Fig3a-b'!$C$48:$M$48</c:f>
              <c:strCache>
                <c:ptCount val="11"/>
                <c:pt idx="0">
                  <c:v>2007-08</c:v>
                </c:pt>
                <c:pt idx="1">
                  <c:v>2008-09</c:v>
                </c:pt>
                <c:pt idx="2">
                  <c:v>2009-10</c:v>
                </c:pt>
                <c:pt idx="3">
                  <c:v>2010-11</c:v>
                </c:pt>
                <c:pt idx="4">
                  <c:v>2011-12</c:v>
                </c:pt>
                <c:pt idx="5">
                  <c:v>2012-13</c:v>
                </c:pt>
                <c:pt idx="6">
                  <c:v>2013-14</c:v>
                </c:pt>
                <c:pt idx="7">
                  <c:v>2014-15</c:v>
                </c:pt>
                <c:pt idx="8">
                  <c:v>2015-16</c:v>
                </c:pt>
                <c:pt idx="9">
                  <c:v>2016-17</c:v>
                </c:pt>
                <c:pt idx="10">
                  <c:v>2017-18</c:v>
                </c:pt>
              </c:strCache>
            </c:strRef>
          </c:cat>
          <c:val>
            <c:numRef>
              <c:f>'Fig3a-b'!$C$49:$M$49</c:f>
              <c:numCache>
                <c:formatCode>0.0</c:formatCode>
                <c:ptCount val="11"/>
                <c:pt idx="0">
                  <c:v>39.5830258302583</c:v>
                </c:pt>
                <c:pt idx="1">
                  <c:v>39.022058823529413</c:v>
                </c:pt>
                <c:pt idx="2">
                  <c:v>43.314079422382669</c:v>
                </c:pt>
                <c:pt idx="3">
                  <c:v>42.838709677419352</c:v>
                </c:pt>
                <c:pt idx="4">
                  <c:v>41.557491289198609</c:v>
                </c:pt>
                <c:pt idx="5">
                  <c:v>39.197841726618705</c:v>
                </c:pt>
                <c:pt idx="6">
                  <c:v>35.274725274725277</c:v>
                </c:pt>
                <c:pt idx="7">
                  <c:v>34.154411764705884</c:v>
                </c:pt>
                <c:pt idx="8">
                  <c:v>32.908745247148289</c:v>
                </c:pt>
                <c:pt idx="9">
                  <c:v>32.599221789883266</c:v>
                </c:pt>
                <c:pt idx="10">
                  <c:v>31.913043478260871</c:v>
                </c:pt>
              </c:numCache>
            </c:numRef>
          </c:val>
        </c:ser>
        <c:ser>
          <c:idx val="1"/>
          <c:order val="1"/>
          <c:tx>
            <c:strRef>
              <c:f>'Fig3a-b'!$B$50</c:f>
              <c:strCache>
                <c:ptCount val="1"/>
                <c:pt idx="0">
                  <c:v>Applications per program</c:v>
                </c:pt>
              </c:strCache>
            </c:strRef>
          </c:tx>
          <c:spPr>
            <a:solidFill>
              <a:srgbClr val="0076BE"/>
            </a:solidFill>
            <a:ln w="9525" cap="flat" cmpd="sng" algn="ctr">
              <a:solidFill>
                <a:schemeClr val="lt1">
                  <a:alpha val="50000"/>
                </a:schemeClr>
              </a:solidFill>
              <a:round/>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'Fig3a-b'!$C$48:$M$48</c:f>
              <c:strCache>
                <c:ptCount val="11"/>
                <c:pt idx="0">
                  <c:v>2007-08</c:v>
                </c:pt>
                <c:pt idx="1">
                  <c:v>2008-09</c:v>
                </c:pt>
                <c:pt idx="2">
                  <c:v>2009-10</c:v>
                </c:pt>
                <c:pt idx="3">
                  <c:v>2010-11</c:v>
                </c:pt>
                <c:pt idx="4">
                  <c:v>2011-12</c:v>
                </c:pt>
                <c:pt idx="5">
                  <c:v>2012-13</c:v>
                </c:pt>
                <c:pt idx="6">
                  <c:v>2013-14</c:v>
                </c:pt>
                <c:pt idx="7">
                  <c:v>2014-15</c:v>
                </c:pt>
                <c:pt idx="8">
                  <c:v>2015-16</c:v>
                </c:pt>
                <c:pt idx="9">
                  <c:v>2016-17</c:v>
                </c:pt>
                <c:pt idx="10">
                  <c:v>2017-18</c:v>
                </c:pt>
              </c:strCache>
            </c:strRef>
          </c:cat>
          <c:val>
            <c:numRef>
              <c:f>'Fig3a-b'!$C$50:$M$50</c:f>
              <c:numCache>
                <c:formatCode>0.0</c:formatCode>
                <c:ptCount val="11"/>
                <c:pt idx="0">
                  <c:v>55.228782287822881</c:v>
                </c:pt>
                <c:pt idx="1">
                  <c:v>57.095588235294116</c:v>
                </c:pt>
                <c:pt idx="2">
                  <c:v>65.967509025270758</c:v>
                </c:pt>
                <c:pt idx="3">
                  <c:v>66.817204301075265</c:v>
                </c:pt>
                <c:pt idx="4">
                  <c:v>65.181184668989545</c:v>
                </c:pt>
                <c:pt idx="5">
                  <c:v>60.949640287769782</c:v>
                </c:pt>
                <c:pt idx="6">
                  <c:v>56.043956043956044</c:v>
                </c:pt>
                <c:pt idx="7">
                  <c:v>55.724264705882355</c:v>
                </c:pt>
                <c:pt idx="8">
                  <c:v>52.596958174904941</c:v>
                </c:pt>
                <c:pt idx="9">
                  <c:v>50.151750972762649</c:v>
                </c:pt>
                <c:pt idx="10">
                  <c:v>48.304347826086953</c:v>
                </c:pt>
              </c:numCache>
            </c:numRef>
          </c:val>
        </c:ser>
        <c:dLbls>
          <c:dLblPos val="inEnd"/>
          <c:showLegendKey val="0"/>
          <c:showVal val="1"/>
          <c:showCatName val="0"/>
          <c:showSerName val="0"/>
          <c:showPercent val="0"/>
          <c:showBubbleSize val="0"/>
        </c:dLbls>
        <c:gapWidth val="50"/>
        <c:axId val="327609256"/>
        <c:axId val="327608080"/>
      </c:barChart>
      <c:catAx>
        <c:axId val="327609256"/>
        <c:scaling>
          <c:orientation val="minMax"/>
        </c:scaling>
        <c:delete val="0"/>
        <c:axPos val="l"/>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0" spcFirstLastPara="1" vertOverflow="ellipsis" wrap="square" anchor="ctr" anchorCtr="1"/>
          <a:lstStyle/>
          <a:p>
            <a:pPr>
              <a:defRPr sz="1000" b="0" i="0" u="none" strike="noStrike" kern="1200" cap="all"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27608080"/>
        <c:crosses val="autoZero"/>
        <c:auto val="1"/>
        <c:lblAlgn val="ctr"/>
        <c:lblOffset val="100"/>
        <c:tickLblSkip val="1"/>
        <c:tickMarkSkip val="1"/>
        <c:noMultiLvlLbl val="0"/>
      </c:catAx>
      <c:valAx>
        <c:axId val="327608080"/>
        <c:scaling>
          <c:orientation val="minMax"/>
        </c:scaling>
        <c:delete val="0"/>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title>
          <c:tx>
            <c:rich>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Number of Students</a:t>
                </a:r>
              </a:p>
            </c:rich>
          </c:tx>
          <c:layout>
            <c:manualLayout>
              <c:xMode val="edge"/>
              <c:yMode val="edge"/>
              <c:x val="0.47283335510838703"/>
              <c:y val="0.89257131821863478"/>
            </c:manualLayout>
          </c:layout>
          <c:overlay val="0"/>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27609256"/>
        <c:crosses val="autoZero"/>
        <c:crossBetween val="between"/>
      </c:valAx>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a:effectLst/>
      </c:spPr>
    </c:plotArea>
    <c:legend>
      <c:legendPos val="b"/>
      <c:layout>
        <c:manualLayout>
          <c:xMode val="edge"/>
          <c:yMode val="edge"/>
          <c:x val="0.67230314960629922"/>
          <c:y val="0.11752916302128903"/>
          <c:w val="0.29162064377369495"/>
          <c:h val="5.7765449773323777E-2"/>
        </c:manualLayout>
      </c:layout>
      <c:overlay val="0"/>
      <c:spPr>
        <a:gradFill>
          <a:gsLst>
            <a:gs pos="0">
              <a:sysClr val="window" lastClr="FFFFFF"/>
            </a:gs>
            <a:gs pos="39000">
              <a:sysClr val="window" lastClr="FFFFFF"/>
            </a:gs>
            <a:gs pos="100000">
              <a:sysClr val="window" lastClr="FFFFFF">
                <a:lumMod val="75000"/>
              </a:sysClr>
            </a:gs>
          </a:gsLst>
          <a:path path="circle">
            <a:fillToRect l="50000" t="-80000" r="50000" b="180000"/>
          </a:path>
        </a:gradFill>
        <a:ln>
          <a:noFill/>
        </a:ln>
        <a:effectLst/>
      </c:spPr>
      <c:txPr>
        <a:bodyPr rot="0" spcFirstLastPara="1" vertOverflow="ellipsis" vert="horz" wrap="square" anchor="ctr" anchorCtr="1"/>
        <a:lstStyle/>
        <a:p>
          <a:pPr>
            <a:defRPr sz="1500" b="0" i="0" u="none" strike="noStrike" kern="1200" baseline="1000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662409885171781E-2"/>
          <c:y val="0.19197181007901004"/>
          <c:w val="0.8060263515936712"/>
          <c:h val="0.69103495739125154"/>
        </c:manualLayout>
      </c:layout>
      <c:doughnutChart>
        <c:varyColors val="1"/>
        <c:ser>
          <c:idx val="0"/>
          <c:order val="0"/>
          <c:spPr>
            <a:solidFill>
              <a:srgbClr val="339933"/>
            </a:solidFill>
          </c:spPr>
          <c:dPt>
            <c:idx val="0"/>
            <c:bubble3D val="0"/>
            <c:explosion val="1"/>
            <c:spPr>
              <a:solidFill>
                <a:srgbClr val="339933"/>
              </a:solidFill>
              <a:ln>
                <a:noFill/>
              </a:ln>
              <a:effectLst>
                <a:outerShdw blurRad="254000" sx="102000" sy="102000" algn="ctr" rotWithShape="0">
                  <a:prstClr val="black">
                    <a:alpha val="20000"/>
                  </a:prstClr>
                </a:outerShdw>
              </a:effectLst>
            </c:spPr>
          </c:dPt>
          <c:dPt>
            <c:idx val="1"/>
            <c:bubble3D val="0"/>
            <c:spPr>
              <a:solidFill>
                <a:srgbClr val="7F7770"/>
              </a:solidFill>
              <a:ln>
                <a:noFill/>
              </a:ln>
              <a:effectLst>
                <a:outerShdw blurRad="254000" sx="102000" sy="102000" algn="ctr" rotWithShape="0">
                  <a:prstClr val="black">
                    <a:alpha val="20000"/>
                  </a:prstClr>
                </a:outerShdw>
              </a:effectLst>
            </c:spPr>
          </c:dPt>
          <c:dPt>
            <c:idx val="2"/>
            <c:bubble3D val="0"/>
            <c:spPr>
              <a:solidFill>
                <a:srgbClr val="339933"/>
              </a:solidFill>
              <a:ln>
                <a:noFill/>
              </a:ln>
              <a:effectLst>
                <a:outerShdw blurRad="254000" sx="102000" sy="102000" algn="ctr" rotWithShape="0">
                  <a:prstClr val="black">
                    <a:alpha val="20000"/>
                  </a:prstClr>
                </a:outerShdw>
              </a:effectLst>
            </c:spPr>
          </c:dPt>
          <c:dPt>
            <c:idx val="3"/>
            <c:bubble3D val="0"/>
            <c:spPr>
              <a:solidFill>
                <a:srgbClr val="339933"/>
              </a:solidFill>
              <a:ln>
                <a:noFill/>
              </a:ln>
              <a:effectLst>
                <a:outerShdw blurRad="254000" sx="102000" sy="102000" algn="ctr" rotWithShape="0">
                  <a:prstClr val="black">
                    <a:alpha val="20000"/>
                  </a:prstClr>
                </a:outerShdw>
              </a:effectLst>
            </c:spPr>
          </c:dPt>
          <c:dLbls>
            <c:numFmt formatCode="0.0%" sourceLinked="0"/>
            <c:spPr>
              <a:noFill/>
              <a:ln>
                <a:noFill/>
              </a:ln>
              <a:effectLst>
                <a:outerShdw blurRad="50800" dist="38100" dir="2700000" algn="tl" rotWithShape="0">
                  <a:prstClr val="black">
                    <a:alpha val="40000"/>
                  </a:prstClr>
                </a:outerShdw>
              </a:effectLst>
            </c:spPr>
            <c:txPr>
              <a:bodyPr rot="0" spcFirstLastPara="1" vertOverflow="ellipsis" vert="horz" wrap="square" anchor="ctr" anchorCtr="1"/>
              <a:lstStyle/>
              <a:p>
                <a:pPr>
                  <a:defRPr sz="100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showLegendKey val="0"/>
            <c:showVal val="0"/>
            <c:showCatName val="1"/>
            <c:showSerName val="0"/>
            <c:showPercent val="1"/>
            <c:showBubbleSize val="0"/>
            <c:separator>
</c:separator>
            <c:showLeaderLines val="0"/>
            <c:extLst>
              <c:ext xmlns:c15="http://schemas.microsoft.com/office/drawing/2012/chart" uri="{CE6537A1-D6FC-4f65-9D91-7224C49458BB}"/>
            </c:extLst>
          </c:dLbls>
          <c:cat>
            <c:strRef>
              <c:f>'Fig4-6'!$D$33:$D$34</c:f>
              <c:strCache>
                <c:ptCount val="2"/>
                <c:pt idx="0">
                  <c:v>Yes</c:v>
                </c:pt>
                <c:pt idx="1">
                  <c:v>No</c:v>
                </c:pt>
              </c:strCache>
            </c:strRef>
          </c:cat>
          <c:val>
            <c:numRef>
              <c:f>'Fig4-6'!$E$33:$E$34</c:f>
              <c:numCache>
                <c:formatCode>0.0%</c:formatCode>
                <c:ptCount val="2"/>
                <c:pt idx="0">
                  <c:v>0.33200000000000002</c:v>
                </c:pt>
                <c:pt idx="1">
                  <c:v>0.66800000000000004</c:v>
                </c:pt>
              </c:numCache>
            </c:numRef>
          </c:val>
        </c:ser>
        <c:dLbls>
          <c:showLegendKey val="0"/>
          <c:showVal val="0"/>
          <c:showCatName val="0"/>
          <c:showSerName val="0"/>
          <c:showPercent val="1"/>
          <c:showBubbleSize val="0"/>
          <c:showLeaderLines val="0"/>
        </c:dLbls>
        <c:firstSliceAng val="0"/>
        <c:holeSize val="50"/>
      </c:doughnutChart>
      <c:spPr>
        <a:noFill/>
        <a:ln>
          <a:noFill/>
        </a:ln>
        <a:effectLst/>
      </c:spPr>
    </c:plotArea>
    <c:plotVisOnly val="1"/>
    <c:dispBlanksAs val="zero"/>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sz="1100"/>
      </a:pPr>
      <a:endParaRPr lang="en-US"/>
    </a:p>
  </c:txPr>
  <c:printSettings>
    <c:headerFooter/>
    <c:pageMargins b="0.75000000000000167" l="0.70000000000000062" r="0.70000000000000062" t="0.75000000000000167" header="0.30000000000000032" footer="0.30000000000000032"/>
    <c:pageSetup orientation="landscape"/>
  </c:printSettings>
  <c:userShapes r:id="rId3"/>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71587836252243"/>
          <c:y val="1.2539944443284111E-3"/>
          <c:w val="0.86284121637477573"/>
          <c:h val="0.79607855112293791"/>
        </c:manualLayout>
      </c:layout>
      <c:barChart>
        <c:barDir val="col"/>
        <c:grouping val="clustered"/>
        <c:varyColors val="0"/>
        <c:ser>
          <c:idx val="0"/>
          <c:order val="0"/>
          <c:tx>
            <c:strRef>
              <c:f>'Fig4-6'!$B$60</c:f>
              <c:strCache>
                <c:ptCount val="1"/>
                <c:pt idx="0">
                  <c:v>Transfer of credit</c:v>
                </c:pt>
              </c:strCache>
            </c:strRef>
          </c:tx>
          <c:spPr>
            <a:solidFill>
              <a:schemeClr val="accent1">
                <a:alpha val="85000"/>
              </a:schemeClr>
            </a:solidFill>
            <a:ln w="9525" cap="flat" cmpd="sng" algn="ctr">
              <a:noFill/>
              <a:round/>
            </a:ln>
            <a:effectLst/>
          </c:spPr>
          <c:invertIfNegative val="0"/>
          <c:dPt>
            <c:idx val="0"/>
            <c:invertIfNegative val="0"/>
            <c:bubble3D val="0"/>
            <c:spPr>
              <a:solidFill>
                <a:srgbClr val="0076BE"/>
              </a:solidFill>
              <a:ln w="9525" cap="flat" cmpd="sng" algn="ctr">
                <a:noFill/>
                <a:round/>
              </a:ln>
              <a:effectLst/>
            </c:spPr>
          </c:dPt>
          <c:dLbls>
            <c:dLbl>
              <c:idx val="0"/>
              <c:layout>
                <c:manualLayout>
                  <c:x val="-6.4190738193489229E-3"/>
                  <c:y val="1.7683465959328027E-3"/>
                </c:manualLayout>
              </c:layout>
              <c:tx>
                <c:rich>
                  <a:bodyPr rot="0" spcFirstLastPara="1" vertOverflow="ellipsis" vert="horz" wrap="square" lIns="38100" tIns="19050" rIns="38100" bIns="19050" anchor="ctr" anchorCtr="1">
                    <a:noAutofit/>
                  </a:bodyPr>
                  <a:lstStyle/>
                  <a:p>
                    <a:pPr>
                      <a:defRPr sz="1050" b="1" i="0" u="none" strike="noStrike" kern="1200" baseline="0">
                        <a:solidFill>
                          <a:schemeClr val="lt1"/>
                        </a:solidFill>
                        <a:latin typeface="Arial" panose="020B0604020202020204" pitchFamily="34" charset="0"/>
                        <a:ea typeface="+mn-ea"/>
                        <a:cs typeface="Arial" panose="020B0604020202020204" pitchFamily="34" charset="0"/>
                      </a:defRPr>
                    </a:pPr>
                    <a:fld id="{6902E009-4EC2-47F2-A5EA-CE1B4F6E94A9}" type="SERIESNAME">
                      <a:rPr lang="en-US"/>
                      <a:pPr>
                        <a:defRPr sz="1050">
                          <a:latin typeface="Arial" panose="020B0604020202020204" pitchFamily="34" charset="0"/>
                          <a:cs typeface="Arial" panose="020B0604020202020204" pitchFamily="34" charset="0"/>
                        </a:defRPr>
                      </a:pPr>
                      <a:t>[SERIES NAME]</a:t>
                    </a:fld>
                    <a:r>
                      <a:rPr lang="en-US" baseline="0"/>
                      <a:t> </a:t>
                    </a:r>
                  </a:p>
                  <a:p>
                    <a:pPr>
                      <a:defRPr sz="1050">
                        <a:latin typeface="Arial" panose="020B0604020202020204" pitchFamily="34" charset="0"/>
                        <a:cs typeface="Arial" panose="020B0604020202020204" pitchFamily="34" charset="0"/>
                      </a:defRPr>
                    </a:pPr>
                    <a:r>
                      <a:rPr lang="en-US" baseline="0"/>
                      <a:t>n=</a:t>
                    </a:r>
                    <a:fld id="{35D3E06C-B4FB-4E0C-89C4-67C65CE77BAB}" type="VALUE">
                      <a:rPr lang="en-US" baseline="0"/>
                      <a:pPr>
                        <a:defRPr sz="1050">
                          <a:latin typeface="Arial" panose="020B0604020202020204" pitchFamily="34" charset="0"/>
                          <a:cs typeface="Arial" panose="020B0604020202020204" pitchFamily="34" charset="0"/>
                        </a:defRPr>
                      </a:pPr>
                      <a:t>[VALUE]</a:t>
                    </a:fld>
                    <a:endParaRPr lang="en-US" baseline="0"/>
                  </a:p>
                </c:rich>
              </c:tx>
              <c:spPr>
                <a:noFill/>
                <a:ln>
                  <a:noFill/>
                </a:ln>
                <a:effectLst/>
              </c:spPr>
              <c:txPr>
                <a:bodyPr rot="0" spcFirstLastPara="1" vertOverflow="ellipsis" vert="horz" wrap="square" lIns="38100" tIns="19050" rIns="38100" bIns="19050" anchor="ctr" anchorCtr="1">
                  <a:noAutofit/>
                </a:bodyPr>
                <a:lstStyle/>
                <a:p>
                  <a:pPr>
                    <a:defRPr sz="105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1"/>
              <c:showPercent val="0"/>
              <c:showBubbleSize val="0"/>
              <c:extLst>
                <c:ext xmlns:c15="http://schemas.microsoft.com/office/drawing/2012/chart" uri="{CE6537A1-D6FC-4f65-9D91-7224C49458BB}">
                  <c15:layout>
                    <c:manualLayout>
                      <c:w val="0.15391104997707475"/>
                      <c:h val="0.1786030061892131"/>
                    </c:manualLayout>
                  </c15:layout>
                  <c15:dlblFieldTable/>
                  <c15:showDataLabelsRange val="0"/>
                </c:ext>
              </c:extLst>
            </c:dLbl>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Ref>
              <c:f>'Fig4-6'!$C$59</c:f>
              <c:strCache>
                <c:ptCount val="1"/>
                <c:pt idx="0">
                  <c:v>2017-18</c:v>
                </c:pt>
              </c:strCache>
            </c:strRef>
          </c:cat>
          <c:val>
            <c:numRef>
              <c:f>'Fig4-6'!$C$60</c:f>
              <c:numCache>
                <c:formatCode>General</c:formatCode>
                <c:ptCount val="1"/>
                <c:pt idx="0">
                  <c:v>70</c:v>
                </c:pt>
              </c:numCache>
            </c:numRef>
          </c:val>
        </c:ser>
        <c:ser>
          <c:idx val="1"/>
          <c:order val="1"/>
          <c:tx>
            <c:strRef>
              <c:f>'Fig4-6'!$B$61</c:f>
              <c:strCache>
                <c:ptCount val="1"/>
                <c:pt idx="0">
                  <c:v>Equivalency examinations</c:v>
                </c:pt>
              </c:strCache>
            </c:strRef>
          </c:tx>
          <c:spPr>
            <a:solidFill>
              <a:srgbClr val="F26522"/>
            </a:solidFill>
            <a:ln w="9525" cap="flat" cmpd="sng" algn="ctr">
              <a:noFill/>
              <a:round/>
            </a:ln>
            <a:effectLst/>
          </c:spPr>
          <c:invertIfNegative val="0"/>
          <c:dLbls>
            <c:dLbl>
              <c:idx val="0"/>
              <c:layout>
                <c:manualLayout>
                  <c:x val="-1.8339488856877759E-3"/>
                  <c:y val="1.580874008786037E-2"/>
                </c:manualLayout>
              </c:layout>
              <c:tx>
                <c:rich>
                  <a:bodyPr rot="0" spcFirstLastPara="1" vertOverflow="ellipsis" vert="horz" wrap="square" lIns="38100" tIns="19050" rIns="38100" bIns="19050" anchor="ctr" anchorCtr="1">
                    <a:noAutofit/>
                  </a:bodyPr>
                  <a:lstStyle/>
                  <a:p>
                    <a:pPr>
                      <a:defRPr sz="1050" b="1" i="0" u="none" strike="noStrike" kern="1200" baseline="0">
                        <a:solidFill>
                          <a:schemeClr val="lt1"/>
                        </a:solidFill>
                        <a:latin typeface="Arial" panose="020B0604020202020204" pitchFamily="34" charset="0"/>
                        <a:ea typeface="+mn-ea"/>
                        <a:cs typeface="Arial" panose="020B0604020202020204" pitchFamily="34" charset="0"/>
                      </a:defRPr>
                    </a:pPr>
                    <a:fld id="{17A8A0DD-7A89-4ACC-A693-2060C85170F6}" type="SERIESNAME">
                      <a:rPr lang="en-US"/>
                      <a:pPr>
                        <a:defRPr sz="1050">
                          <a:latin typeface="Arial" panose="020B0604020202020204" pitchFamily="34" charset="0"/>
                          <a:cs typeface="Arial" panose="020B0604020202020204" pitchFamily="34" charset="0"/>
                        </a:defRPr>
                      </a:pPr>
                      <a:t>[SERIES NAME]</a:t>
                    </a:fld>
                    <a:endParaRPr lang="en-US" baseline="0"/>
                  </a:p>
                  <a:p>
                    <a:pPr>
                      <a:defRPr sz="1050">
                        <a:latin typeface="Arial" panose="020B0604020202020204" pitchFamily="34" charset="0"/>
                        <a:cs typeface="Arial" panose="020B0604020202020204" pitchFamily="34" charset="0"/>
                      </a:defRPr>
                    </a:pPr>
                    <a:r>
                      <a:rPr lang="en-US" baseline="0"/>
                      <a:t>n=37</a:t>
                    </a:r>
                  </a:p>
                </c:rich>
              </c:tx>
              <c:spPr>
                <a:noFill/>
                <a:ln>
                  <a:noFill/>
                </a:ln>
                <a:effectLst/>
              </c:spPr>
              <c:txPr>
                <a:bodyPr rot="0" spcFirstLastPara="1" vertOverflow="ellipsis" vert="horz" wrap="square" lIns="38100" tIns="19050" rIns="38100" bIns="19050" anchor="ctr" anchorCtr="1">
                  <a:noAutofit/>
                </a:bodyPr>
                <a:lstStyle/>
                <a:p>
                  <a:pPr>
                    <a:defRPr sz="105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1"/>
              <c:showPercent val="0"/>
              <c:showBubbleSize val="0"/>
              <c:extLst>
                <c:ext xmlns:c15="http://schemas.microsoft.com/office/drawing/2012/chart" uri="{CE6537A1-D6FC-4f65-9D91-7224C49458BB}">
                  <c15:layout>
                    <c:manualLayout>
                      <c:w val="0.1603393661074346"/>
                      <c:h val="0.17319186560565872"/>
                    </c:manualLayout>
                  </c15:layout>
                  <c15:dlblFieldTable/>
                  <c15:showDataLabelsRange val="0"/>
                </c:ext>
              </c:extLst>
            </c:dLbl>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lt1"/>
                    </a:solidFill>
                    <a:latin typeface="+mn-lt"/>
                    <a:ea typeface="+mn-ea"/>
                    <a:cs typeface="+mn-cs"/>
                  </a:defRPr>
                </a:pPr>
                <a:endParaRPr lang="en-US"/>
              </a:p>
            </c:txPr>
            <c:dLblPos val="inEnd"/>
            <c:showLegendKey val="0"/>
            <c:showVal val="1"/>
            <c:showCatName val="1"/>
            <c:showSerName val="0"/>
            <c:showPercent val="0"/>
            <c:showBubbleSize val="0"/>
            <c:showLeaderLines val="0"/>
            <c:extLst>
              <c:ext xmlns:c15="http://schemas.microsoft.com/office/drawing/2012/chart" uri="{CE6537A1-D6FC-4f65-9D91-7224C49458BB}">
                <c15:showLeaderLines val="0"/>
              </c:ext>
            </c:extLst>
          </c:dLbls>
          <c:cat>
            <c:strRef>
              <c:f>'Fig4-6'!$C$59</c:f>
              <c:strCache>
                <c:ptCount val="1"/>
                <c:pt idx="0">
                  <c:v>2017-18</c:v>
                </c:pt>
              </c:strCache>
            </c:strRef>
          </c:cat>
          <c:val>
            <c:numRef>
              <c:f>'Fig4-6'!$C$61</c:f>
              <c:numCache>
                <c:formatCode>General</c:formatCode>
                <c:ptCount val="1"/>
                <c:pt idx="0">
                  <c:v>37</c:v>
                </c:pt>
              </c:numCache>
            </c:numRef>
          </c:val>
        </c:ser>
        <c:ser>
          <c:idx val="2"/>
          <c:order val="2"/>
          <c:tx>
            <c:strRef>
              <c:f>'Fig4-6'!$B$62</c:f>
              <c:strCache>
                <c:ptCount val="1"/>
                <c:pt idx="0">
                  <c:v>Challenge examinations</c:v>
                </c:pt>
              </c:strCache>
            </c:strRef>
          </c:tx>
          <c:spPr>
            <a:solidFill>
              <a:srgbClr val="7F7770"/>
            </a:solidFill>
            <a:ln w="9525" cap="flat" cmpd="sng" algn="ctr">
              <a:noFill/>
              <a:round/>
            </a:ln>
            <a:effectLst/>
          </c:spPr>
          <c:invertIfNegative val="0"/>
          <c:dLbls>
            <c:dLbl>
              <c:idx val="0"/>
              <c:layout>
                <c:manualLayout>
                  <c:x val="0"/>
                  <c:y val="1.9398901397272291E-2"/>
                </c:manualLayout>
              </c:layout>
              <c:tx>
                <c:rich>
                  <a:bodyPr rot="0" spcFirstLastPara="1" vertOverflow="ellipsis" vert="horz" wrap="square" lIns="38100" tIns="19050" rIns="38100" bIns="19050" anchor="ctr" anchorCtr="1">
                    <a:noAutofit/>
                  </a:bodyPr>
                  <a:lstStyle/>
                  <a:p>
                    <a:pPr>
                      <a:defRPr sz="1050" b="1" i="0" u="none" strike="noStrike" kern="1200" baseline="0">
                        <a:solidFill>
                          <a:schemeClr val="lt1"/>
                        </a:solidFill>
                        <a:latin typeface="Arial" panose="020B0604020202020204" pitchFamily="34" charset="0"/>
                        <a:ea typeface="+mn-ea"/>
                        <a:cs typeface="Arial" panose="020B0604020202020204" pitchFamily="34" charset="0"/>
                      </a:defRPr>
                    </a:pPr>
                    <a:fld id="{5335477B-D16F-450A-9511-68E665055B0D}" type="SERIESNAME">
                      <a:rPr lang="en-US" sz="1050">
                        <a:latin typeface="Arial" panose="020B0604020202020204" pitchFamily="34" charset="0"/>
                        <a:cs typeface="Arial" panose="020B0604020202020204" pitchFamily="34" charset="0"/>
                      </a:rPr>
                      <a:pPr>
                        <a:defRPr sz="1050">
                          <a:latin typeface="Arial" panose="020B0604020202020204" pitchFamily="34" charset="0"/>
                          <a:cs typeface="Arial" panose="020B0604020202020204" pitchFamily="34" charset="0"/>
                        </a:defRPr>
                      </a:pPr>
                      <a:t>[SERIES NAME]</a:t>
                    </a:fld>
                    <a:endParaRPr lang="en-US" sz="1050" baseline="0">
                      <a:latin typeface="Arial" panose="020B0604020202020204" pitchFamily="34" charset="0"/>
                      <a:cs typeface="Arial" panose="020B0604020202020204" pitchFamily="34" charset="0"/>
                    </a:endParaRPr>
                  </a:p>
                  <a:p>
                    <a:pPr>
                      <a:defRPr sz="1050">
                        <a:latin typeface="Arial" panose="020B0604020202020204" pitchFamily="34" charset="0"/>
                        <a:cs typeface="Arial" panose="020B0604020202020204" pitchFamily="34" charset="0"/>
                      </a:defRPr>
                    </a:pPr>
                    <a:r>
                      <a:rPr lang="en-US"/>
                      <a:t>n=44</a:t>
                    </a:r>
                  </a:p>
                </c:rich>
              </c:tx>
              <c:spPr>
                <a:noFill/>
                <a:ln>
                  <a:noFill/>
                </a:ln>
                <a:effectLst/>
              </c:spPr>
              <c:txPr>
                <a:bodyPr rot="0" spcFirstLastPara="1" vertOverflow="ellipsis" vert="horz" wrap="square" lIns="38100" tIns="19050" rIns="38100" bIns="19050" anchor="ctr" anchorCtr="1">
                  <a:noAutofit/>
                </a:bodyPr>
                <a:lstStyle/>
                <a:p>
                  <a:pPr>
                    <a:defRPr sz="105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1"/>
              <c:showSerName val="0"/>
              <c:showPercent val="0"/>
              <c:showBubbleSize val="0"/>
              <c:extLst>
                <c:ext xmlns:c15="http://schemas.microsoft.com/office/drawing/2012/chart" uri="{CE6537A1-D6FC-4f65-9D91-7224C49458BB}">
                  <c15:layout>
                    <c:manualLayout>
                      <c:w val="0.16254928931682713"/>
                      <c:h val="0.16617166885969492"/>
                    </c:manualLayout>
                  </c15:layout>
                  <c15:dlblFieldTable/>
                  <c15:showDataLabelsRange val="0"/>
                </c:ext>
              </c:extLst>
            </c:dLbl>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lt1"/>
                    </a:solidFill>
                    <a:latin typeface="+mn-lt"/>
                    <a:ea typeface="+mn-ea"/>
                    <a:cs typeface="+mn-cs"/>
                  </a:defRPr>
                </a:pPr>
                <a:endParaRPr lang="en-US"/>
              </a:p>
            </c:txPr>
            <c:dLblPos val="inEnd"/>
            <c:showLegendKey val="0"/>
            <c:showVal val="1"/>
            <c:showCatName val="1"/>
            <c:showSerName val="0"/>
            <c:showPercent val="0"/>
            <c:showBubbleSize val="0"/>
            <c:showLeaderLines val="0"/>
            <c:extLst>
              <c:ext xmlns:c15="http://schemas.microsoft.com/office/drawing/2012/chart" uri="{CE6537A1-D6FC-4f65-9D91-7224C49458BB}">
                <c15:showLeaderLines val="0"/>
              </c:ext>
            </c:extLst>
          </c:dLbls>
          <c:cat>
            <c:strRef>
              <c:f>'Fig4-6'!$C$59</c:f>
              <c:strCache>
                <c:ptCount val="1"/>
                <c:pt idx="0">
                  <c:v>2017-18</c:v>
                </c:pt>
              </c:strCache>
            </c:strRef>
          </c:cat>
          <c:val>
            <c:numRef>
              <c:f>'Fig4-6'!$C$62</c:f>
              <c:numCache>
                <c:formatCode>General</c:formatCode>
                <c:ptCount val="1"/>
                <c:pt idx="0">
                  <c:v>44</c:v>
                </c:pt>
              </c:numCache>
            </c:numRef>
          </c:val>
        </c:ser>
        <c:ser>
          <c:idx val="3"/>
          <c:order val="3"/>
          <c:tx>
            <c:strRef>
              <c:f>'Fig4-6'!$B$63</c:f>
              <c:strCache>
                <c:ptCount val="1"/>
                <c:pt idx="0">
                  <c:v>Completion of non-accredited dental assisting program at institution</c:v>
                </c:pt>
              </c:strCache>
            </c:strRef>
          </c:tx>
          <c:spPr>
            <a:solidFill>
              <a:schemeClr val="accent4">
                <a:alpha val="85000"/>
              </a:schemeClr>
            </a:solidFill>
            <a:ln w="9525" cap="flat" cmpd="sng" algn="ctr">
              <a:solidFill>
                <a:schemeClr val="lt1">
                  <a:alpha val="50000"/>
                </a:schemeClr>
              </a:solidFill>
              <a:round/>
            </a:ln>
            <a:effectLst/>
          </c:spPr>
          <c:invertIfNegative val="0"/>
          <c:dLbls>
            <c:dLbl>
              <c:idx val="0"/>
              <c:layout>
                <c:manualLayout>
                  <c:x val="-1.8340210912425492E-3"/>
                  <c:y val="4.3202795936979899E-2"/>
                </c:manualLayout>
              </c:layout>
              <c:tx>
                <c:rich>
                  <a:bodyPr rot="0" spcFirstLastPara="1" vertOverflow="ellipsis" vert="horz" wrap="square" lIns="38100" tIns="19050" rIns="38100" bIns="19050" anchor="ctr" anchorCtr="1">
                    <a:noAutofit/>
                  </a:bodyPr>
                  <a:lstStyle/>
                  <a:p>
                    <a:pPr>
                      <a:defRPr sz="800" b="1" i="0" u="none" strike="noStrike" kern="1200" baseline="0">
                        <a:solidFill>
                          <a:schemeClr val="lt1"/>
                        </a:solidFill>
                        <a:latin typeface="Arial" panose="020B0604020202020204" pitchFamily="34" charset="0"/>
                        <a:ea typeface="+mn-ea"/>
                        <a:cs typeface="Arial" panose="020B0604020202020204" pitchFamily="34" charset="0"/>
                      </a:defRPr>
                    </a:pPr>
                    <a:fld id="{538A18A8-8C33-41B9-910F-743CB95A5277}" type="SERIESNAME">
                      <a:rPr lang="en-US"/>
                      <a:pPr>
                        <a:defRPr sz="800">
                          <a:latin typeface="Arial" panose="020B0604020202020204" pitchFamily="34" charset="0"/>
                          <a:cs typeface="Arial" panose="020B0604020202020204" pitchFamily="34" charset="0"/>
                        </a:defRPr>
                      </a:pPr>
                      <a:t>[SERIES NAME]</a:t>
                    </a:fld>
                    <a:r>
                      <a:rPr lang="en-US" baseline="0"/>
                      <a:t>, </a:t>
                    </a:r>
                  </a:p>
                  <a:p>
                    <a:pPr>
                      <a:defRPr sz="800">
                        <a:latin typeface="Arial" panose="020B0604020202020204" pitchFamily="34" charset="0"/>
                        <a:cs typeface="Arial" panose="020B0604020202020204" pitchFamily="34" charset="0"/>
                      </a:defRPr>
                    </a:pPr>
                    <a:r>
                      <a:rPr lang="en-US" sz="1000" baseline="0"/>
                      <a:t>n=</a:t>
                    </a:r>
                    <a:fld id="{5AD77B9D-1BC0-42B3-B9A8-4EE41D6A24ED}" type="VALUE">
                      <a:rPr lang="en-US" sz="1000" baseline="0"/>
                      <a:pPr>
                        <a:defRPr sz="800">
                          <a:latin typeface="Arial" panose="020B0604020202020204" pitchFamily="34" charset="0"/>
                          <a:cs typeface="Arial" panose="020B0604020202020204" pitchFamily="34" charset="0"/>
                        </a:defRPr>
                      </a:pPr>
                      <a:t>[VALUE]</a:t>
                    </a:fld>
                    <a:endParaRPr lang="en-US" sz="1000" baseline="0"/>
                  </a:p>
                </c:rich>
              </c:tx>
              <c:numFmt formatCode="#,##0" sourceLinked="0"/>
              <c:spPr>
                <a:noFill/>
                <a:ln>
                  <a:noFill/>
                </a:ln>
                <a:effectLst/>
              </c:spPr>
              <c:txPr>
                <a:bodyPr rot="0" spcFirstLastPara="1" vertOverflow="ellipsis" vert="horz" wrap="square" lIns="38100" tIns="19050" rIns="38100" bIns="19050" anchor="ctr" anchorCtr="1">
                  <a:noAutofit/>
                </a:bodyPr>
                <a:lstStyle/>
                <a:p>
                  <a:pPr>
                    <a:defRPr sz="80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1"/>
              <c:showPercent val="0"/>
              <c:showBubbleSize val="0"/>
              <c:extLst>
                <c:ext xmlns:c15="http://schemas.microsoft.com/office/drawing/2012/chart" uri="{CE6537A1-D6FC-4f65-9D91-7224C49458BB}">
                  <c15:layout>
                    <c:manualLayout>
                      <c:w val="0.17005043558000918"/>
                      <c:h val="0.26378440095518563"/>
                    </c:manualLayout>
                  </c15:layout>
                  <c15:dlblFieldTable/>
                  <c15:showDataLabelsRange val="0"/>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Ref>
              <c:f>'Fig4-6'!$C$59</c:f>
              <c:strCache>
                <c:ptCount val="1"/>
                <c:pt idx="0">
                  <c:v>2017-18</c:v>
                </c:pt>
              </c:strCache>
            </c:strRef>
          </c:cat>
          <c:val>
            <c:numRef>
              <c:f>'Fig4-6'!$C$63</c:f>
              <c:numCache>
                <c:formatCode>General</c:formatCode>
                <c:ptCount val="1"/>
                <c:pt idx="0">
                  <c:v>4</c:v>
                </c:pt>
              </c:numCache>
            </c:numRef>
          </c:val>
        </c:ser>
        <c:ser>
          <c:idx val="4"/>
          <c:order val="4"/>
          <c:tx>
            <c:strRef>
              <c:f>'Fig4-6'!$B$64</c:f>
              <c:strCache>
                <c:ptCount val="1"/>
                <c:pt idx="0">
                  <c:v>Other</c:v>
                </c:pt>
              </c:strCache>
            </c:strRef>
          </c:tx>
          <c:spPr>
            <a:solidFill>
              <a:srgbClr val="C8102E">
                <a:alpha val="85000"/>
              </a:srgbClr>
            </a:solidFill>
            <a:ln w="9525" cap="flat" cmpd="sng" algn="ctr">
              <a:noFill/>
              <a:round/>
            </a:ln>
            <a:effectLst/>
          </c:spPr>
          <c:invertIfNegative val="0"/>
          <c:dLbls>
            <c:dLbl>
              <c:idx val="0"/>
              <c:layout>
                <c:manualLayout>
                  <c:x val="0"/>
                  <c:y val="8.111558999422154E-3"/>
                </c:manualLayout>
              </c:layout>
              <c:tx>
                <c:rich>
                  <a:bodyPr rot="0" spcFirstLastPara="1" vertOverflow="ellipsis" vert="horz" wrap="square" lIns="38100" tIns="19050" rIns="38100" bIns="19050" anchor="ctr" anchorCtr="1">
                    <a:noAutofit/>
                  </a:bodyPr>
                  <a:lstStyle/>
                  <a:p>
                    <a:pPr>
                      <a:defRPr sz="1000" b="1" i="0" u="none" strike="noStrike" kern="1200" baseline="0">
                        <a:solidFill>
                          <a:schemeClr val="lt1"/>
                        </a:solidFill>
                        <a:latin typeface="Arial" panose="020B0604020202020204" pitchFamily="34" charset="0"/>
                        <a:ea typeface="+mn-ea"/>
                        <a:cs typeface="Arial" panose="020B0604020202020204" pitchFamily="34" charset="0"/>
                      </a:defRPr>
                    </a:pPr>
                    <a:fld id="{3C3D5800-DFF3-4A61-B0F4-E5D1D4590278}" type="SERIESNAME">
                      <a:rPr lang="en-US" sz="1000">
                        <a:latin typeface="Arial" panose="020B0604020202020204" pitchFamily="34" charset="0"/>
                        <a:cs typeface="Arial" panose="020B0604020202020204" pitchFamily="34" charset="0"/>
                      </a:rPr>
                      <a:pPr>
                        <a:defRPr sz="1000">
                          <a:latin typeface="Arial" panose="020B0604020202020204" pitchFamily="34" charset="0"/>
                          <a:cs typeface="Arial" panose="020B0604020202020204" pitchFamily="34" charset="0"/>
                        </a:defRPr>
                      </a:pPr>
                      <a:t>[SERIES NAME]</a:t>
                    </a:fld>
                    <a:r>
                      <a:rPr lang="en-US" sz="1000" baseline="0">
                        <a:latin typeface="Arial" panose="020B0604020202020204" pitchFamily="34" charset="0"/>
                        <a:cs typeface="Arial" panose="020B0604020202020204" pitchFamily="34" charset="0"/>
                      </a:rPr>
                      <a:t> n=</a:t>
                    </a:r>
                    <a:fld id="{7B5EF14D-8163-4F23-925C-4CDC43DBA0D4}" type="VALUE">
                      <a:rPr lang="en-US" sz="1000" baseline="0">
                        <a:latin typeface="Arial" panose="020B0604020202020204" pitchFamily="34" charset="0"/>
                        <a:cs typeface="Arial" panose="020B0604020202020204" pitchFamily="34" charset="0"/>
                      </a:rPr>
                      <a:pPr>
                        <a:defRPr sz="1000">
                          <a:latin typeface="Arial" panose="020B0604020202020204" pitchFamily="34" charset="0"/>
                          <a:cs typeface="Arial" panose="020B0604020202020204" pitchFamily="34" charset="0"/>
                        </a:defRPr>
                      </a:pPr>
                      <a:t>[VALUE]</a:t>
                    </a:fld>
                    <a:endParaRPr lang="en-US" sz="1000" baseline="0">
                      <a:latin typeface="Arial" panose="020B0604020202020204" pitchFamily="34" charset="0"/>
                      <a:cs typeface="Arial" panose="020B0604020202020204" pitchFamily="34" charset="0"/>
                    </a:endParaRPr>
                  </a:p>
                </c:rich>
              </c:tx>
              <c:spPr>
                <a:noFill/>
                <a:ln>
                  <a:noFill/>
                </a:ln>
                <a:effectLst/>
              </c:spPr>
              <c:txPr>
                <a:bodyPr rot="0" spcFirstLastPara="1" vertOverflow="ellipsis" vert="horz" wrap="square" lIns="38100" tIns="19050" rIns="38100" bIns="19050" anchor="ctr" anchorCtr="1">
                  <a:noAutofit/>
                </a:bodyPr>
                <a:lstStyle/>
                <a:p>
                  <a:pPr>
                    <a:defRPr sz="100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1"/>
              <c:showPercent val="0"/>
              <c:showBubbleSize val="0"/>
              <c:extLst>
                <c:ext xmlns:c15="http://schemas.microsoft.com/office/drawing/2012/chart" uri="{CE6537A1-D6FC-4f65-9D91-7224C49458BB}">
                  <c15:layout>
                    <c:manualLayout>
                      <c:w val="7.5635029802842729E-2"/>
                      <c:h val="0.12019465736544205"/>
                    </c:manualLayout>
                  </c15:layout>
                  <c15:dlblFieldTable/>
                  <c15:showDataLabelsRange val="0"/>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Ref>
              <c:f>'Fig4-6'!$C$59</c:f>
              <c:strCache>
                <c:ptCount val="1"/>
                <c:pt idx="0">
                  <c:v>2017-18</c:v>
                </c:pt>
              </c:strCache>
            </c:strRef>
          </c:cat>
          <c:val>
            <c:numRef>
              <c:f>'Fig4-6'!$C$64</c:f>
              <c:numCache>
                <c:formatCode>General</c:formatCode>
                <c:ptCount val="1"/>
                <c:pt idx="0">
                  <c:v>16</c:v>
                </c:pt>
              </c:numCache>
            </c:numRef>
          </c:val>
        </c:ser>
        <c:dLbls>
          <c:dLblPos val="inEnd"/>
          <c:showLegendKey val="0"/>
          <c:showVal val="1"/>
          <c:showCatName val="0"/>
          <c:showSerName val="0"/>
          <c:showPercent val="0"/>
          <c:showBubbleSize val="0"/>
        </c:dLbls>
        <c:gapWidth val="65"/>
        <c:axId val="327610432"/>
        <c:axId val="327606120"/>
      </c:barChart>
      <c:catAx>
        <c:axId val="327610432"/>
        <c:scaling>
          <c:orientation val="minMax"/>
        </c:scaling>
        <c:delete val="0"/>
        <c:axPos val="b"/>
        <c:title>
          <c:tx>
            <c:rich>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000">
                    <a:solidFill>
                      <a:sysClr val="windowText" lastClr="000000"/>
                    </a:solidFill>
                    <a:latin typeface="Arial" panose="020B0604020202020204" pitchFamily="34" charset="0"/>
                    <a:cs typeface="Arial" panose="020B0604020202020204" pitchFamily="34" charset="0"/>
                  </a:rPr>
                  <a:t>Methods Used to Award Advanced Placement</a:t>
                </a:r>
              </a:p>
            </c:rich>
          </c:tx>
          <c:layout>
            <c:manualLayout>
              <c:xMode val="edge"/>
              <c:yMode val="edge"/>
              <c:x val="0.34366421528808216"/>
              <c:y val="0.93536472760849487"/>
            </c:manualLayout>
          </c:layout>
          <c:overlay val="0"/>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1000" b="1" i="0" u="none" strike="noStrike" kern="1200" cap="all"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27606120"/>
        <c:crosses val="autoZero"/>
        <c:auto val="1"/>
        <c:lblAlgn val="ctr"/>
        <c:lblOffset val="100"/>
        <c:noMultiLvlLbl val="0"/>
      </c:catAx>
      <c:valAx>
        <c:axId val="327606120"/>
        <c:scaling>
          <c:orientation val="minMax"/>
          <c:max val="140"/>
        </c:scaling>
        <c:delete val="1"/>
        <c:axPos val="l"/>
        <c:majorGridlines>
          <c:spPr>
            <a:ln w="9525" cap="flat" cmpd="sng" algn="ctr">
              <a:noFill/>
              <a:round/>
            </a:ln>
            <a:effectLst/>
          </c:spPr>
        </c:majorGridlines>
        <c:title>
          <c:tx>
            <c:rich>
              <a:bodyPr rot="-540000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000">
                    <a:solidFill>
                      <a:sysClr val="windowText" lastClr="000000"/>
                    </a:solidFill>
                    <a:latin typeface="Arial" panose="020B0604020202020204" pitchFamily="34" charset="0"/>
                    <a:cs typeface="Arial" panose="020B0604020202020204" pitchFamily="34" charset="0"/>
                  </a:rPr>
                  <a:t>Number of Accrediated Dental</a:t>
                </a:r>
              </a:p>
              <a:p>
                <a:pPr>
                  <a:defRPr sz="1000">
                    <a:solidFill>
                      <a:sysClr val="windowText" lastClr="000000"/>
                    </a:solidFill>
                    <a:latin typeface="Arial" panose="020B0604020202020204" pitchFamily="34" charset="0"/>
                    <a:cs typeface="Arial" panose="020B0604020202020204" pitchFamily="34" charset="0"/>
                  </a:defRPr>
                </a:pPr>
                <a:r>
                  <a:rPr lang="en-US" sz="1000">
                    <a:solidFill>
                      <a:sysClr val="windowText" lastClr="000000"/>
                    </a:solidFill>
                    <a:latin typeface="Arial" panose="020B0604020202020204" pitchFamily="34" charset="0"/>
                    <a:cs typeface="Arial" panose="020B0604020202020204" pitchFamily="34" charset="0"/>
                  </a:rPr>
                  <a:t> Assisting Programs</a:t>
                </a:r>
              </a:p>
            </c:rich>
          </c:tx>
          <c:layout>
            <c:manualLayout>
              <c:xMode val="edge"/>
              <c:yMode val="edge"/>
              <c:x val="2.4366486513807507E-2"/>
              <c:y val="0.20219330673851446"/>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crossAx val="327610432"/>
        <c:crosses val="autoZero"/>
        <c:crossBetween val="between"/>
        <c:majorUnit val="20"/>
      </c:valAx>
      <c:spPr>
        <a:gradFill flip="none" rotWithShape="1">
          <a:gsLst>
            <a:gs pos="0">
              <a:schemeClr val="accent3">
                <a:lumMod val="89000"/>
              </a:schemeClr>
            </a:gs>
            <a:gs pos="23000">
              <a:schemeClr val="accent3">
                <a:lumMod val="89000"/>
              </a:schemeClr>
            </a:gs>
            <a:gs pos="69000">
              <a:schemeClr val="accent3">
                <a:lumMod val="75000"/>
              </a:schemeClr>
            </a:gs>
            <a:gs pos="97000">
              <a:schemeClr val="accent3">
                <a:lumMod val="70000"/>
              </a:schemeClr>
            </a:gs>
          </a:gsLst>
          <a:path path="circle">
            <a:fillToRect l="50000" t="50000" r="50000" b="50000"/>
          </a:path>
          <a:tileRect/>
        </a:grad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0000000000001" l="0.70000000000000095" r="0.70000000000000095" t="0.750000000000001" header="0.3" footer="0.3"/>
    <c:pageSetup orientation="portrait"/>
  </c:printSettings>
  <c:userShapes r:id="rId3"/>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doughnutChart>
        <c:varyColors val="1"/>
        <c:ser>
          <c:idx val="0"/>
          <c:order val="0"/>
          <c:spPr>
            <a:solidFill>
              <a:srgbClr val="C8102E"/>
            </a:solidFill>
          </c:spPr>
          <c:dPt>
            <c:idx val="0"/>
            <c:bubble3D val="0"/>
            <c:spPr>
              <a:solidFill>
                <a:srgbClr val="0076BE"/>
              </a:solidFill>
              <a:ln>
                <a:noFill/>
              </a:ln>
              <a:effectLst>
                <a:outerShdw blurRad="254000" sx="102000" sy="102000" algn="ctr" rotWithShape="0">
                  <a:prstClr val="black">
                    <a:alpha val="20000"/>
                  </a:prstClr>
                </a:outerShdw>
              </a:effectLst>
            </c:spPr>
          </c:dPt>
          <c:dPt>
            <c:idx val="1"/>
            <c:bubble3D val="0"/>
            <c:spPr>
              <a:solidFill>
                <a:srgbClr val="C8102E"/>
              </a:solidFill>
              <a:ln>
                <a:noFill/>
              </a:ln>
              <a:effectLst>
                <a:outerShdw blurRad="254000" sx="102000" sy="102000" algn="ctr" rotWithShape="0">
                  <a:prstClr val="black">
                    <a:alpha val="20000"/>
                  </a:prstClr>
                </a:outerShdw>
              </a:effectLst>
            </c:spPr>
          </c:dPt>
          <c:dPt>
            <c:idx val="2"/>
            <c:bubble3D val="0"/>
            <c:spPr>
              <a:solidFill>
                <a:srgbClr val="F0B323"/>
              </a:solidFill>
              <a:ln>
                <a:noFill/>
              </a:ln>
              <a:effectLst>
                <a:outerShdw blurRad="254000" sx="102000" sy="102000" algn="ctr" rotWithShape="0">
                  <a:prstClr val="black">
                    <a:alpha val="20000"/>
                  </a:prstClr>
                </a:outerShdw>
              </a:effectLst>
            </c:spPr>
          </c:dPt>
          <c:dPt>
            <c:idx val="3"/>
            <c:bubble3D val="0"/>
            <c:spPr>
              <a:solidFill>
                <a:srgbClr val="F8F8F8"/>
              </a:solidFill>
              <a:ln>
                <a:noFill/>
              </a:ln>
              <a:effectLst>
                <a:outerShdw blurRad="254000" sx="102000" sy="102000" algn="ctr" rotWithShape="0">
                  <a:prstClr val="black">
                    <a:alpha val="20000"/>
                  </a:prstClr>
                </a:outerShdw>
              </a:effectLst>
            </c:spPr>
          </c:dPt>
          <c:dLbls>
            <c:dLbl>
              <c:idx val="0"/>
              <c:layout>
                <c:manualLayout>
                  <c:x val="0.10653349979192664"/>
                  <c:y val="-0.10628019323671503"/>
                </c:manualLayout>
              </c:layout>
              <c:tx>
                <c:rich>
                  <a:bodyPr/>
                  <a:lstStyle/>
                  <a:p>
                    <a:fld id="{E02DC273-51BF-4447-99A2-B457FCE0CED9}" type="CATEGORYNAME">
                      <a:rPr lang="en-US" sz="1000" baseline="0">
                        <a:latin typeface="Arial" panose="020B0604020202020204" pitchFamily="34" charset="0"/>
                        <a:cs typeface="Arial" panose="020B0604020202020204" pitchFamily="34" charset="0"/>
                      </a:rPr>
                      <a:pPr/>
                      <a:t>[CATEGORY NAME]</a:t>
                    </a:fld>
                    <a:r>
                      <a:rPr lang="en-US" sz="1000" baseline="0">
                        <a:latin typeface="Arial" panose="020B0604020202020204" pitchFamily="34" charset="0"/>
                        <a:cs typeface="Arial" panose="020B0604020202020204" pitchFamily="34" charset="0"/>
                      </a:rPr>
                      <a:t>
</a:t>
                    </a:r>
                    <a:fld id="{31E13886-9E1A-4B52-BFAA-ECC845AEA7F6}" type="CELLRANGE">
                      <a:rPr lang="en-US" sz="1000" b="1" i="0" u="none" strike="noStrike" kern="1200" baseline="0">
                        <a:solidFill>
                          <a:sysClr val="window" lastClr="FFFFFF"/>
                        </a:solidFill>
                        <a:latin typeface="Arial" panose="020B0604020202020204" pitchFamily="34" charset="0"/>
                        <a:cs typeface="Arial" panose="020B0604020202020204" pitchFamily="34" charset="0"/>
                      </a:rPr>
                      <a:pPr/>
                      <a:t>[CELLRANGE]</a:t>
                    </a:fld>
                    <a:endParaRPr lang="en-US" sz="1000" baseline="0">
                      <a:latin typeface="Arial" panose="020B0604020202020204" pitchFamily="34" charset="0"/>
                      <a:cs typeface="Arial" panose="020B0604020202020204" pitchFamily="34" charset="0"/>
                    </a:endParaRPr>
                  </a:p>
                </c:rich>
              </c:tx>
              <c:showLegendKey val="0"/>
              <c:showVal val="0"/>
              <c:showCatName val="1"/>
              <c:showSerName val="0"/>
              <c:showPercent val="1"/>
              <c:showBubbleSize val="0"/>
              <c:extLst>
                <c:ext xmlns:c15="http://schemas.microsoft.com/office/drawing/2012/chart" uri="{CE6537A1-D6FC-4f65-9D91-7224C49458BB}">
                  <c15:dlblFieldTable/>
                  <c15:showDataLabelsRange val="1"/>
                </c:ext>
              </c:extLst>
            </c:dLbl>
            <c:dLbl>
              <c:idx val="1"/>
              <c:layout>
                <c:manualLayout>
                  <c:x val="-0.10320432792342908"/>
                  <c:y val="5.7971014492753624E-2"/>
                </c:manualLayout>
              </c:layout>
              <c:tx>
                <c:rich>
                  <a:bodyPr/>
                  <a:lstStyle/>
                  <a:p>
                    <a:fld id="{E02DC273-51BF-4447-99A2-B457FCE0CED9}" type="CATEGORYNAME">
                      <a:rPr lang="en-US" sz="1000" baseline="0">
                        <a:latin typeface="Arial" panose="020B0604020202020204" pitchFamily="34" charset="0"/>
                        <a:cs typeface="Arial" panose="020B0604020202020204" pitchFamily="34" charset="0"/>
                      </a:rPr>
                      <a:pPr/>
                      <a:t>[CATEGORY NAME]</a:t>
                    </a:fld>
                    <a:r>
                      <a:rPr lang="en-US" sz="1000" baseline="0">
                        <a:latin typeface="Arial" panose="020B0604020202020204" pitchFamily="34" charset="0"/>
                        <a:cs typeface="Arial" panose="020B0604020202020204" pitchFamily="34" charset="0"/>
                      </a:rPr>
                      <a:t>
</a:t>
                    </a:r>
                    <a:fld id="{31E13886-9E1A-4B52-BFAA-ECC845AEA7F6}" type="CELLRANGE">
                      <a:rPr lang="en-US" sz="1000" b="1" i="0" u="none" strike="noStrike" kern="1200" baseline="0">
                        <a:solidFill>
                          <a:sysClr val="window" lastClr="FFFFFF"/>
                        </a:solidFill>
                        <a:latin typeface="Arial" panose="020B0604020202020204" pitchFamily="34" charset="0"/>
                        <a:cs typeface="Arial" panose="020B0604020202020204" pitchFamily="34" charset="0"/>
                      </a:rPr>
                      <a:pPr/>
                      <a:t>[CELLRANGE]</a:t>
                    </a:fld>
                    <a:endParaRPr lang="en-US" sz="1000" baseline="0">
                      <a:latin typeface="Arial" panose="020B0604020202020204" pitchFamily="34" charset="0"/>
                      <a:cs typeface="Arial" panose="020B0604020202020204" pitchFamily="34" charset="0"/>
                    </a:endParaRPr>
                  </a:p>
                </c:rich>
              </c:tx>
              <c:showLegendKey val="0"/>
              <c:showVal val="0"/>
              <c:showCatName val="1"/>
              <c:showSerName val="0"/>
              <c:showPercent val="1"/>
              <c:showBubbleSize val="0"/>
              <c:extLst>
                <c:ext xmlns:c15="http://schemas.microsoft.com/office/drawing/2012/chart" uri="{CE6537A1-D6FC-4f65-9D91-7224C49458BB}">
                  <c15:dlblFieldTable/>
                  <c15:showDataLabelsRange val="1"/>
                </c:ext>
              </c:extLst>
            </c:dLbl>
            <c:dLbl>
              <c:idx val="2"/>
              <c:layout>
                <c:manualLayout>
                  <c:x val="-0.23470661672908863"/>
                  <c:y val="-1.2882447665056361E-2"/>
                </c:manualLayout>
              </c:layout>
              <c:tx>
                <c:rich>
                  <a:bodyPr/>
                  <a:lstStyle/>
                  <a:p>
                    <a:fld id="{E02DC273-51BF-4447-99A2-B457FCE0CED9}" type="CATEGORYNAME">
                      <a:rPr lang="en-US" sz="1000" baseline="0">
                        <a:latin typeface="Arial" panose="020B0604020202020204" pitchFamily="34" charset="0"/>
                        <a:cs typeface="Arial" panose="020B0604020202020204" pitchFamily="34" charset="0"/>
                      </a:rPr>
                      <a:pPr/>
                      <a:t>[CATEGORY NAME]</a:t>
                    </a:fld>
                    <a:r>
                      <a:rPr lang="en-US" sz="1000" baseline="0">
                        <a:latin typeface="Arial" panose="020B0604020202020204" pitchFamily="34" charset="0"/>
                        <a:cs typeface="Arial" panose="020B0604020202020204" pitchFamily="34" charset="0"/>
                      </a:rPr>
                      <a:t>
</a:t>
                    </a:r>
                    <a:fld id="{31E13886-9E1A-4B52-BFAA-ECC845AEA7F6}" type="CELLRANGE">
                      <a:rPr lang="en-US" sz="1000" b="1" i="0" u="none" strike="noStrike" kern="1200" baseline="0">
                        <a:solidFill>
                          <a:sysClr val="window" lastClr="FFFFFF"/>
                        </a:solidFill>
                        <a:latin typeface="Arial" panose="020B0604020202020204" pitchFamily="34" charset="0"/>
                        <a:cs typeface="Arial" panose="020B0604020202020204" pitchFamily="34" charset="0"/>
                      </a:rPr>
                      <a:pPr/>
                      <a:t>[CELLRANGE]</a:t>
                    </a:fld>
                    <a:endParaRPr lang="en-US" sz="1000" baseline="0">
                      <a:latin typeface="Arial" panose="020B0604020202020204" pitchFamily="34" charset="0"/>
                      <a:cs typeface="Arial" panose="020B0604020202020204" pitchFamily="34" charset="0"/>
                    </a:endParaRPr>
                  </a:p>
                </c:rich>
              </c:tx>
              <c:showLegendKey val="0"/>
              <c:showVal val="0"/>
              <c:showCatName val="1"/>
              <c:showSerName val="0"/>
              <c:showPercent val="1"/>
              <c:showBubbleSize val="0"/>
              <c:extLst>
                <c:ext xmlns:c15="http://schemas.microsoft.com/office/drawing/2012/chart" uri="{CE6537A1-D6FC-4f65-9D91-7224C49458BB}">
                  <c15:dlblFieldTable/>
                  <c15:showDataLabelsRange val="1"/>
                </c:ext>
              </c:extLst>
            </c:dLbl>
            <c:dLbl>
              <c:idx val="3"/>
              <c:layout>
                <c:manualLayout>
                  <c:x val="-0.17727840199750311"/>
                  <c:y val="-0.1610305958132045"/>
                </c:manualLayout>
              </c:layout>
              <c:tx>
                <c:rich>
                  <a:bodyPr rot="0" spcFirstLastPara="1" vertOverflow="ellipsis" vert="horz" wrap="square" lIns="38100" tIns="19050" rIns="38100" bIns="19050" anchor="ctr" anchorCtr="1">
                    <a:noAutofit/>
                  </a:bodyPr>
                  <a:lstStyle/>
                  <a:p>
                    <a:pPr>
                      <a:defRPr sz="1000" b="1" i="0" u="none" strike="noStrike" kern="1200" baseline="0">
                        <a:solidFill>
                          <a:schemeClr val="lt1"/>
                        </a:solidFill>
                        <a:latin typeface="+mn-lt"/>
                        <a:ea typeface="+mn-ea"/>
                        <a:cs typeface="+mn-cs"/>
                      </a:defRPr>
                    </a:pPr>
                    <a:fld id="{E02DC273-51BF-4447-99A2-B457FCE0CED9}" type="CATEGORYNAME">
                      <a:rPr lang="en-US" sz="1000" baseline="0">
                        <a:latin typeface="Arial" panose="020B0604020202020204" pitchFamily="34" charset="0"/>
                        <a:cs typeface="Arial" panose="020B0604020202020204" pitchFamily="34" charset="0"/>
                      </a:rPr>
                      <a:pPr>
                        <a:defRPr/>
                      </a:pPr>
                      <a:t>[CATEGORY NAME]</a:t>
                    </a:fld>
                    <a:r>
                      <a:rPr lang="en-US" sz="1000" baseline="0">
                        <a:latin typeface="Arial" panose="020B0604020202020204" pitchFamily="34" charset="0"/>
                        <a:cs typeface="Arial" panose="020B0604020202020204" pitchFamily="34" charset="0"/>
                      </a:rPr>
                      <a:t>
</a:t>
                    </a:r>
                    <a:fld id="{31E13886-9E1A-4B52-BFAA-ECC845AEA7F6}" type="CELLRANGE">
                      <a:rPr lang="en-US" sz="1000" b="1" i="0" u="none" strike="noStrike" kern="1200" baseline="0">
                        <a:solidFill>
                          <a:sysClr val="window" lastClr="FFFFFF"/>
                        </a:solidFill>
                        <a:latin typeface="Arial" panose="020B0604020202020204" pitchFamily="34" charset="0"/>
                        <a:cs typeface="Arial" panose="020B0604020202020204" pitchFamily="34" charset="0"/>
                      </a:rPr>
                      <a:pPr>
                        <a:defRPr/>
                      </a:pPr>
                      <a:t>[CELLRANGE]</a:t>
                    </a:fld>
                    <a:endParaRPr lang="en-US" sz="1000" baseline="0">
                      <a:latin typeface="Arial" panose="020B0604020202020204" pitchFamily="34" charset="0"/>
                      <a:cs typeface="Arial" panose="020B0604020202020204" pitchFamily="34" charset="0"/>
                    </a:endParaRPr>
                  </a:p>
                </c:rich>
              </c:tx>
              <c:numFmt formatCode="General" sourceLinked="0"/>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noAutofit/>
                </a:bodyPr>
                <a:lstStyle/>
                <a:p>
                  <a:pPr>
                    <a:defRPr sz="1000" b="1" i="0" u="none" strike="noStrike" kern="1200" baseline="0">
                      <a:solidFill>
                        <a:schemeClr val="lt1"/>
                      </a:solidFill>
                      <a:latin typeface="+mn-lt"/>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15:layout>
                    <c:manualLayout>
                      <c:w val="0.13844361215147732"/>
                      <c:h val="8.893732486337759E-2"/>
                    </c:manualLayout>
                  </c15:layout>
                  <c15:dlblFieldTable/>
                  <c15:showDataLabelsRange val="1"/>
                </c:ext>
              </c:extLst>
            </c:dLbl>
            <c:numFmt formatCode="General" sourceLinked="0"/>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showLegendKey val="0"/>
            <c:showVal val="0"/>
            <c:showCatName val="1"/>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15:showDataLabelsRange val="1"/>
              </c:ext>
            </c:extLst>
          </c:dLbls>
          <c:cat>
            <c:strRef>
              <c:f>'Fig4-6'!$C$5:$F$5</c:f>
              <c:strCache>
                <c:ptCount val="4"/>
                <c:pt idx="0">
                  <c:v>GED/High school diploma</c:v>
                </c:pt>
                <c:pt idx="1">
                  <c:v>Less than 1 year of college</c:v>
                </c:pt>
                <c:pt idx="2">
                  <c:v>1 year of college</c:v>
                </c:pt>
                <c:pt idx="3">
                  <c:v>Other</c:v>
                </c:pt>
              </c:strCache>
            </c:strRef>
          </c:cat>
          <c:val>
            <c:numRef>
              <c:f>'Fig4-6'!$C$6:$F$6</c:f>
              <c:numCache>
                <c:formatCode>0.0%</c:formatCode>
                <c:ptCount val="4"/>
                <c:pt idx="0">
                  <c:v>0.81640000000000001</c:v>
                </c:pt>
                <c:pt idx="1">
                  <c:v>0.1641</c:v>
                </c:pt>
                <c:pt idx="2">
                  <c:v>1.5599999999999999E-2</c:v>
                </c:pt>
                <c:pt idx="3">
                  <c:v>3.8999999999999998E-3</c:v>
                </c:pt>
              </c:numCache>
            </c:numRef>
          </c:val>
          <c:extLst>
            <c:ext xmlns:c15="http://schemas.microsoft.com/office/drawing/2012/chart" uri="{02D57815-91ED-43cb-92C2-25804820EDAC}">
              <c15:datalabelsRange>
                <c15:f>'Fig4-6'!$C$6:$F$6</c15:f>
                <c15:dlblRangeCache>
                  <c:ptCount val="4"/>
                  <c:pt idx="0">
                    <c:v>81.6%</c:v>
                  </c:pt>
                  <c:pt idx="1">
                    <c:v>16.4%</c:v>
                  </c:pt>
                  <c:pt idx="2">
                    <c:v>1.6%</c:v>
                  </c:pt>
                  <c:pt idx="3">
                    <c:v>0.4%</c:v>
                  </c:pt>
                </c15:dlblRangeCache>
              </c15:datalabelsRange>
            </c:ext>
          </c:extLst>
        </c:ser>
        <c:dLbls>
          <c:showLegendKey val="0"/>
          <c:showVal val="0"/>
          <c:showCatName val="0"/>
          <c:showSerName val="0"/>
          <c:showPercent val="1"/>
          <c:showBubbleSize val="0"/>
          <c:showLeaderLines val="1"/>
        </c:dLbls>
        <c:firstSliceAng val="320"/>
        <c:holeSize val="50"/>
      </c:doughnutChart>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0.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07">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lumOff val="2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18.xml><?xml version="1.0" encoding="utf-8"?>
<cs:chartStyle xmlns:cs="http://schemas.microsoft.com/office/drawing/2012/chartStyle" xmlns:a="http://schemas.openxmlformats.org/drawingml/2006/main" id="207">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lumOff val="2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19.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1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1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37">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38100" cap="flat" cmpd="dbl" algn="ctr">
        <a:solidFill>
          <a:schemeClr val="phClr"/>
        </a:solidFill>
        <a:miter lim="800000"/>
      </a:ln>
    </cs:spPr>
  </cs:dataPointLine>
  <cs:dataPointMarker>
    <cs:lnRef idx="0">
      <cs:styleClr val="auto"/>
    </cs:lnRef>
    <cs:fillRef idx="0">
      <cs:styleClr val="auto"/>
    </cs:fillRef>
    <cs:effectRef idx="0"/>
    <cs:fontRef idx="minor">
      <a:schemeClr val="tx1"/>
    </cs:fontRef>
    <cs:spPr>
      <a:solidFill>
        <a:schemeClr val="phClr"/>
      </a:solidFill>
      <a:ln w="9525" cap="flat" cmpd="sng" algn="ctr">
        <a:solidFill>
          <a:schemeClr val="lt1"/>
        </a:solidFill>
        <a:round/>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tx1"/>
    </cs:fontRef>
    <cs:spPr>
      <a:ln w="9525">
        <a:solidFill>
          <a:schemeClr val="tx1">
            <a:lumMod val="35000"/>
            <a:lumOff val="65000"/>
          </a:schemeClr>
        </a:solidFill>
      </a:ln>
    </cs:spPr>
  </cs:dropLine>
  <cs:errorBar>
    <cs:lnRef idx="0"/>
    <cs:fillRef idx="0"/>
    <cs:effectRef idx="0"/>
    <cs:fontRef idx="minor">
      <a:schemeClr val="tx1"/>
    </cs:fontRef>
    <cs:spPr>
      <a:ln w="9525">
        <a:solidFill>
          <a:schemeClr val="tx1">
            <a:lumMod val="65000"/>
            <a:lumOff val="35000"/>
          </a:schemeClr>
        </a:solidFill>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alpha val="32000"/>
          </a:schemeClr>
        </a:solidFill>
        <a:round/>
      </a:ln>
    </cs:spPr>
  </cs:gridlineMajor>
  <cs:gridlineMinor>
    <cs:lnRef idx="0"/>
    <cs:fillRef idx="0"/>
    <cs:effectRef idx="0"/>
    <cs:fontRef idx="minor">
      <a:schemeClr val="tx1"/>
    </cs:fontRef>
    <cs:spPr>
      <a:ln>
        <a:solidFill>
          <a:schemeClr val="tx1">
            <a:lumMod val="5000"/>
            <a:lumOff val="95000"/>
            <a:alpha val="32000"/>
          </a:schemeClr>
        </a:solidFill>
      </a:ln>
    </cs:spPr>
  </cs:gridlineMinor>
  <cs:hiLoLine>
    <cs:lnRef idx="0"/>
    <cs:fillRef idx="0"/>
    <cs:effectRef idx="0"/>
    <cs:fontRef idx="minor">
      <a:schemeClr val="tx1"/>
    </cs:fontRef>
    <cs:spPr>
      <a:ln w="9525">
        <a:solidFill>
          <a:schemeClr val="tx1"/>
        </a:solidFill>
      </a:ln>
    </cs:spPr>
  </cs:hiLoLine>
  <cs:leaderLine>
    <cs:lnRef idx="0"/>
    <cs:fillRef idx="0"/>
    <cs:effectRef idx="0"/>
    <cs:fontRef idx="minor">
      <a:schemeClr val="tx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cs:fontRef>
    <cs:spPr>
      <a:ln w="3175" cap="flat" cmpd="sng" algn="ctr">
        <a:solidFill>
          <a:schemeClr val="tx1">
            <a:lumMod val="15000"/>
            <a:lumOff val="85000"/>
          </a:schemeClr>
        </a:solidFill>
        <a:round/>
        <a:tailEnd type="none" w="med" len="lg"/>
      </a:ln>
    </cs:spPr>
    <cs:defRPr sz="900" kern="1200"/>
  </cs:seriesAxis>
  <cs:seriesLine>
    <cs:lnRef idx="0"/>
    <cs:fillRef idx="0"/>
    <cs:effectRef idx="0"/>
    <cs:fontRef idx="minor">
      <a:schemeClr val="tx1"/>
    </cs:fontRef>
    <cs:spPr>
      <a:ln w="9525">
        <a:solidFill>
          <a:schemeClr val="tx1">
            <a:lumMod val="35000"/>
            <a:lumOff val="65000"/>
          </a:schemeClr>
        </a:solidFill>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tx1"/>
    </cs:fontRef>
    <cs:spPr>
      <a:ln w="12700" cap="rnd"/>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valueAxis>
  <cs:wall>
    <cs:lnRef idx="0"/>
    <cs:fillRef idx="0"/>
    <cs:effectRef idx="0"/>
    <cs:fontRef idx="minor">
      <a:schemeClr val="tx1"/>
    </cs:fontRef>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10.xml.rels><?xml version="1.0" encoding="UTF-8" standalone="yes"?>
<Relationships xmlns="http://schemas.openxmlformats.org/package/2006/relationships"><Relationship Id="rId2" Type="http://schemas.openxmlformats.org/officeDocument/2006/relationships/chart" Target="../charts/chart13.xml"/><Relationship Id="rId1" Type="http://schemas.openxmlformats.org/officeDocument/2006/relationships/chart" Target="../charts/chart12.xml"/></Relationships>
</file>

<file path=xl/drawings/_rels/drawing11.xml.rels><?xml version="1.0" encoding="UTF-8" standalone="yes"?>
<Relationships xmlns="http://schemas.openxmlformats.org/package/2006/relationships"><Relationship Id="rId8" Type="http://schemas.openxmlformats.org/officeDocument/2006/relationships/chart" Target="../charts/chart21.xml"/><Relationship Id="rId3" Type="http://schemas.openxmlformats.org/officeDocument/2006/relationships/chart" Target="../charts/chart16.xml"/><Relationship Id="rId7" Type="http://schemas.openxmlformats.org/officeDocument/2006/relationships/chart" Target="../charts/chart20.xml"/><Relationship Id="rId2" Type="http://schemas.openxmlformats.org/officeDocument/2006/relationships/chart" Target="../charts/chart15.xml"/><Relationship Id="rId1" Type="http://schemas.openxmlformats.org/officeDocument/2006/relationships/chart" Target="../charts/chart14.xml"/><Relationship Id="rId6" Type="http://schemas.openxmlformats.org/officeDocument/2006/relationships/chart" Target="../charts/chart19.xml"/><Relationship Id="rId5" Type="http://schemas.openxmlformats.org/officeDocument/2006/relationships/chart" Target="../charts/chart18.xml"/><Relationship Id="rId4" Type="http://schemas.openxmlformats.org/officeDocument/2006/relationships/chart" Target="../charts/chart17.xml"/><Relationship Id="rId9" Type="http://schemas.openxmlformats.org/officeDocument/2006/relationships/chart" Target="../charts/chart22.xml"/></Relationships>
</file>

<file path=xl/drawings/_rels/drawing2.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2.png"/><Relationship Id="rId4" Type="http://schemas.openxmlformats.org/officeDocument/2006/relationships/chart" Target="../charts/chart3.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21.xml.rels><?xml version="1.0" encoding="UTF-8" standalone="yes"?>
<Relationships xmlns="http://schemas.openxmlformats.org/package/2006/relationships"><Relationship Id="rId3" Type="http://schemas.openxmlformats.org/officeDocument/2006/relationships/chart" Target="../charts/chart26.xml"/><Relationship Id="rId2" Type="http://schemas.openxmlformats.org/officeDocument/2006/relationships/chart" Target="../charts/chart25.xml"/><Relationship Id="rId1" Type="http://schemas.openxmlformats.org/officeDocument/2006/relationships/chart" Target="../charts/chart24.xml"/></Relationships>
</file>

<file path=xl/drawings/_rels/drawing3.xml.rels><?xml version="1.0" encoding="UTF-8" standalone="yes"?>
<Relationships xmlns="http://schemas.openxmlformats.org/package/2006/relationships"><Relationship Id="rId1" Type="http://schemas.openxmlformats.org/officeDocument/2006/relationships/chart" Target="../charts/chart4.xml"/></Relationships>
</file>

<file path=xl/drawings/_rels/drawing4.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5.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s>
</file>

<file path=xl/drawings/_rels/drawing9.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6057900</xdr:colOff>
      <xdr:row>0</xdr:row>
      <xdr:rowOff>866775</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6057900" cy="86677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609600</xdr:colOff>
      <xdr:row>7</xdr:row>
      <xdr:rowOff>19050</xdr:rowOff>
    </xdr:from>
    <xdr:to>
      <xdr:col>1</xdr:col>
      <xdr:colOff>628650</xdr:colOff>
      <xdr:row>7</xdr:row>
      <xdr:rowOff>19050</xdr:rowOff>
    </xdr:to>
    <xdr:graphicFrame macro="">
      <xdr:nvGraphicFramePr>
        <xdr:cNvPr id="2"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4762</xdr:colOff>
      <xdr:row>2</xdr:row>
      <xdr:rowOff>142874</xdr:rowOff>
    </xdr:from>
    <xdr:to>
      <xdr:col>8</xdr:col>
      <xdr:colOff>147637</xdr:colOff>
      <xdr:row>25</xdr:row>
      <xdr:rowOff>38099</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33338</xdr:colOff>
      <xdr:row>3</xdr:row>
      <xdr:rowOff>52387</xdr:rowOff>
    </xdr:from>
    <xdr:to>
      <xdr:col>9</xdr:col>
      <xdr:colOff>304800</xdr:colOff>
      <xdr:row>25</xdr:row>
      <xdr:rowOff>123824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28575</xdr:colOff>
      <xdr:row>34</xdr:row>
      <xdr:rowOff>57150</xdr:rowOff>
    </xdr:from>
    <xdr:to>
      <xdr:col>1</xdr:col>
      <xdr:colOff>904875</xdr:colOff>
      <xdr:row>49</xdr:row>
      <xdr:rowOff>95250</xdr:rowOff>
    </xdr:to>
    <xdr:graphicFrame macro="">
      <xdr:nvGraphicFramePr>
        <xdr:cNvPr id="3" name="Chart 2"/>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857249</xdr:colOff>
      <xdr:row>34</xdr:row>
      <xdr:rowOff>152399</xdr:rowOff>
    </xdr:from>
    <xdr:to>
      <xdr:col>5</xdr:col>
      <xdr:colOff>438149</xdr:colOff>
      <xdr:row>50</xdr:row>
      <xdr:rowOff>28574</xdr:rowOff>
    </xdr:to>
    <xdr:graphicFrame macro="">
      <xdr:nvGraphicFramePr>
        <xdr:cNvPr id="4" name="Chart 3"/>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581026</xdr:colOff>
      <xdr:row>34</xdr:row>
      <xdr:rowOff>142876</xdr:rowOff>
    </xdr:from>
    <xdr:to>
      <xdr:col>9</xdr:col>
      <xdr:colOff>609601</xdr:colOff>
      <xdr:row>49</xdr:row>
      <xdr:rowOff>133351</xdr:rowOff>
    </xdr:to>
    <xdr:graphicFrame macro="">
      <xdr:nvGraphicFramePr>
        <xdr:cNvPr id="5" name="Chart 4"/>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504825</xdr:colOff>
      <xdr:row>34</xdr:row>
      <xdr:rowOff>95251</xdr:rowOff>
    </xdr:from>
    <xdr:to>
      <xdr:col>12</xdr:col>
      <xdr:colOff>517525</xdr:colOff>
      <xdr:row>49</xdr:row>
      <xdr:rowOff>95251</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52</xdr:row>
      <xdr:rowOff>152399</xdr:rowOff>
    </xdr:from>
    <xdr:to>
      <xdr:col>2</xdr:col>
      <xdr:colOff>142875</xdr:colOff>
      <xdr:row>68</xdr:row>
      <xdr:rowOff>9524</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942975</xdr:colOff>
      <xdr:row>52</xdr:row>
      <xdr:rowOff>95249</xdr:rowOff>
    </xdr:from>
    <xdr:to>
      <xdr:col>5</xdr:col>
      <xdr:colOff>533400</xdr:colOff>
      <xdr:row>68</xdr:row>
      <xdr:rowOff>19049</xdr:rowOff>
    </xdr:to>
    <xdr:graphicFrame macro="">
      <xdr:nvGraphicFramePr>
        <xdr:cNvPr id="8" name="Chart 7"/>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5</xdr:col>
      <xdr:colOff>561975</xdr:colOff>
      <xdr:row>52</xdr:row>
      <xdr:rowOff>114300</xdr:rowOff>
    </xdr:from>
    <xdr:to>
      <xdr:col>9</xdr:col>
      <xdr:colOff>601599</xdr:colOff>
      <xdr:row>67</xdr:row>
      <xdr:rowOff>81153</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9</xdr:col>
      <xdr:colOff>581026</xdr:colOff>
      <xdr:row>52</xdr:row>
      <xdr:rowOff>76201</xdr:rowOff>
    </xdr:from>
    <xdr:to>
      <xdr:col>12</xdr:col>
      <xdr:colOff>573127</xdr:colOff>
      <xdr:row>67</xdr:row>
      <xdr:rowOff>33910</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drawings/drawing12.xml><?xml version="1.0" encoding="utf-8"?>
<c:userShapes xmlns:c="http://schemas.openxmlformats.org/drawingml/2006/chart">
  <cdr:relSizeAnchor xmlns:cdr="http://schemas.openxmlformats.org/drawingml/2006/chartDrawing">
    <cdr:from>
      <cdr:x>0.38461</cdr:x>
      <cdr:y>0.45435</cdr:y>
    </cdr:from>
    <cdr:to>
      <cdr:x>0.67308</cdr:x>
      <cdr:y>0.6974</cdr:y>
    </cdr:to>
    <cdr:sp macro="" textlink="">
      <cdr:nvSpPr>
        <cdr:cNvPr id="2" name="TextBox 1"/>
        <cdr:cNvSpPr txBox="1"/>
      </cdr:nvSpPr>
      <cdr:spPr>
        <a:xfrm xmlns:a="http://schemas.openxmlformats.org/drawingml/2006/main">
          <a:off x="952499" y="1086247"/>
          <a:ext cx="714375" cy="581091"/>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en-US" sz="1200" b="1">
              <a:latin typeface="Arial" panose="020B0604020202020204" pitchFamily="34" charset="0"/>
              <a:cs typeface="Arial" panose="020B0604020202020204" pitchFamily="34" charset="0"/>
            </a:rPr>
            <a:t>43.9%</a:t>
          </a:r>
        </a:p>
      </cdr:txBody>
    </cdr:sp>
  </cdr:relSizeAnchor>
</c:userShapes>
</file>

<file path=xl/drawings/drawing13.xml><?xml version="1.0" encoding="utf-8"?>
<c:userShapes xmlns:c="http://schemas.openxmlformats.org/drawingml/2006/chart">
  <cdr:relSizeAnchor xmlns:cdr="http://schemas.openxmlformats.org/drawingml/2006/chartDrawing">
    <cdr:from>
      <cdr:x>0.39636</cdr:x>
      <cdr:y>0.43448</cdr:y>
    </cdr:from>
    <cdr:to>
      <cdr:x>0.63636</cdr:x>
      <cdr:y>0.67754</cdr:y>
    </cdr:to>
    <cdr:sp macro="" textlink="">
      <cdr:nvSpPr>
        <cdr:cNvPr id="2" name="TextBox 1"/>
        <cdr:cNvSpPr txBox="1"/>
      </cdr:nvSpPr>
      <cdr:spPr>
        <a:xfrm xmlns:a="http://schemas.openxmlformats.org/drawingml/2006/main">
          <a:off x="981586" y="1040884"/>
          <a:ext cx="594360" cy="582306"/>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en-US" sz="1200" b="1">
              <a:latin typeface="Arial" panose="020B0604020202020204" pitchFamily="34" charset="0"/>
              <a:cs typeface="Arial" panose="020B0604020202020204" pitchFamily="34" charset="0"/>
            </a:rPr>
            <a:t>4.1%</a:t>
          </a:r>
        </a:p>
      </cdr:txBody>
    </cdr:sp>
  </cdr:relSizeAnchor>
</c:userShapes>
</file>

<file path=xl/drawings/drawing14.xml><?xml version="1.0" encoding="utf-8"?>
<c:userShapes xmlns:c="http://schemas.openxmlformats.org/drawingml/2006/chart">
  <cdr:relSizeAnchor xmlns:cdr="http://schemas.openxmlformats.org/drawingml/2006/chartDrawing">
    <cdr:from>
      <cdr:x>0.35363</cdr:x>
      <cdr:y>0.45833</cdr:y>
    </cdr:from>
    <cdr:to>
      <cdr:x>0.65729</cdr:x>
      <cdr:y>0.70139</cdr:y>
    </cdr:to>
    <cdr:sp macro="" textlink="">
      <cdr:nvSpPr>
        <cdr:cNvPr id="2" name="TextBox 1"/>
        <cdr:cNvSpPr txBox="1"/>
      </cdr:nvSpPr>
      <cdr:spPr>
        <a:xfrm xmlns:a="http://schemas.openxmlformats.org/drawingml/2006/main">
          <a:off x="876300" y="1108861"/>
          <a:ext cx="752475" cy="588047"/>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en-US" sz="1200" b="1">
              <a:latin typeface="Arial" panose="020B0604020202020204" pitchFamily="34" charset="0"/>
              <a:cs typeface="Arial" panose="020B0604020202020204" pitchFamily="34" charset="0"/>
            </a:rPr>
            <a:t>30.7%</a:t>
          </a:r>
        </a:p>
      </cdr:txBody>
    </cdr:sp>
  </cdr:relSizeAnchor>
</c:userShapes>
</file>

<file path=xl/drawings/drawing15.xml><?xml version="1.0" encoding="utf-8"?>
<c:userShapes xmlns:c="http://schemas.openxmlformats.org/drawingml/2006/chart">
  <cdr:relSizeAnchor xmlns:cdr="http://schemas.openxmlformats.org/drawingml/2006/chartDrawing">
    <cdr:from>
      <cdr:x>0.3913</cdr:x>
      <cdr:y>0.45049</cdr:y>
    </cdr:from>
    <cdr:to>
      <cdr:x>0.64456</cdr:x>
      <cdr:y>0.69355</cdr:y>
    </cdr:to>
    <cdr:sp macro="" textlink="">
      <cdr:nvSpPr>
        <cdr:cNvPr id="2" name="TextBox 1"/>
        <cdr:cNvSpPr txBox="1"/>
      </cdr:nvSpPr>
      <cdr:spPr>
        <a:xfrm xmlns:a="http://schemas.openxmlformats.org/drawingml/2006/main">
          <a:off x="1028699" y="1094176"/>
          <a:ext cx="665790" cy="590363"/>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en-US" sz="1200" b="1">
              <a:latin typeface="Arial" panose="020B0604020202020204" pitchFamily="34" charset="0"/>
              <a:cs typeface="Arial" panose="020B0604020202020204" pitchFamily="34" charset="0"/>
            </a:rPr>
            <a:t>21.3%</a:t>
          </a:r>
        </a:p>
      </cdr:txBody>
    </cdr:sp>
  </cdr:relSizeAnchor>
</c:userShapes>
</file>

<file path=xl/drawings/drawing16.xml><?xml version="1.0" encoding="utf-8"?>
<c:userShapes xmlns:c="http://schemas.openxmlformats.org/drawingml/2006/chart">
  <cdr:relSizeAnchor xmlns:cdr="http://schemas.openxmlformats.org/drawingml/2006/chartDrawing">
    <cdr:from>
      <cdr:x>0.38095</cdr:x>
      <cdr:y>0.4375</cdr:y>
    </cdr:from>
    <cdr:to>
      <cdr:x>0.60833</cdr:x>
      <cdr:y>0.70139</cdr:y>
    </cdr:to>
    <cdr:sp macro="" textlink="">
      <cdr:nvSpPr>
        <cdr:cNvPr id="2" name="TextBox 1"/>
        <cdr:cNvSpPr txBox="1"/>
      </cdr:nvSpPr>
      <cdr:spPr>
        <a:xfrm xmlns:a="http://schemas.openxmlformats.org/drawingml/2006/main">
          <a:off x="1066800" y="1108472"/>
          <a:ext cx="636737" cy="668605"/>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en-US" sz="1200" b="1">
              <a:latin typeface="Arial" panose="020B0604020202020204" pitchFamily="34" charset="0"/>
              <a:cs typeface="Arial" panose="020B0604020202020204" pitchFamily="34" charset="0"/>
            </a:rPr>
            <a:t>25.6%</a:t>
          </a:r>
        </a:p>
      </cdr:txBody>
    </cdr:sp>
  </cdr:relSizeAnchor>
</c:userShapes>
</file>

<file path=xl/drawings/drawing17.xml><?xml version="1.0" encoding="utf-8"?>
<c:userShapes xmlns:c="http://schemas.openxmlformats.org/drawingml/2006/chart">
  <cdr:relSizeAnchor xmlns:cdr="http://schemas.openxmlformats.org/drawingml/2006/chartDrawing">
    <cdr:from>
      <cdr:x>0.40659</cdr:x>
      <cdr:y>0.44529</cdr:y>
    </cdr:from>
    <cdr:to>
      <cdr:x>0.62844</cdr:x>
      <cdr:y>0.68835</cdr:y>
    </cdr:to>
    <cdr:sp macro="" textlink="">
      <cdr:nvSpPr>
        <cdr:cNvPr id="2" name="TextBox 1"/>
        <cdr:cNvSpPr txBox="1"/>
      </cdr:nvSpPr>
      <cdr:spPr>
        <a:xfrm xmlns:a="http://schemas.openxmlformats.org/drawingml/2006/main">
          <a:off x="1022417" y="1119717"/>
          <a:ext cx="557864" cy="611199"/>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en-US" sz="1200" b="1">
              <a:solidFill>
                <a:sysClr val="windowText" lastClr="000000"/>
              </a:solidFill>
              <a:latin typeface="Arial" panose="020B0604020202020204" pitchFamily="34" charset="0"/>
              <a:cs typeface="Arial" panose="020B0604020202020204" pitchFamily="34" charset="0"/>
            </a:rPr>
            <a:t>1.3%</a:t>
          </a:r>
        </a:p>
      </cdr:txBody>
    </cdr:sp>
  </cdr:relSizeAnchor>
</c:userShapes>
</file>

<file path=xl/drawings/drawing18.xml><?xml version="1.0" encoding="utf-8"?>
<c:userShapes xmlns:c="http://schemas.openxmlformats.org/drawingml/2006/chart">
  <cdr:relSizeAnchor xmlns:cdr="http://schemas.openxmlformats.org/drawingml/2006/chartDrawing">
    <cdr:from>
      <cdr:x>0.39331</cdr:x>
      <cdr:y>0.45998</cdr:y>
    </cdr:from>
    <cdr:to>
      <cdr:x>0.64807</cdr:x>
      <cdr:y>0.70304</cdr:y>
    </cdr:to>
    <cdr:sp macro="" textlink="">
      <cdr:nvSpPr>
        <cdr:cNvPr id="2" name="TextBox 1"/>
        <cdr:cNvSpPr txBox="1"/>
      </cdr:nvSpPr>
      <cdr:spPr>
        <a:xfrm xmlns:a="http://schemas.openxmlformats.org/drawingml/2006/main">
          <a:off x="895351" y="1152285"/>
          <a:ext cx="579965" cy="608884"/>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en-US" sz="1200" b="1">
              <a:latin typeface="Arial" panose="020B0604020202020204" pitchFamily="34" charset="0"/>
              <a:cs typeface="Arial" panose="020B0604020202020204" pitchFamily="34" charset="0"/>
            </a:rPr>
            <a:t>30.6%</a:t>
          </a:r>
        </a:p>
      </cdr:txBody>
    </cdr:sp>
  </cdr:relSizeAnchor>
</c:userShapes>
</file>

<file path=xl/drawings/drawing19.xml><?xml version="1.0" encoding="utf-8"?>
<c:userShapes xmlns:c="http://schemas.openxmlformats.org/drawingml/2006/chart">
  <cdr:relSizeAnchor xmlns:cdr="http://schemas.openxmlformats.org/drawingml/2006/chartDrawing">
    <cdr:from>
      <cdr:x>0.37148</cdr:x>
      <cdr:y>0.45833</cdr:y>
    </cdr:from>
    <cdr:to>
      <cdr:x>0.66636</cdr:x>
      <cdr:y>0.70139</cdr:y>
    </cdr:to>
    <cdr:sp macro="" textlink="">
      <cdr:nvSpPr>
        <cdr:cNvPr id="2" name="TextBox 1"/>
        <cdr:cNvSpPr txBox="1"/>
      </cdr:nvSpPr>
      <cdr:spPr>
        <a:xfrm xmlns:a="http://schemas.openxmlformats.org/drawingml/2006/main">
          <a:off x="923924" y="1093843"/>
          <a:ext cx="733425" cy="580083"/>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en-US" sz="1200" b="1">
              <a:latin typeface="Arial" panose="020B0604020202020204" pitchFamily="34" charset="0"/>
              <a:cs typeface="Arial" panose="020B0604020202020204" pitchFamily="34" charset="0"/>
            </a:rPr>
            <a:t>42.4%</a:t>
          </a:r>
        </a:p>
      </cdr:txBody>
    </cdr:sp>
  </cdr:relSizeAnchor>
</c:userShapes>
</file>

<file path=xl/drawings/drawing2.xml><?xml version="1.0" encoding="utf-8"?>
<xdr:wsDr xmlns:xdr="http://schemas.openxmlformats.org/drawingml/2006/spreadsheetDrawing" xmlns:a="http://schemas.openxmlformats.org/drawingml/2006/main">
  <xdr:twoCellAnchor editAs="oneCell">
    <xdr:from>
      <xdr:col>98</xdr:col>
      <xdr:colOff>0</xdr:colOff>
      <xdr:row>3</xdr:row>
      <xdr:rowOff>0</xdr:rowOff>
    </xdr:from>
    <xdr:to>
      <xdr:col>117</xdr:col>
      <xdr:colOff>196093</xdr:colOff>
      <xdr:row>24</xdr:row>
      <xdr:rowOff>147755</xdr:rowOff>
    </xdr:to>
    <xdr:pic>
      <xdr:nvPicPr>
        <xdr:cNvPr id="2" name="Picture 1"/>
        <xdr:cNvPicPr>
          <a:picLocks noChangeAspect="1"/>
        </xdr:cNvPicPr>
      </xdr:nvPicPr>
      <xdr:blipFill>
        <a:blip xmlns:r="http://schemas.openxmlformats.org/officeDocument/2006/relationships" r:embed="rId1" cstate="print"/>
        <a:stretch>
          <a:fillRect/>
        </a:stretch>
      </xdr:blipFill>
      <xdr:spPr>
        <a:xfrm>
          <a:off x="62512575" y="485775"/>
          <a:ext cx="11778493" cy="3548180"/>
        </a:xfrm>
        <a:prstGeom prst="rect">
          <a:avLst/>
        </a:prstGeom>
      </xdr:spPr>
    </xdr:pic>
    <xdr:clientData/>
  </xdr:twoCellAnchor>
  <xdr:twoCellAnchor>
    <xdr:from>
      <xdr:col>0</xdr:col>
      <xdr:colOff>0</xdr:colOff>
      <xdr:row>2</xdr:row>
      <xdr:rowOff>95250</xdr:rowOff>
    </xdr:from>
    <xdr:to>
      <xdr:col>13</xdr:col>
      <xdr:colOff>266700</xdr:colOff>
      <xdr:row>29</xdr:row>
      <xdr:rowOff>112395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34</xdr:row>
      <xdr:rowOff>114299</xdr:rowOff>
    </xdr:from>
    <xdr:to>
      <xdr:col>13</xdr:col>
      <xdr:colOff>266700</xdr:colOff>
      <xdr:row>61</xdr:row>
      <xdr:rowOff>131444</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67</xdr:row>
      <xdr:rowOff>142873</xdr:rowOff>
    </xdr:from>
    <xdr:to>
      <xdr:col>13</xdr:col>
      <xdr:colOff>276225</xdr:colOff>
      <xdr:row>94</xdr:row>
      <xdr:rowOff>160018</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0</xdr:col>
      <xdr:colOff>0</xdr:colOff>
      <xdr:row>2</xdr:row>
      <xdr:rowOff>90487</xdr:rowOff>
    </xdr:from>
    <xdr:to>
      <xdr:col>16</xdr:col>
      <xdr:colOff>243839</xdr:colOff>
      <xdr:row>21</xdr:row>
      <xdr:rowOff>155257</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512445</xdr:colOff>
      <xdr:row>3</xdr:row>
      <xdr:rowOff>182880</xdr:rowOff>
    </xdr:from>
    <xdr:to>
      <xdr:col>15</xdr:col>
      <xdr:colOff>55245</xdr:colOff>
      <xdr:row>6</xdr:row>
      <xdr:rowOff>38100</xdr:rowOff>
    </xdr:to>
    <xdr:sp macro="" textlink="">
      <xdr:nvSpPr>
        <xdr:cNvPr id="3" name="Rounded Rectangle 2"/>
        <xdr:cNvSpPr/>
      </xdr:nvSpPr>
      <xdr:spPr>
        <a:xfrm>
          <a:off x="9456420" y="678180"/>
          <a:ext cx="2590800" cy="988695"/>
        </a:xfrm>
        <a:prstGeom prst="roundRect">
          <a:avLst/>
        </a:prstGeom>
        <a:solidFill>
          <a:srgbClr val="0076B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050">
              <a:latin typeface="Arial" panose="020B0604020202020204" pitchFamily="34" charset="0"/>
              <a:cs typeface="Arial" panose="020B0604020202020204" pitchFamily="34" charset="0"/>
            </a:rPr>
            <a:t>For administrators that indicated "Other" program activity hours (n=160), the average was 15.9 hours per week, and the maximum was 41 hours. </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0</xdr:col>
      <xdr:colOff>57150</xdr:colOff>
      <xdr:row>2</xdr:row>
      <xdr:rowOff>57150</xdr:rowOff>
    </xdr:from>
    <xdr:to>
      <xdr:col>15</xdr:col>
      <xdr:colOff>204788</xdr:colOff>
      <xdr:row>25</xdr:row>
      <xdr:rowOff>19052</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30</xdr:row>
      <xdr:rowOff>61912</xdr:rowOff>
    </xdr:from>
    <xdr:to>
      <xdr:col>15</xdr:col>
      <xdr:colOff>200024</xdr:colOff>
      <xdr:row>51</xdr:row>
      <xdr:rowOff>104775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57</xdr:row>
      <xdr:rowOff>114300</xdr:rowOff>
    </xdr:from>
    <xdr:to>
      <xdr:col>15</xdr:col>
      <xdr:colOff>228600</xdr:colOff>
      <xdr:row>82</xdr:row>
      <xdr:rowOff>23813</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2.xml><?xml version="1.0" encoding="utf-8"?>
<c:userShapes xmlns:c="http://schemas.openxmlformats.org/drawingml/2006/chart">
  <cdr:relSizeAnchor xmlns:cdr="http://schemas.openxmlformats.org/drawingml/2006/chartDrawing">
    <cdr:from>
      <cdr:x>0.59837</cdr:x>
      <cdr:y>0.13655</cdr:y>
    </cdr:from>
    <cdr:to>
      <cdr:x>0.93578</cdr:x>
      <cdr:y>0.32966</cdr:y>
    </cdr:to>
    <cdr:sp macro="" textlink="">
      <cdr:nvSpPr>
        <cdr:cNvPr id="2" name="Rounded Rectangle 1"/>
        <cdr:cNvSpPr/>
      </cdr:nvSpPr>
      <cdr:spPr>
        <a:xfrm xmlns:a="http://schemas.openxmlformats.org/drawingml/2006/main">
          <a:off x="5591175" y="471488"/>
          <a:ext cx="3152775" cy="666750"/>
        </a:xfrm>
        <a:prstGeom xmlns:a="http://schemas.openxmlformats.org/drawingml/2006/main" prst="roundRect">
          <a:avLst/>
        </a:prstGeom>
        <a:solidFill xmlns:a="http://schemas.openxmlformats.org/drawingml/2006/main">
          <a:srgbClr val="0076BE"/>
        </a:solidFill>
      </cdr:spPr>
      <cdr:style>
        <a:lnRef xmlns:a="http://schemas.openxmlformats.org/drawingml/2006/main" idx="2">
          <a:schemeClr val="accent5">
            <a:shade val="50000"/>
          </a:schemeClr>
        </a:lnRef>
        <a:fillRef xmlns:a="http://schemas.openxmlformats.org/drawingml/2006/main" idx="1">
          <a:schemeClr val="accent5"/>
        </a:fillRef>
        <a:effectRef xmlns:a="http://schemas.openxmlformats.org/drawingml/2006/main" idx="0">
          <a:schemeClr val="accent5"/>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en-US">
              <a:latin typeface="Arial" panose="020B0604020202020204" pitchFamily="34" charset="0"/>
              <a:cs typeface="Arial" panose="020B0604020202020204" pitchFamily="34" charset="0"/>
            </a:rPr>
            <a:t>The most common responses</a:t>
          </a:r>
          <a:r>
            <a:rPr lang="en-US" baseline="0">
              <a:latin typeface="Arial" panose="020B0604020202020204" pitchFamily="34" charset="0"/>
              <a:cs typeface="Arial" panose="020B0604020202020204" pitchFamily="34" charset="0"/>
            </a:rPr>
            <a:t> for</a:t>
          </a:r>
          <a:r>
            <a:rPr lang="en-US">
              <a:latin typeface="Arial" panose="020B0604020202020204" pitchFamily="34" charset="0"/>
              <a:cs typeface="Arial" panose="020B0604020202020204" pitchFamily="34" charset="0"/>
            </a:rPr>
            <a:t> "Other" academic rank were Adjunct Faculty</a:t>
          </a:r>
          <a:r>
            <a:rPr lang="en-US" baseline="0">
              <a:latin typeface="Arial" panose="020B0604020202020204" pitchFamily="34" charset="0"/>
              <a:cs typeface="Arial" panose="020B0604020202020204" pitchFamily="34" charset="0"/>
            </a:rPr>
            <a:t> and Lab Instructors/Lab Assistants.</a:t>
          </a:r>
          <a:endParaRPr lang="en-US">
            <a:latin typeface="Arial" panose="020B0604020202020204" pitchFamily="34" charset="0"/>
            <a:cs typeface="Arial" panose="020B0604020202020204" pitchFamily="34" charset="0"/>
          </a:endParaRPr>
        </a:p>
      </cdr:txBody>
    </cdr:sp>
  </cdr:relSizeAnchor>
</c:userShapes>
</file>

<file path=xl/drawings/drawing23.xml><?xml version="1.0" encoding="utf-8"?>
<c:userShapes xmlns:c="http://schemas.openxmlformats.org/drawingml/2006/chart">
  <cdr:relSizeAnchor xmlns:cdr="http://schemas.openxmlformats.org/drawingml/2006/chartDrawing">
    <cdr:from>
      <cdr:x>0.42594</cdr:x>
      <cdr:y>0.37906</cdr:y>
    </cdr:from>
    <cdr:to>
      <cdr:x>0.55158</cdr:x>
      <cdr:y>0.61733</cdr:y>
    </cdr:to>
    <cdr:sp macro="" textlink="">
      <cdr:nvSpPr>
        <cdr:cNvPr id="2" name="TextBox 1"/>
        <cdr:cNvSpPr txBox="1"/>
      </cdr:nvSpPr>
      <cdr:spPr>
        <a:xfrm xmlns:a="http://schemas.openxmlformats.org/drawingml/2006/main">
          <a:off x="3971925" y="1500188"/>
          <a:ext cx="1171575" cy="942975"/>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en-US" sz="1000" b="1">
              <a:solidFill>
                <a:sysClr val="windowText" lastClr="000000"/>
              </a:solidFill>
              <a:latin typeface="Arial" panose="020B0604020202020204" pitchFamily="34" charset="0"/>
              <a:cs typeface="Arial" panose="020B0604020202020204" pitchFamily="34" charset="0"/>
            </a:rPr>
            <a:t>Occupational Discipline of Dental</a:t>
          </a:r>
          <a:r>
            <a:rPr lang="en-US" sz="1000" b="1" baseline="0">
              <a:solidFill>
                <a:sysClr val="windowText" lastClr="000000"/>
              </a:solidFill>
              <a:latin typeface="Arial" panose="020B0604020202020204" pitchFamily="34" charset="0"/>
              <a:cs typeface="Arial" panose="020B0604020202020204" pitchFamily="34" charset="0"/>
            </a:rPr>
            <a:t> Assisting Faculty</a:t>
          </a:r>
          <a:endParaRPr lang="en-US" sz="1000" b="1">
            <a:solidFill>
              <a:sysClr val="windowText" lastClr="000000"/>
            </a:solidFill>
            <a:latin typeface="Arial" panose="020B0604020202020204" pitchFamily="34" charset="0"/>
            <a:cs typeface="Arial" panose="020B0604020202020204" pitchFamily="34" charset="0"/>
          </a:endParaRP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0</xdr:colOff>
      <xdr:row>3</xdr:row>
      <xdr:rowOff>9525</xdr:rowOff>
    </xdr:from>
    <xdr:to>
      <xdr:col>11</xdr:col>
      <xdr:colOff>520700</xdr:colOff>
      <xdr:row>24</xdr:row>
      <xdr:rowOff>38100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xdr:row>
      <xdr:rowOff>104774</xdr:rowOff>
    </xdr:from>
    <xdr:to>
      <xdr:col>13</xdr:col>
      <xdr:colOff>381000</xdr:colOff>
      <xdr:row>36</xdr:row>
      <xdr:rowOff>76199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42</xdr:row>
      <xdr:rowOff>28574</xdr:rowOff>
    </xdr:from>
    <xdr:to>
      <xdr:col>13</xdr:col>
      <xdr:colOff>381000</xdr:colOff>
      <xdr:row>76</xdr:row>
      <xdr:rowOff>9524</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104775</xdr:colOff>
      <xdr:row>27</xdr:row>
      <xdr:rowOff>85724</xdr:rowOff>
    </xdr:from>
    <xdr:to>
      <xdr:col>11</xdr:col>
      <xdr:colOff>457200</xdr:colOff>
      <xdr:row>48</xdr:row>
      <xdr:rowOff>66675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54</xdr:row>
      <xdr:rowOff>123825</xdr:rowOff>
    </xdr:from>
    <xdr:to>
      <xdr:col>11</xdr:col>
      <xdr:colOff>390525</xdr:colOff>
      <xdr:row>76</xdr:row>
      <xdr:rowOff>152400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104775</xdr:colOff>
      <xdr:row>66</xdr:row>
      <xdr:rowOff>66675</xdr:rowOff>
    </xdr:from>
    <xdr:to>
      <xdr:col>8</xdr:col>
      <xdr:colOff>0</xdr:colOff>
      <xdr:row>68</xdr:row>
      <xdr:rowOff>0</xdr:rowOff>
    </xdr:to>
    <xdr:sp macro="" textlink="">
      <xdr:nvSpPr>
        <xdr:cNvPr id="4" name="TextBox 3"/>
        <xdr:cNvSpPr txBox="1"/>
      </xdr:nvSpPr>
      <xdr:spPr>
        <a:xfrm>
          <a:off x="4200525" y="11753850"/>
          <a:ext cx="504825"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en-US" sz="1000" b="0">
            <a:latin typeface="Arial" panose="020B0604020202020204" pitchFamily="34" charset="0"/>
            <a:cs typeface="Arial" panose="020B0604020202020204" pitchFamily="34" charset="0"/>
          </a:endParaRPr>
        </a:p>
      </xdr:txBody>
    </xdr:sp>
    <xdr:clientData/>
  </xdr:twoCellAnchor>
  <xdr:twoCellAnchor>
    <xdr:from>
      <xdr:col>0</xdr:col>
      <xdr:colOff>19050</xdr:colOff>
      <xdr:row>2</xdr:row>
      <xdr:rowOff>123825</xdr:rowOff>
    </xdr:from>
    <xdr:to>
      <xdr:col>11</xdr:col>
      <xdr:colOff>390525</xdr:colOff>
      <xdr:row>21</xdr:row>
      <xdr:rowOff>38100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0.4177</cdr:x>
      <cdr:y>0.4385</cdr:y>
    </cdr:from>
    <cdr:to>
      <cdr:x>0.56155</cdr:x>
      <cdr:y>0.62567</cdr:y>
    </cdr:to>
    <cdr:sp macro="" textlink="">
      <cdr:nvSpPr>
        <cdr:cNvPr id="2" name="TextBox 1"/>
        <cdr:cNvSpPr txBox="1"/>
      </cdr:nvSpPr>
      <cdr:spPr>
        <a:xfrm xmlns:a="http://schemas.openxmlformats.org/drawingml/2006/main">
          <a:off x="2876550" y="1562101"/>
          <a:ext cx="990600" cy="666750"/>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en-US" sz="1100" b="1">
              <a:latin typeface="Arial" panose="020B0604020202020204" pitchFamily="34" charset="0"/>
              <a:cs typeface="Arial" panose="020B0604020202020204" pitchFamily="34" charset="0"/>
            </a:rPr>
            <a:t>Offer Advanced Placement?</a:t>
          </a:r>
        </a:p>
      </cdr:txBody>
    </cdr:sp>
  </cdr:relSizeAnchor>
</c:userShapes>
</file>

<file path=xl/drawings/drawing7.xml><?xml version="1.0" encoding="utf-8"?>
<c:userShapes xmlns:c="http://schemas.openxmlformats.org/drawingml/2006/chart">
  <cdr:relSizeAnchor xmlns:cdr="http://schemas.openxmlformats.org/drawingml/2006/chartDrawing">
    <cdr:from>
      <cdr:x>0.4099</cdr:x>
      <cdr:y>0.61538</cdr:y>
    </cdr:from>
    <cdr:to>
      <cdr:x>0.48968</cdr:x>
      <cdr:y>0.687</cdr:y>
    </cdr:to>
    <cdr:sp macro="" textlink="">
      <cdr:nvSpPr>
        <cdr:cNvPr id="3" name="TextBox 2"/>
        <cdr:cNvSpPr txBox="1"/>
      </cdr:nvSpPr>
      <cdr:spPr>
        <a:xfrm xmlns:a="http://schemas.openxmlformats.org/drawingml/2006/main">
          <a:off x="2838450" y="2209800"/>
          <a:ext cx="552450" cy="257175"/>
        </a:xfrm>
        <a:prstGeom xmlns:a="http://schemas.openxmlformats.org/drawingml/2006/main" prst="rect">
          <a:avLst/>
        </a:prstGeom>
        <a:noFill xmlns:a="http://schemas.openxmlformats.org/drawingml/2006/main"/>
      </cdr:spPr>
      <cdr:txBody>
        <a:bodyPr xmlns:a="http://schemas.openxmlformats.org/drawingml/2006/main" vertOverflow="clip" wrap="square" rtlCol="0"/>
        <a:lstStyle xmlns:a="http://schemas.openxmlformats.org/drawingml/2006/main"/>
        <a:p xmlns:a="http://schemas.openxmlformats.org/drawingml/2006/main">
          <a:pPr algn="ctr"/>
          <a:endParaRPr lang="en-US" sz="1000" b="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0.78404</cdr:x>
      <cdr:y>0.6313</cdr:y>
    </cdr:from>
    <cdr:to>
      <cdr:x>0.89133</cdr:x>
      <cdr:y>0.69496</cdr:y>
    </cdr:to>
    <cdr:sp macro="" textlink="">
      <cdr:nvSpPr>
        <cdr:cNvPr id="5" name="TextBox 4"/>
        <cdr:cNvSpPr txBox="1"/>
      </cdr:nvSpPr>
      <cdr:spPr>
        <a:xfrm xmlns:a="http://schemas.openxmlformats.org/drawingml/2006/main">
          <a:off x="5429250" y="2266950"/>
          <a:ext cx="742950" cy="2286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0.77166</cdr:x>
      <cdr:y>0.66578</cdr:y>
    </cdr:from>
    <cdr:to>
      <cdr:x>0.86933</cdr:x>
      <cdr:y>0.72149</cdr:y>
    </cdr:to>
    <cdr:sp macro="" textlink="">
      <cdr:nvSpPr>
        <cdr:cNvPr id="6" name="TextBox 5"/>
        <cdr:cNvSpPr txBox="1"/>
      </cdr:nvSpPr>
      <cdr:spPr>
        <a:xfrm xmlns:a="http://schemas.openxmlformats.org/drawingml/2006/main">
          <a:off x="5343525" y="2390775"/>
          <a:ext cx="676275"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endParaRPr lang="en-US" sz="1000">
            <a:latin typeface="Arial" panose="020B0604020202020204" pitchFamily="34" charset="0"/>
            <a:cs typeface="Arial" panose="020B0604020202020204" pitchFamily="34" charset="0"/>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0.41159</cdr:x>
      <cdr:y>0.39149</cdr:y>
    </cdr:from>
    <cdr:to>
      <cdr:x>0.59137</cdr:x>
      <cdr:y>0.56058</cdr:y>
    </cdr:to>
    <cdr:sp macro="" textlink="">
      <cdr:nvSpPr>
        <cdr:cNvPr id="2" name="TextBox 1"/>
        <cdr:cNvSpPr txBox="1"/>
      </cdr:nvSpPr>
      <cdr:spPr>
        <a:xfrm xmlns:a="http://schemas.openxmlformats.org/drawingml/2006/main">
          <a:off x="2842300" y="1554973"/>
          <a:ext cx="1241494" cy="671613"/>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en-US" sz="1100" b="1">
              <a:solidFill>
                <a:sysClr val="windowText" lastClr="000000"/>
              </a:solidFill>
              <a:latin typeface="Arial" panose="020B0604020202020204" pitchFamily="34" charset="0"/>
              <a:cs typeface="Arial" panose="020B0604020202020204" pitchFamily="34" charset="0"/>
            </a:rPr>
            <a:t>Minimum Educational Requirements</a:t>
          </a:r>
        </a:p>
      </cdr:txBody>
    </cdr:sp>
  </cdr:relSizeAnchor>
</c:userShapes>
</file>

<file path=xl/drawings/drawing9.xml><?xml version="1.0" encoding="utf-8"?>
<xdr:wsDr xmlns:xdr="http://schemas.openxmlformats.org/drawingml/2006/spreadsheetDrawing" xmlns:a="http://schemas.openxmlformats.org/drawingml/2006/main">
  <xdr:twoCellAnchor>
    <xdr:from>
      <xdr:col>0</xdr:col>
      <xdr:colOff>19050</xdr:colOff>
      <xdr:row>2</xdr:row>
      <xdr:rowOff>100011</xdr:rowOff>
    </xdr:from>
    <xdr:to>
      <xdr:col>13</xdr:col>
      <xdr:colOff>652464</xdr:colOff>
      <xdr:row>25</xdr:row>
      <xdr:rowOff>33336</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66675</xdr:colOff>
      <xdr:row>33</xdr:row>
      <xdr:rowOff>19050</xdr:rowOff>
    </xdr:from>
    <xdr:to>
      <xdr:col>14</xdr:col>
      <xdr:colOff>33337</xdr:colOff>
      <xdr:row>53</xdr:row>
      <xdr:rowOff>19050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0.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2"/>
  <sheetViews>
    <sheetView tabSelected="1" workbookViewId="0">
      <pane ySplit="5" topLeftCell="A6" activePane="bottomLeft" state="frozen"/>
      <selection pane="bottomLeft" activeCell="A2" sqref="A2"/>
    </sheetView>
  </sheetViews>
  <sheetFormatPr defaultColWidth="9.1796875" defaultRowHeight="12.5" x14ac:dyDescent="0.25"/>
  <cols>
    <col min="1" max="1" width="135.54296875" style="2" customWidth="1"/>
    <col min="2" max="16384" width="9.1796875" style="2"/>
  </cols>
  <sheetData>
    <row r="1" spans="1:1" ht="74.25" customHeight="1" x14ac:dyDescent="0.25"/>
    <row r="2" spans="1:1" ht="13" x14ac:dyDescent="0.3">
      <c r="A2" s="1" t="s">
        <v>5</v>
      </c>
    </row>
    <row r="3" spans="1:1" ht="13" x14ac:dyDescent="0.3">
      <c r="A3" s="1" t="s">
        <v>0</v>
      </c>
    </row>
    <row r="4" spans="1:1" ht="17.25" customHeight="1" thickBot="1" x14ac:dyDescent="0.3">
      <c r="A4" s="3" t="s">
        <v>1</v>
      </c>
    </row>
    <row r="5" spans="1:1" ht="17.25" customHeight="1" x14ac:dyDescent="0.25">
      <c r="A5" s="4"/>
    </row>
    <row r="6" spans="1:1" ht="15" customHeight="1" x14ac:dyDescent="0.25">
      <c r="A6" s="100" t="s">
        <v>3</v>
      </c>
    </row>
    <row r="7" spans="1:1" ht="15" customHeight="1" x14ac:dyDescent="0.25">
      <c r="A7" s="100" t="s">
        <v>2</v>
      </c>
    </row>
    <row r="8" spans="1:1" ht="15" customHeight="1" x14ac:dyDescent="0.25">
      <c r="A8" s="100" t="s">
        <v>6</v>
      </c>
    </row>
    <row r="9" spans="1:1" ht="15" customHeight="1" x14ac:dyDescent="0.25">
      <c r="A9" s="100" t="s">
        <v>7</v>
      </c>
    </row>
    <row r="10" spans="1:1" ht="15" customHeight="1" x14ac:dyDescent="0.25">
      <c r="A10" s="100" t="s">
        <v>8</v>
      </c>
    </row>
    <row r="11" spans="1:1" ht="15" customHeight="1" x14ac:dyDescent="0.25">
      <c r="A11" s="100" t="s">
        <v>9</v>
      </c>
    </row>
    <row r="12" spans="1:1" ht="15" customHeight="1" x14ac:dyDescent="0.25">
      <c r="A12" s="100" t="s">
        <v>15</v>
      </c>
    </row>
    <row r="13" spans="1:1" ht="15" customHeight="1" x14ac:dyDescent="0.25">
      <c r="A13" s="100" t="s">
        <v>10</v>
      </c>
    </row>
    <row r="14" spans="1:1" ht="15" customHeight="1" x14ac:dyDescent="0.25">
      <c r="A14" s="100" t="s">
        <v>14</v>
      </c>
    </row>
    <row r="15" spans="1:1" ht="15" customHeight="1" x14ac:dyDescent="0.25">
      <c r="A15" s="100" t="s">
        <v>16</v>
      </c>
    </row>
    <row r="16" spans="1:1" ht="18" customHeight="1" x14ac:dyDescent="0.25">
      <c r="A16" s="9" t="s">
        <v>4</v>
      </c>
    </row>
    <row r="17" spans="1:15" ht="15" customHeight="1" x14ac:dyDescent="0.25">
      <c r="A17" s="100" t="s">
        <v>17</v>
      </c>
    </row>
    <row r="18" spans="1:15" ht="15" customHeight="1" x14ac:dyDescent="0.25">
      <c r="A18" s="100" t="s">
        <v>11</v>
      </c>
    </row>
    <row r="19" spans="1:15" ht="15" customHeight="1" x14ac:dyDescent="0.25">
      <c r="A19" s="100" t="s">
        <v>12</v>
      </c>
    </row>
    <row r="20" spans="1:15" ht="15" customHeight="1" x14ac:dyDescent="0.25">
      <c r="A20" s="100" t="s">
        <v>18</v>
      </c>
    </row>
    <row r="21" spans="1:15" ht="15" customHeight="1" x14ac:dyDescent="0.25">
      <c r="A21" s="100" t="s">
        <v>19</v>
      </c>
    </row>
    <row r="22" spans="1:15" ht="15" customHeight="1" x14ac:dyDescent="0.25">
      <c r="A22" s="100" t="s">
        <v>20</v>
      </c>
    </row>
    <row r="23" spans="1:15" ht="15" customHeight="1" x14ac:dyDescent="0.3">
      <c r="A23" s="100" t="s">
        <v>21</v>
      </c>
      <c r="O23" s="5"/>
    </row>
    <row r="24" spans="1:15" ht="15" customHeight="1" x14ac:dyDescent="0.25">
      <c r="A24" s="100" t="s">
        <v>22</v>
      </c>
    </row>
    <row r="25" spans="1:15" ht="15" customHeight="1" x14ac:dyDescent="0.25">
      <c r="A25" s="100" t="s">
        <v>23</v>
      </c>
      <c r="J25" s="6"/>
    </row>
    <row r="26" spans="1:15" ht="15" customHeight="1" x14ac:dyDescent="0.25">
      <c r="A26" s="100" t="s">
        <v>24</v>
      </c>
      <c r="B26" s="7"/>
      <c r="K26" s="6"/>
    </row>
    <row r="27" spans="1:15" ht="15" customHeight="1" x14ac:dyDescent="0.25">
      <c r="A27" s="100" t="s">
        <v>13</v>
      </c>
      <c r="K27" s="6"/>
    </row>
    <row r="28" spans="1:15" ht="15" customHeight="1" x14ac:dyDescent="0.25">
      <c r="A28" s="100" t="s">
        <v>25</v>
      </c>
      <c r="L28" s="6"/>
    </row>
    <row r="29" spans="1:15" ht="15" customHeight="1" x14ac:dyDescent="0.25">
      <c r="A29" s="100" t="s">
        <v>26</v>
      </c>
    </row>
    <row r="30" spans="1:15" ht="15" customHeight="1" x14ac:dyDescent="0.25">
      <c r="A30" s="100" t="s">
        <v>27</v>
      </c>
    </row>
    <row r="31" spans="1:15" ht="15" customHeight="1" x14ac:dyDescent="0.25">
      <c r="A31" s="100" t="s">
        <v>28</v>
      </c>
    </row>
    <row r="32" spans="1:15" ht="15" customHeight="1" x14ac:dyDescent="0.25">
      <c r="A32" s="100" t="s">
        <v>40</v>
      </c>
    </row>
    <row r="33" spans="1:1" ht="15" customHeight="1" x14ac:dyDescent="0.25">
      <c r="A33" s="100" t="s">
        <v>41</v>
      </c>
    </row>
    <row r="34" spans="1:1" ht="15" customHeight="1" x14ac:dyDescent="0.25">
      <c r="A34" s="100" t="s">
        <v>42</v>
      </c>
    </row>
    <row r="35" spans="1:1" ht="15" customHeight="1" x14ac:dyDescent="0.25">
      <c r="A35" s="100" t="s">
        <v>29</v>
      </c>
    </row>
    <row r="36" spans="1:1" ht="15" customHeight="1" x14ac:dyDescent="0.25">
      <c r="A36" s="100" t="s">
        <v>30</v>
      </c>
    </row>
    <row r="37" spans="1:1" ht="15" customHeight="1" x14ac:dyDescent="0.25">
      <c r="A37" s="100" t="s">
        <v>43</v>
      </c>
    </row>
    <row r="38" spans="1:1" ht="15" customHeight="1" x14ac:dyDescent="0.25">
      <c r="A38" s="100" t="s">
        <v>44</v>
      </c>
    </row>
    <row r="39" spans="1:1" ht="15" customHeight="1" x14ac:dyDescent="0.25">
      <c r="A39" s="100" t="s">
        <v>696</v>
      </c>
    </row>
    <row r="40" spans="1:1" ht="15" customHeight="1" x14ac:dyDescent="0.25">
      <c r="A40" s="100" t="s">
        <v>31</v>
      </c>
    </row>
    <row r="41" spans="1:1" ht="15" customHeight="1" x14ac:dyDescent="0.25">
      <c r="A41" s="100" t="s">
        <v>32</v>
      </c>
    </row>
    <row r="42" spans="1:1" ht="15" customHeight="1" x14ac:dyDescent="0.25">
      <c r="A42" s="100" t="s">
        <v>33</v>
      </c>
    </row>
    <row r="43" spans="1:1" ht="15" customHeight="1" x14ac:dyDescent="0.25">
      <c r="A43" s="100" t="s">
        <v>34</v>
      </c>
    </row>
    <row r="44" spans="1:1" ht="15" customHeight="1" x14ac:dyDescent="0.25">
      <c r="A44" s="100" t="s">
        <v>35</v>
      </c>
    </row>
    <row r="45" spans="1:1" ht="15" customHeight="1" x14ac:dyDescent="0.25">
      <c r="A45" s="100" t="s">
        <v>36</v>
      </c>
    </row>
    <row r="46" spans="1:1" ht="15" customHeight="1" x14ac:dyDescent="0.25">
      <c r="A46" s="100" t="s">
        <v>37</v>
      </c>
    </row>
    <row r="47" spans="1:1" ht="15" customHeight="1" x14ac:dyDescent="0.25">
      <c r="A47" s="100" t="s">
        <v>38</v>
      </c>
    </row>
    <row r="48" spans="1:1" ht="15" customHeight="1" x14ac:dyDescent="0.25">
      <c r="A48" s="100" t="s">
        <v>39</v>
      </c>
    </row>
    <row r="49" spans="1:1" ht="15" customHeight="1" x14ac:dyDescent="0.25">
      <c r="A49" s="100" t="s">
        <v>701</v>
      </c>
    </row>
    <row r="50" spans="1:1" ht="15" customHeight="1" x14ac:dyDescent="0.25">
      <c r="A50" s="100" t="s">
        <v>45</v>
      </c>
    </row>
    <row r="52" spans="1:1" ht="13" x14ac:dyDescent="0.3">
      <c r="A52" s="8" t="s">
        <v>823</v>
      </c>
    </row>
  </sheetData>
  <conditionalFormatting sqref="A6:A15">
    <cfRule type="expression" dxfId="18" priority="3">
      <formula>MOD(ROW(),2)=1</formula>
    </cfRule>
  </conditionalFormatting>
  <conditionalFormatting sqref="A17:A48">
    <cfRule type="expression" dxfId="17" priority="2">
      <formula>MOD(ROW(),2)=1</formula>
    </cfRule>
  </conditionalFormatting>
  <conditionalFormatting sqref="A49:A50">
    <cfRule type="expression" dxfId="16" priority="1">
      <formula>MOD(ROW(),2)=1</formula>
    </cfRule>
  </conditionalFormatting>
  <hyperlinks>
    <hyperlink ref="A9" location="'Fig1a-c'!A1" display="Figure 1a: First-Year Student Capacity Versus Enrollment, by Number of Dental Hygiene Education Programs, 2007-08 to 2017-18"/>
    <hyperlink ref="A10" location="'Fig1a-c'!A1" display="Figure 1b: First-Year Student Capacity Versus Enrollment, by Number of Dental Assisting Education Programs, 2007-08 to 2017-18"/>
    <hyperlink ref="A11" location="'Fig1a-c'!A1" display="Figure 1c: First Year Student Capacity Versus Enrollment, by Number of Dental Laboratory Technology Education Programs, 2007-08 to 2017-18"/>
    <hyperlink ref="A12" location="'Tab2'!A1" display="Table 2: Comparison of First-Year Student Capacity Versus Enrollment by Educational Setting, 2017-18"/>
    <hyperlink ref="A13" location="'Tab3'!A1" display="Table 3: Total Enrollment in Allied Dental Education Programs, 2007-08 to 2017-18"/>
    <hyperlink ref="A14" location="'Tab4'!A1" display="Table 4: Graduates of Allied Dental Education Programs, 2007 to 2017"/>
    <hyperlink ref="A15" location="'Tab5'!A1" display="Table 5: Number of Institutions Awarding Degrees in Allied Dental Education Programs, 2017-18"/>
    <hyperlink ref="A17" location="'Fig2'!A1" display="Figure 2: Classification of Institutions Offering Dental Assisting Education, 2017-18"/>
    <hyperlink ref="A18" location="'Fig3a-b'!A1" display="Figure 3a: Number of Applications and Number of Students Accepted into Accredited Dental Assisting Programs, 2007-08 to 2017-18"/>
    <hyperlink ref="A19" location="'Fig3a-b'!A1" display="Figure 3b: Number of Applications per Program and Number of Dental Assisting Students Accepted per Program, 2007-08 to 2017-18"/>
    <hyperlink ref="A20" location="'Fig4-6'!A1" display="Figure 4: Minimum Educational Requirements Needed to Enroll in Accredited Dental Assisting Programs, 2017-18"/>
    <hyperlink ref="A21" location="'Fig4-6'!A1" display="Figure 5: Percentage of Accredited Dental Assisting Education Programs Offering Advanced Placement, 2017-18"/>
    <hyperlink ref="A22" location="'Fig4-6'!A1" display="Figure 6: Methods Used to Award Advanced Placement in Accredited Dental Assisting Education Programs, 2017-18"/>
    <hyperlink ref="A23" location="'Tab6'!A1" display="Table 6: Advanced Placement Provision and Methods Used to Award Advanced Placement at Accredited Dental Assisting Education Programs, 2017-18"/>
    <hyperlink ref="A24" location="'Tab7'!A1" display="Table 7: Number of Dental Assisting Students Awarded Advanced Placement and the Source of Previous Training, 2017-18"/>
    <hyperlink ref="A25" location="'Tab8'!A1" display="Table 8: Admission Policies at Accredited Dental Assisting Education Programs, 2017-18"/>
    <hyperlink ref="A26" location="'Tab9'!A1" display="Table 9: First-Year In-District Tuition and Fees at Accredited Dental Assisting Education Programs, 2017-18"/>
    <hyperlink ref="A27" location="'Fig7-8'!A1" display="Figure 7: Average Total Costs for Tuition and Fees in Accredited Dental Assisting Programs, 2007-08 to 2017-18"/>
    <hyperlink ref="A28" location="'Fig7-8'!A1" display="Figure 8: Average First-Year In-District Tuition in Accredited Dental Assisting Programs by Educational Setting, 2017-18"/>
    <hyperlink ref="A29" location="'Tab10a-c'!A1" display="Table 10a: Total Enrollment in Accredited Dental Assisting Programs by Citizenship and Gender, 2017-18"/>
    <hyperlink ref="A30" location="'Tab10a-c'!A1" display="Table 10b: Total Enrollment in Accredited Dental Assisting Programs by Age and Gender, 2017-18"/>
    <hyperlink ref="A31" location="'Tab10a-c'!A1" display="Table 10c: Total Enrollment in Accredited Dental Assisting Programs by Ethnicity/Race and Gender, 2017-18"/>
    <hyperlink ref="A32" location="'Tab11a-c'!A1" display="Table 11a: Graduates of Accredited Dental Assisting Programs by Citizenship and Gender, 2017"/>
    <hyperlink ref="A33" location="'Tab11a-c'!A1" display="Table 11b: Graduates of Accredited Dental Assisting Programs by Age and Gender, 2017"/>
    <hyperlink ref="A34" location="'Tab11a-c'!A1" display="Table 11c: Graduates of Accredited Dental Assisting Programs by Ethnicity/Race and Gender, 2017"/>
    <hyperlink ref="A35" location="'Fig9'!A1" display="Figure 9: Number of Dental Assisting Students with Job/Family Care Responsibilities and Financial Assistance, 2017-18"/>
    <hyperlink ref="A36" location="'Tab12'!A1" display="Table 12: Highest Level of Education Completed by First-Year Dental Assisting Students, 2017-18"/>
    <hyperlink ref="A37" location="'Tab13'!A1" display="Table 13: 2017-18 Enrollment and 2017 Graduates at Accredited Dental Assisting Education Programs"/>
    <hyperlink ref="A38" location="'Fig10a-b'!A1" display="Figure 10a: Outcomes Assessment for Dental Assisting Class of 2016"/>
    <hyperlink ref="A39" location="'Fig10a-b'!A1" display="Figure 10b: Graduate State/National Certification Outcomes, Dental Assisting Class of 2016"/>
    <hyperlink ref="A40" location="'Fig11 | Tab14'!A1" display="Figure 11 &amp; Table 14: Hours Spent Weekly in Program Activities by Dental Assisting Program Administrators, 2017-18"/>
    <hyperlink ref="A41" location="'Tab15a-b'!A1" display="Table 15a: Faculty of Accredited Dental Assisting Programs by Age and Gender, 2017-18"/>
    <hyperlink ref="A42" location="'Tab15a-b'!A1" display="Table 15b: Faculty of Accredited Dental Assisting Programs by Ethnicity/Race and Gender, 2017-18"/>
    <hyperlink ref="A43" location="'Fig12a-c'!A1" display="Figure 12a: Highest Academic Degree Earned by Dental Assisting Faculty, 2017-18"/>
    <hyperlink ref="A44" location="'Fig12a-c'!A1" display="Figure 12b: Academic Rank of Dental Assisting Faculty, 2017-18"/>
    <hyperlink ref="A45" location="'Fig12a-c'!A1" display="Figure 12c: Occupational Discipline of Dental Assisting Faculty, 2017-18"/>
    <hyperlink ref="A46" location="'Tab16'!A1" display="Table 16: Number of Faculty Members in Accredited Dental Assisting Education Programs, 2017-18"/>
    <hyperlink ref="A47" location="'Tab17'!A1" display="Table 17: Non-Traditional Designs Offered by Accredited Dental Assisting Education Programs, 2017-18"/>
    <hyperlink ref="A48" location="'Tab18'!A1" display="Table 18: Instruction Methods at Accredited Dental Assisting Education Programs, 2017-18"/>
    <hyperlink ref="A49" location="'Tab19'!A1" display="Table 19: Average Total Clock Hours of Instruction for Dental Assisting Education Programs, 2017-18"/>
    <hyperlink ref="A50" location="'Tab20'!A1" display="Table 20: Additional Functions Taught and Taught to Laboratory, Pre-Clinical, or Clinical Competence at Accredited Dental Assisting Education Programs, 2017-18"/>
    <hyperlink ref="A7" location="Glossary!A1" display="Glossary of Terms"/>
    <hyperlink ref="A6" location="Notes!A1" display="Notes to the Reader"/>
    <hyperlink ref="A8" location="'Tab1'!A1" display="Table 1: First-Year Enrollment in Allied Dental Education Programs, 2007-08 to 2017-18"/>
  </hyperlinks>
  <pageMargins left="0.25" right="0.25" top="0.75" bottom="0.75" header="0.3" footer="0.3"/>
  <pageSetup scale="75" orientation="portrait" r:id="rId1"/>
  <headerFooter>
    <oddHeader xml:space="preserve">&amp;L2017-18 &amp;"Arial,Italic"Survey of Allied Dental Education&amp;"Arial,Regular"
Report 2: Dental Assisting Education Programs </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7"/>
  <sheetViews>
    <sheetView zoomScaleNormal="100" workbookViewId="0"/>
  </sheetViews>
  <sheetFormatPr defaultColWidth="9.1796875" defaultRowHeight="12.5" x14ac:dyDescent="0.25"/>
  <cols>
    <col min="1" max="16384" width="9.1796875" style="2"/>
  </cols>
  <sheetData>
    <row r="1" spans="1:6" ht="13" x14ac:dyDescent="0.25">
      <c r="A1" s="101" t="s">
        <v>17</v>
      </c>
    </row>
    <row r="2" spans="1:6" x14ac:dyDescent="0.25">
      <c r="A2" s="376" t="s">
        <v>46</v>
      </c>
      <c r="B2" s="377"/>
      <c r="C2" s="377"/>
    </row>
    <row r="8" spans="1:6" x14ac:dyDescent="0.25">
      <c r="C8" s="2" t="s">
        <v>155</v>
      </c>
      <c r="D8" s="102">
        <v>0.91020000000000001</v>
      </c>
    </row>
    <row r="9" spans="1:6" x14ac:dyDescent="0.25">
      <c r="C9" s="2" t="s">
        <v>156</v>
      </c>
      <c r="D9" s="102">
        <v>3.1300000000000001E-2</v>
      </c>
    </row>
    <row r="10" spans="1:6" x14ac:dyDescent="0.25">
      <c r="C10" s="2" t="s">
        <v>157</v>
      </c>
      <c r="D10" s="102">
        <v>5.4699999999999999E-2</v>
      </c>
    </row>
    <row r="11" spans="1:6" x14ac:dyDescent="0.25">
      <c r="C11" s="2" t="s">
        <v>159</v>
      </c>
      <c r="D11" s="103">
        <v>3.8999999999999998E-3</v>
      </c>
    </row>
    <row r="13" spans="1:6" x14ac:dyDescent="0.25">
      <c r="B13" s="104" t="s">
        <v>158</v>
      </c>
      <c r="C13"/>
      <c r="D13"/>
      <c r="E13"/>
      <c r="F13"/>
    </row>
    <row r="14" spans="1:6" ht="13" thickBot="1" x14ac:dyDescent="0.3">
      <c r="B14" s="105"/>
      <c r="C14"/>
      <c r="D14"/>
      <c r="E14"/>
      <c r="F14"/>
    </row>
    <row r="15" spans="1:6" ht="13" x14ac:dyDescent="0.25">
      <c r="B15" s="383"/>
      <c r="C15" s="385"/>
      <c r="D15" s="385"/>
      <c r="E15" s="106"/>
      <c r="F15" s="106"/>
    </row>
    <row r="16" spans="1:6" ht="13" x14ac:dyDescent="0.25">
      <c r="B16" s="384"/>
      <c r="C16" s="386"/>
      <c r="D16" s="386"/>
      <c r="E16" s="107"/>
      <c r="F16" s="107"/>
    </row>
    <row r="17" spans="1:6" ht="13" x14ac:dyDescent="0.25">
      <c r="B17" s="108"/>
      <c r="C17" s="109"/>
      <c r="D17" s="109"/>
      <c r="E17" s="109"/>
      <c r="F17" s="109"/>
    </row>
    <row r="18" spans="1:6" ht="13" x14ac:dyDescent="0.25">
      <c r="B18" s="108"/>
      <c r="C18" s="109"/>
      <c r="D18" s="109"/>
      <c r="E18" s="109"/>
      <c r="F18" s="109"/>
    </row>
    <row r="19" spans="1:6" ht="13" x14ac:dyDescent="0.25">
      <c r="B19" s="108"/>
      <c r="C19" s="109"/>
      <c r="D19" s="109"/>
      <c r="E19" s="109"/>
      <c r="F19" s="109"/>
    </row>
    <row r="20" spans="1:6" ht="13" x14ac:dyDescent="0.25">
      <c r="B20" s="108"/>
      <c r="C20" s="109"/>
      <c r="D20" s="109"/>
      <c r="E20" s="109"/>
      <c r="F20" s="109"/>
    </row>
    <row r="26" spans="1:6" x14ac:dyDescent="0.25">
      <c r="A26" s="25" t="s">
        <v>160</v>
      </c>
    </row>
    <row r="27" spans="1:6" x14ac:dyDescent="0.25">
      <c r="A27" s="32" t="s">
        <v>64</v>
      </c>
    </row>
  </sheetData>
  <mergeCells count="4">
    <mergeCell ref="A2:C2"/>
    <mergeCell ref="B15:B16"/>
    <mergeCell ref="C15:C16"/>
    <mergeCell ref="D15:D16"/>
  </mergeCells>
  <hyperlinks>
    <hyperlink ref="A2" location="TOC!A1" display="Return to Table of Contents"/>
  </hyperlinks>
  <pageMargins left="0.25" right="0.25" top="0.75" bottom="0.75" header="0.3" footer="0.3"/>
  <pageSetup fitToHeight="0" orientation="landscape" r:id="rId1"/>
  <headerFooter>
    <oddHeader>&amp;L&amp;"Arial,Bold"2017-18 Survey of Allied Dental Education
Report 2 - Dental Assisting Education Programs</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8"/>
  <sheetViews>
    <sheetView zoomScaleNormal="100" workbookViewId="0">
      <selection activeCell="K1" sqref="K1"/>
    </sheetView>
  </sheetViews>
  <sheetFormatPr defaultColWidth="9.1796875" defaultRowHeight="12.5" x14ac:dyDescent="0.25"/>
  <cols>
    <col min="1" max="1" width="24.453125" style="2" customWidth="1"/>
    <col min="2" max="2" width="16.81640625" style="2" customWidth="1"/>
    <col min="3" max="4" width="11.81640625" style="2" customWidth="1"/>
    <col min="5" max="5" width="11.1796875" style="2" customWidth="1"/>
    <col min="6" max="6" width="10.81640625" style="2" customWidth="1"/>
    <col min="7" max="14" width="10.1796875" style="2" bestFit="1" customWidth="1"/>
    <col min="15" max="16384" width="9.1796875" style="2"/>
  </cols>
  <sheetData>
    <row r="1" spans="1:13" ht="13" x14ac:dyDescent="0.25">
      <c r="A1" s="3" t="s">
        <v>11</v>
      </c>
    </row>
    <row r="2" spans="1:13" x14ac:dyDescent="0.25">
      <c r="A2" s="13" t="s">
        <v>46</v>
      </c>
    </row>
    <row r="6" spans="1:13" x14ac:dyDescent="0.25">
      <c r="C6" s="2" t="s">
        <v>47</v>
      </c>
      <c r="D6" s="2" t="s">
        <v>48</v>
      </c>
      <c r="E6" s="2" t="s">
        <v>49</v>
      </c>
      <c r="F6" s="2" t="s">
        <v>50</v>
      </c>
      <c r="G6" s="2" t="s">
        <v>51</v>
      </c>
      <c r="H6" s="2" t="s">
        <v>52</v>
      </c>
      <c r="I6" s="2" t="s">
        <v>53</v>
      </c>
      <c r="J6" s="2" t="s">
        <v>54</v>
      </c>
      <c r="K6" s="2" t="s">
        <v>55</v>
      </c>
      <c r="L6" s="2" t="s">
        <v>56</v>
      </c>
      <c r="M6" s="2" t="s">
        <v>57</v>
      </c>
    </row>
    <row r="7" spans="1:13" x14ac:dyDescent="0.25">
      <c r="B7" s="2" t="s">
        <v>161</v>
      </c>
      <c r="C7" s="30">
        <v>10727</v>
      </c>
      <c r="D7" s="30">
        <v>10614</v>
      </c>
      <c r="E7" s="30">
        <v>11998</v>
      </c>
      <c r="F7" s="30">
        <v>11952</v>
      </c>
      <c r="G7" s="30">
        <v>11927</v>
      </c>
      <c r="H7" s="30">
        <v>10897</v>
      </c>
      <c r="I7" s="30">
        <v>9630</v>
      </c>
      <c r="J7" s="30">
        <v>9290</v>
      </c>
      <c r="K7" s="30">
        <v>8655</v>
      </c>
      <c r="L7" s="30">
        <v>8378</v>
      </c>
      <c r="M7" s="30">
        <v>8074</v>
      </c>
    </row>
    <row r="8" spans="1:13" x14ac:dyDescent="0.25">
      <c r="B8" s="2" t="s">
        <v>162</v>
      </c>
      <c r="C8" s="30">
        <v>14967</v>
      </c>
      <c r="D8" s="30">
        <v>15530</v>
      </c>
      <c r="E8" s="30">
        <v>18273</v>
      </c>
      <c r="F8" s="30">
        <v>18642</v>
      </c>
      <c r="G8" s="30">
        <v>18707</v>
      </c>
      <c r="H8" s="30">
        <v>16944</v>
      </c>
      <c r="I8" s="30">
        <v>15300</v>
      </c>
      <c r="J8" s="30">
        <v>15157</v>
      </c>
      <c r="K8" s="30">
        <v>13833</v>
      </c>
      <c r="L8" s="30">
        <v>12899</v>
      </c>
      <c r="M8" s="30">
        <v>12221</v>
      </c>
    </row>
    <row r="10" spans="1:13" ht="13" thickBot="1" x14ac:dyDescent="0.3"/>
    <row r="11" spans="1:13" ht="13" x14ac:dyDescent="0.25">
      <c r="B11" s="110" t="s">
        <v>163</v>
      </c>
      <c r="C11" s="106" t="s">
        <v>164</v>
      </c>
      <c r="D11" s="106" t="s">
        <v>103</v>
      </c>
    </row>
    <row r="12" spans="1:13" ht="13" x14ac:dyDescent="0.25">
      <c r="B12" s="111" t="s">
        <v>165</v>
      </c>
      <c r="C12" s="112">
        <v>12179</v>
      </c>
      <c r="D12" s="112">
        <v>253</v>
      </c>
    </row>
    <row r="13" spans="1:13" ht="13" x14ac:dyDescent="0.25">
      <c r="B13" s="111" t="s">
        <v>166</v>
      </c>
      <c r="C13" s="112">
        <v>8036</v>
      </c>
      <c r="D13" s="112">
        <v>253</v>
      </c>
    </row>
    <row r="38" spans="1:13" x14ac:dyDescent="0.25">
      <c r="A38" s="26" t="s">
        <v>167</v>
      </c>
    </row>
    <row r="39" spans="1:13" x14ac:dyDescent="0.25">
      <c r="A39" s="26" t="s">
        <v>64</v>
      </c>
    </row>
    <row r="41" spans="1:13" ht="13" x14ac:dyDescent="0.3">
      <c r="A41" s="1" t="s">
        <v>12</v>
      </c>
    </row>
    <row r="44" spans="1:13" ht="13" x14ac:dyDescent="0.3">
      <c r="C44" s="1" t="s">
        <v>47</v>
      </c>
      <c r="D44" s="1" t="s">
        <v>48</v>
      </c>
      <c r="E44" s="113" t="s">
        <v>49</v>
      </c>
      <c r="F44" s="113" t="s">
        <v>50</v>
      </c>
      <c r="G44" s="1" t="s">
        <v>51</v>
      </c>
      <c r="H44" s="1" t="s">
        <v>52</v>
      </c>
      <c r="I44" s="2" t="s">
        <v>53</v>
      </c>
      <c r="J44" s="2" t="s">
        <v>54</v>
      </c>
      <c r="K44" s="2" t="s">
        <v>55</v>
      </c>
      <c r="L44" s="2" t="s">
        <v>168</v>
      </c>
      <c r="M44" s="2" t="s">
        <v>57</v>
      </c>
    </row>
    <row r="45" spans="1:13" x14ac:dyDescent="0.25">
      <c r="B45" s="2" t="s">
        <v>161</v>
      </c>
      <c r="C45" s="114">
        <v>10727</v>
      </c>
      <c r="D45" s="114">
        <v>10614</v>
      </c>
      <c r="E45" s="114">
        <v>11998</v>
      </c>
      <c r="F45" s="114">
        <v>11952</v>
      </c>
      <c r="G45" s="114">
        <v>11927</v>
      </c>
      <c r="H45" s="114">
        <v>10897</v>
      </c>
      <c r="I45" s="30">
        <v>9630</v>
      </c>
      <c r="J45" s="30">
        <v>9290</v>
      </c>
      <c r="K45" s="2">
        <v>8655</v>
      </c>
      <c r="L45" s="2">
        <v>8378</v>
      </c>
      <c r="M45" s="6">
        <v>8074</v>
      </c>
    </row>
    <row r="46" spans="1:13" x14ac:dyDescent="0.25">
      <c r="B46" s="2" t="s">
        <v>162</v>
      </c>
      <c r="C46" s="114">
        <v>14967</v>
      </c>
      <c r="D46" s="114">
        <v>15530</v>
      </c>
      <c r="E46" s="114">
        <v>18273</v>
      </c>
      <c r="F46" s="114">
        <v>18642</v>
      </c>
      <c r="G46" s="114">
        <v>18707</v>
      </c>
      <c r="H46" s="114">
        <v>16944</v>
      </c>
      <c r="I46" s="30">
        <v>15300</v>
      </c>
      <c r="J46" s="30">
        <v>15157</v>
      </c>
      <c r="K46" s="2">
        <v>13833</v>
      </c>
      <c r="L46" s="2">
        <v>12889</v>
      </c>
      <c r="M46" s="2">
        <v>12221</v>
      </c>
    </row>
    <row r="47" spans="1:13" ht="13" x14ac:dyDescent="0.3">
      <c r="B47" s="2" t="s">
        <v>169</v>
      </c>
      <c r="C47" s="114">
        <v>271</v>
      </c>
      <c r="D47" s="114">
        <v>272</v>
      </c>
      <c r="E47" s="114">
        <v>277</v>
      </c>
      <c r="F47" s="114">
        <v>279</v>
      </c>
      <c r="G47" s="114">
        <v>287</v>
      </c>
      <c r="H47" s="114">
        <v>278</v>
      </c>
      <c r="I47" s="2">
        <v>273</v>
      </c>
      <c r="J47" s="2">
        <v>272</v>
      </c>
      <c r="K47" s="2">
        <v>263</v>
      </c>
      <c r="L47" s="2">
        <v>257</v>
      </c>
      <c r="M47" s="1">
        <v>253</v>
      </c>
    </row>
    <row r="48" spans="1:13" ht="13" x14ac:dyDescent="0.3">
      <c r="C48" s="1" t="s">
        <v>47</v>
      </c>
      <c r="D48" s="1" t="s">
        <v>48</v>
      </c>
      <c r="E48" s="113" t="s">
        <v>49</v>
      </c>
      <c r="F48" s="113" t="s">
        <v>50</v>
      </c>
      <c r="G48" s="1" t="s">
        <v>51</v>
      </c>
      <c r="H48" s="1" t="s">
        <v>52</v>
      </c>
      <c r="I48" s="2" t="s">
        <v>53</v>
      </c>
      <c r="J48" s="2" t="s">
        <v>54</v>
      </c>
      <c r="K48" s="2" t="s">
        <v>55</v>
      </c>
      <c r="L48" s="2" t="s">
        <v>56</v>
      </c>
      <c r="M48" s="2" t="s">
        <v>57</v>
      </c>
    </row>
    <row r="49" spans="2:13" x14ac:dyDescent="0.25">
      <c r="B49" s="2" t="s">
        <v>170</v>
      </c>
      <c r="C49" s="115">
        <f t="shared" ref="C49:K49" si="0">C45/C47</f>
        <v>39.5830258302583</v>
      </c>
      <c r="D49" s="115">
        <f t="shared" si="0"/>
        <v>39.022058823529413</v>
      </c>
      <c r="E49" s="115">
        <f t="shared" si="0"/>
        <v>43.314079422382669</v>
      </c>
      <c r="F49" s="115">
        <f t="shared" si="0"/>
        <v>42.838709677419352</v>
      </c>
      <c r="G49" s="115">
        <f t="shared" si="0"/>
        <v>41.557491289198609</v>
      </c>
      <c r="H49" s="115">
        <f t="shared" si="0"/>
        <v>39.197841726618705</v>
      </c>
      <c r="I49" s="115">
        <f t="shared" si="0"/>
        <v>35.274725274725277</v>
      </c>
      <c r="J49" s="115">
        <f t="shared" si="0"/>
        <v>34.154411764705884</v>
      </c>
      <c r="K49" s="115">
        <f t="shared" si="0"/>
        <v>32.908745247148289</v>
      </c>
      <c r="L49" s="115">
        <f>L45/L47</f>
        <v>32.599221789883266</v>
      </c>
      <c r="M49" s="115">
        <f>M45/M47</f>
        <v>31.913043478260871</v>
      </c>
    </row>
    <row r="50" spans="2:13" x14ac:dyDescent="0.25">
      <c r="B50" s="2" t="s">
        <v>171</v>
      </c>
      <c r="C50" s="115">
        <f t="shared" ref="C50:K50" si="1">C46/C47</f>
        <v>55.228782287822881</v>
      </c>
      <c r="D50" s="115">
        <f t="shared" si="1"/>
        <v>57.095588235294116</v>
      </c>
      <c r="E50" s="115">
        <f t="shared" si="1"/>
        <v>65.967509025270758</v>
      </c>
      <c r="F50" s="115">
        <f t="shared" si="1"/>
        <v>66.817204301075265</v>
      </c>
      <c r="G50" s="115">
        <f t="shared" si="1"/>
        <v>65.181184668989545</v>
      </c>
      <c r="H50" s="115">
        <f t="shared" si="1"/>
        <v>60.949640287769782</v>
      </c>
      <c r="I50" s="115">
        <f t="shared" si="1"/>
        <v>56.043956043956044</v>
      </c>
      <c r="J50" s="115">
        <f t="shared" si="1"/>
        <v>55.724264705882355</v>
      </c>
      <c r="K50" s="115">
        <f t="shared" si="1"/>
        <v>52.596958174904941</v>
      </c>
      <c r="L50" s="115">
        <f>L46/L47</f>
        <v>50.151750972762649</v>
      </c>
      <c r="M50" s="115">
        <f>M46/M47</f>
        <v>48.304347826086953</v>
      </c>
    </row>
    <row r="77" spans="1:1" x14ac:dyDescent="0.25">
      <c r="A77" s="26" t="s">
        <v>167</v>
      </c>
    </row>
    <row r="78" spans="1:1" x14ac:dyDescent="0.25">
      <c r="A78" s="26" t="s">
        <v>64</v>
      </c>
    </row>
  </sheetData>
  <hyperlinks>
    <hyperlink ref="A2" location="TOC!A1" display="Return to Table of Contents"/>
  </hyperlinks>
  <pageMargins left="0.25" right="0.25" top="0.75" bottom="0.75" header="0.3" footer="0.3"/>
  <pageSetup scale="61" fitToHeight="0" orientation="portrait" r:id="rId1"/>
  <headerFooter>
    <oddHeader>&amp;L&amp;"Arial,Bold"2017-18 Survey of Allied Dental Education
Report 2 - Dental Assisting Education Programs</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07"/>
  <sheetViews>
    <sheetView zoomScaleNormal="100" workbookViewId="0">
      <selection activeCell="M64" sqref="M64"/>
    </sheetView>
  </sheetViews>
  <sheetFormatPr defaultColWidth="9.1796875" defaultRowHeight="12.5" x14ac:dyDescent="0.25"/>
  <cols>
    <col min="1" max="1" width="5.1796875" style="2" customWidth="1"/>
    <col min="2" max="2" width="9.1796875" style="2"/>
    <col min="3" max="3" width="10.54296875" style="2" customWidth="1"/>
    <col min="4" max="16384" width="9.1796875" style="2"/>
  </cols>
  <sheetData>
    <row r="1" spans="1:20" ht="13" x14ac:dyDescent="0.3">
      <c r="A1" s="60" t="s">
        <v>18</v>
      </c>
    </row>
    <row r="2" spans="1:20" x14ac:dyDescent="0.25">
      <c r="A2" s="376" t="s">
        <v>46</v>
      </c>
      <c r="B2" s="377"/>
      <c r="C2" s="377"/>
      <c r="N2" s="6"/>
    </row>
    <row r="5" spans="1:20" ht="13" x14ac:dyDescent="0.25">
      <c r="C5" s="2" t="s">
        <v>172</v>
      </c>
      <c r="D5" s="2" t="s">
        <v>173</v>
      </c>
      <c r="E5" s="2" t="s">
        <v>174</v>
      </c>
      <c r="F5" s="2" t="s">
        <v>88</v>
      </c>
      <c r="N5" s="33"/>
      <c r="O5" s="378"/>
      <c r="P5" s="378"/>
      <c r="Q5" s="378"/>
      <c r="R5" s="47"/>
      <c r="S5" s="47"/>
    </row>
    <row r="6" spans="1:20" ht="13" x14ac:dyDescent="0.25">
      <c r="C6" s="103">
        <v>0.81640000000000001</v>
      </c>
      <c r="D6" s="103">
        <v>0.1641</v>
      </c>
      <c r="E6" s="103">
        <v>1.5599999999999999E-2</v>
      </c>
      <c r="F6" s="116">
        <v>3.8999999999999998E-3</v>
      </c>
      <c r="N6" s="33"/>
      <c r="O6" s="378"/>
      <c r="P6" s="378"/>
      <c r="Q6" s="378"/>
      <c r="R6" s="47"/>
      <c r="S6" s="47"/>
    </row>
    <row r="7" spans="1:20" ht="13" x14ac:dyDescent="0.25">
      <c r="O7" s="33"/>
      <c r="P7" s="47"/>
      <c r="Q7" s="85"/>
      <c r="R7" s="85"/>
      <c r="S7" s="85"/>
      <c r="T7" s="85"/>
    </row>
    <row r="8" spans="1:20" ht="13.5" thickBot="1" x14ac:dyDescent="0.3">
      <c r="O8" s="33"/>
      <c r="P8" s="47"/>
      <c r="Q8" s="85"/>
      <c r="R8" s="85"/>
      <c r="S8" s="85"/>
      <c r="T8" s="85"/>
    </row>
    <row r="9" spans="1:20" ht="26" x14ac:dyDescent="0.25">
      <c r="B9" s="383" t="s">
        <v>175</v>
      </c>
      <c r="C9" s="385" t="s">
        <v>176</v>
      </c>
      <c r="D9" s="385" t="s">
        <v>177</v>
      </c>
      <c r="E9" s="106" t="s">
        <v>178</v>
      </c>
      <c r="F9" s="106" t="s">
        <v>178</v>
      </c>
      <c r="O9" s="33"/>
      <c r="P9" s="47"/>
      <c r="Q9" s="85"/>
      <c r="R9" s="85"/>
      <c r="S9" s="85"/>
      <c r="T9" s="85"/>
    </row>
    <row r="10" spans="1:20" ht="26" x14ac:dyDescent="0.25">
      <c r="B10" s="384"/>
      <c r="C10" s="386"/>
      <c r="D10" s="386"/>
      <c r="E10" s="107" t="s">
        <v>176</v>
      </c>
      <c r="F10" s="107" t="s">
        <v>177</v>
      </c>
      <c r="O10" s="33"/>
      <c r="P10" s="47"/>
      <c r="Q10" s="85"/>
      <c r="R10" s="85"/>
      <c r="S10" s="85"/>
      <c r="T10" s="85"/>
    </row>
    <row r="11" spans="1:20" ht="26" x14ac:dyDescent="0.25">
      <c r="B11" s="108" t="s">
        <v>179</v>
      </c>
      <c r="C11" s="109">
        <v>209</v>
      </c>
      <c r="D11" s="109">
        <v>81.64</v>
      </c>
      <c r="E11" s="109">
        <v>209</v>
      </c>
      <c r="F11" s="109">
        <v>81.64</v>
      </c>
      <c r="O11" s="33"/>
      <c r="P11" s="33"/>
      <c r="Q11" s="33"/>
      <c r="R11" s="33"/>
      <c r="S11" s="33"/>
      <c r="T11" s="33"/>
    </row>
    <row r="12" spans="1:20" ht="39" x14ac:dyDescent="0.25">
      <c r="B12" s="108" t="s">
        <v>180</v>
      </c>
      <c r="C12" s="109">
        <v>42</v>
      </c>
      <c r="D12" s="109">
        <v>16.41</v>
      </c>
      <c r="E12" s="109">
        <v>251</v>
      </c>
      <c r="F12" s="109">
        <v>98.05</v>
      </c>
      <c r="O12" s="33"/>
      <c r="P12" s="33"/>
      <c r="Q12" s="33"/>
      <c r="R12" s="33"/>
      <c r="S12" s="33"/>
      <c r="T12" s="33"/>
    </row>
    <row r="13" spans="1:20" ht="26" x14ac:dyDescent="0.25">
      <c r="B13" s="108" t="s">
        <v>174</v>
      </c>
      <c r="C13" s="109">
        <v>4</v>
      </c>
      <c r="D13" s="109">
        <v>1.56</v>
      </c>
      <c r="E13" s="109">
        <v>255</v>
      </c>
      <c r="F13" s="109">
        <v>99.61</v>
      </c>
      <c r="O13" s="33"/>
      <c r="P13" s="33"/>
      <c r="Q13" s="33"/>
      <c r="R13" s="33"/>
      <c r="S13" s="33"/>
      <c r="T13" s="33"/>
    </row>
    <row r="14" spans="1:20" ht="13" x14ac:dyDescent="0.25">
      <c r="B14" s="108" t="s">
        <v>88</v>
      </c>
      <c r="C14" s="109">
        <v>1</v>
      </c>
      <c r="D14" s="109">
        <v>0.39</v>
      </c>
      <c r="E14" s="109">
        <v>256</v>
      </c>
      <c r="F14" s="109">
        <v>100</v>
      </c>
    </row>
    <row r="15" spans="1:20" ht="13" x14ac:dyDescent="0.25">
      <c r="B15" s="108"/>
      <c r="C15" s="109"/>
      <c r="D15" s="109"/>
      <c r="E15" s="109"/>
      <c r="F15" s="109"/>
    </row>
    <row r="23" spans="1:14" x14ac:dyDescent="0.25">
      <c r="A23" s="25" t="s">
        <v>187</v>
      </c>
    </row>
    <row r="24" spans="1:14" x14ac:dyDescent="0.25">
      <c r="A24" s="32" t="s">
        <v>64</v>
      </c>
    </row>
    <row r="27" spans="1:14" ht="13" x14ac:dyDescent="0.25">
      <c r="A27" s="3" t="s">
        <v>19</v>
      </c>
      <c r="M27" s="6"/>
    </row>
    <row r="28" spans="1:14" x14ac:dyDescent="0.25">
      <c r="N28" s="6"/>
    </row>
    <row r="33" spans="4:8" x14ac:dyDescent="0.25">
      <c r="D33" s="2" t="s">
        <v>181</v>
      </c>
      <c r="E33" s="103">
        <v>0.33200000000000002</v>
      </c>
    </row>
    <row r="34" spans="4:8" ht="13" thickBot="1" x14ac:dyDescent="0.3">
      <c r="D34" s="2" t="s">
        <v>182</v>
      </c>
      <c r="E34" s="103">
        <v>0.66800000000000004</v>
      </c>
    </row>
    <row r="35" spans="4:8" ht="12.75" customHeight="1" x14ac:dyDescent="0.25">
      <c r="D35" s="383"/>
      <c r="E35" s="385"/>
      <c r="F35" s="385"/>
      <c r="G35" s="106"/>
      <c r="H35" s="106"/>
    </row>
    <row r="36" spans="4:8" ht="13.5" thickBot="1" x14ac:dyDescent="0.3">
      <c r="D36" s="384"/>
      <c r="E36" s="386"/>
      <c r="F36" s="386"/>
      <c r="G36" s="107"/>
      <c r="H36" s="107"/>
    </row>
    <row r="37" spans="4:8" ht="13" x14ac:dyDescent="0.25">
      <c r="D37" s="110"/>
      <c r="E37" s="117"/>
      <c r="F37" s="117"/>
      <c r="G37" s="117"/>
      <c r="H37" s="117"/>
    </row>
    <row r="38" spans="4:8" ht="13" x14ac:dyDescent="0.25">
      <c r="D38" s="108"/>
      <c r="E38" s="109"/>
      <c r="F38" s="109"/>
      <c r="G38" s="109"/>
      <c r="H38" s="109"/>
    </row>
    <row r="50" spans="1:14" x14ac:dyDescent="0.25">
      <c r="A50" s="25" t="s">
        <v>187</v>
      </c>
    </row>
    <row r="51" spans="1:14" x14ac:dyDescent="0.25">
      <c r="A51" s="32" t="s">
        <v>64</v>
      </c>
    </row>
    <row r="54" spans="1:14" ht="13" x14ac:dyDescent="0.3">
      <c r="A54" s="1" t="s">
        <v>20</v>
      </c>
    </row>
    <row r="56" spans="1:14" x14ac:dyDescent="0.25">
      <c r="N56" s="6"/>
    </row>
    <row r="59" spans="1:14" x14ac:dyDescent="0.25">
      <c r="C59" s="2" t="s">
        <v>57</v>
      </c>
    </row>
    <row r="60" spans="1:14" x14ac:dyDescent="0.25">
      <c r="B60" s="2" t="s">
        <v>183</v>
      </c>
      <c r="C60" s="2">
        <v>70</v>
      </c>
    </row>
    <row r="61" spans="1:14" x14ac:dyDescent="0.25">
      <c r="B61" s="2" t="s">
        <v>184</v>
      </c>
      <c r="C61" s="2">
        <v>37</v>
      </c>
    </row>
    <row r="62" spans="1:14" x14ac:dyDescent="0.25">
      <c r="B62" s="2" t="s">
        <v>185</v>
      </c>
      <c r="C62" s="2">
        <v>44</v>
      </c>
    </row>
    <row r="63" spans="1:14" x14ac:dyDescent="0.25">
      <c r="B63" s="2" t="s">
        <v>186</v>
      </c>
      <c r="C63" s="2">
        <v>4</v>
      </c>
    </row>
    <row r="64" spans="1:14" x14ac:dyDescent="0.25">
      <c r="B64" s="2" t="s">
        <v>88</v>
      </c>
      <c r="C64" s="2">
        <v>16</v>
      </c>
    </row>
    <row r="74" spans="1:13" x14ac:dyDescent="0.25">
      <c r="M74" s="6"/>
    </row>
    <row r="78" spans="1:13" x14ac:dyDescent="0.25">
      <c r="A78" s="32"/>
    </row>
    <row r="79" spans="1:13" x14ac:dyDescent="0.25">
      <c r="A79" s="25" t="s">
        <v>188</v>
      </c>
    </row>
    <row r="80" spans="1:13" x14ac:dyDescent="0.25">
      <c r="A80" s="32" t="s">
        <v>64</v>
      </c>
    </row>
    <row r="83" spans="1:9" ht="13" x14ac:dyDescent="0.3">
      <c r="A83" s="1"/>
    </row>
    <row r="86" spans="1:9" x14ac:dyDescent="0.25">
      <c r="A86" s="32"/>
    </row>
    <row r="88" spans="1:9" x14ac:dyDescent="0.25">
      <c r="B88" s="33"/>
      <c r="C88" s="33"/>
      <c r="D88" s="33"/>
      <c r="E88" s="33"/>
      <c r="F88" s="33"/>
      <c r="G88" s="33"/>
      <c r="H88" s="33"/>
      <c r="I88" s="33"/>
    </row>
    <row r="89" spans="1:9" x14ac:dyDescent="0.25">
      <c r="B89" s="33"/>
      <c r="C89" s="33"/>
      <c r="D89" s="33"/>
      <c r="E89" s="33"/>
      <c r="F89" s="33"/>
      <c r="G89" s="33"/>
      <c r="H89" s="33"/>
      <c r="I89" s="33"/>
    </row>
    <row r="90" spans="1:9" x14ac:dyDescent="0.25">
      <c r="B90" s="33"/>
      <c r="C90" s="33"/>
      <c r="D90" s="33"/>
      <c r="E90" s="33"/>
      <c r="F90" s="33"/>
      <c r="G90" s="33"/>
      <c r="H90" s="33"/>
      <c r="I90" s="33"/>
    </row>
    <row r="91" spans="1:9" x14ac:dyDescent="0.25">
      <c r="B91" s="33"/>
      <c r="C91" s="33"/>
      <c r="D91" s="33"/>
      <c r="E91" s="118"/>
      <c r="F91" s="33"/>
      <c r="G91" s="33"/>
      <c r="H91" s="33"/>
      <c r="I91" s="33"/>
    </row>
    <row r="92" spans="1:9" x14ac:dyDescent="0.25">
      <c r="B92" s="33"/>
      <c r="C92" s="33"/>
      <c r="D92" s="33"/>
      <c r="E92" s="118"/>
      <c r="F92" s="33"/>
      <c r="G92" s="33"/>
      <c r="H92" s="33"/>
      <c r="I92" s="33"/>
    </row>
    <row r="93" spans="1:9" x14ac:dyDescent="0.25">
      <c r="B93" s="33"/>
      <c r="C93" s="33"/>
      <c r="D93" s="33"/>
      <c r="E93" s="33"/>
      <c r="F93" s="33"/>
      <c r="G93" s="33"/>
      <c r="H93" s="33"/>
      <c r="I93" s="33"/>
    </row>
    <row r="94" spans="1:9" x14ac:dyDescent="0.25">
      <c r="B94" s="33"/>
      <c r="C94" s="33"/>
      <c r="D94" s="33"/>
      <c r="E94" s="33"/>
      <c r="F94" s="33"/>
      <c r="G94" s="33"/>
      <c r="H94" s="33"/>
      <c r="I94" s="33"/>
    </row>
    <row r="95" spans="1:9" ht="13" x14ac:dyDescent="0.25">
      <c r="B95" s="33"/>
      <c r="C95" s="378"/>
      <c r="D95" s="378"/>
      <c r="E95" s="378"/>
      <c r="F95" s="47"/>
      <c r="G95" s="47"/>
      <c r="H95" s="33"/>
      <c r="I95" s="33"/>
    </row>
    <row r="96" spans="1:9" ht="13" x14ac:dyDescent="0.25">
      <c r="B96" s="33"/>
      <c r="C96" s="378"/>
      <c r="D96" s="378"/>
      <c r="E96" s="378"/>
      <c r="F96" s="47"/>
      <c r="G96" s="47"/>
      <c r="H96" s="33"/>
      <c r="I96" s="33"/>
    </row>
    <row r="97" spans="1:9" ht="13" x14ac:dyDescent="0.25">
      <c r="B97" s="33"/>
      <c r="C97" s="47"/>
      <c r="D97" s="85"/>
      <c r="E97" s="85"/>
      <c r="F97" s="85"/>
      <c r="G97" s="85"/>
      <c r="H97" s="33"/>
      <c r="I97" s="33"/>
    </row>
    <row r="98" spans="1:9" ht="13" x14ac:dyDescent="0.25">
      <c r="B98" s="33"/>
      <c r="C98" s="47"/>
      <c r="D98" s="85"/>
      <c r="E98" s="85"/>
      <c r="F98" s="85"/>
      <c r="G98" s="85"/>
      <c r="H98" s="33"/>
      <c r="I98" s="33"/>
    </row>
    <row r="99" spans="1:9" x14ac:dyDescent="0.25">
      <c r="B99" s="33"/>
      <c r="C99" s="33"/>
      <c r="D99" s="33"/>
      <c r="E99" s="33"/>
      <c r="F99" s="33"/>
      <c r="G99" s="33"/>
      <c r="H99" s="33"/>
      <c r="I99" s="33"/>
    </row>
    <row r="106" spans="1:9" x14ac:dyDescent="0.25">
      <c r="A106" s="25"/>
    </row>
    <row r="107" spans="1:9" x14ac:dyDescent="0.25">
      <c r="A107" s="32"/>
    </row>
  </sheetData>
  <mergeCells count="13">
    <mergeCell ref="A2:C2"/>
    <mergeCell ref="O5:O6"/>
    <mergeCell ref="P5:P6"/>
    <mergeCell ref="Q5:Q6"/>
    <mergeCell ref="B9:B10"/>
    <mergeCell ref="C9:C10"/>
    <mergeCell ref="D9:D10"/>
    <mergeCell ref="D35:D36"/>
    <mergeCell ref="E35:E36"/>
    <mergeCell ref="F35:F36"/>
    <mergeCell ref="C95:C96"/>
    <mergeCell ref="D95:D96"/>
    <mergeCell ref="E95:E96"/>
  </mergeCells>
  <hyperlinks>
    <hyperlink ref="A2" location="TOC!A1" display="Return to Table of Contents"/>
    <hyperlink ref="A1" location="'Fig4-6'!A1" display="Figure 4: Minimum Educational Requirements Needed to Enroll in Accredited Dental Assisting Programs, 2015-16"/>
  </hyperlinks>
  <pageMargins left="0.25" right="0.25" top="0.75" bottom="0.75" header="0.3" footer="0.3"/>
  <pageSetup scale="88" fitToHeight="0" orientation="portrait" r:id="rId1"/>
  <headerFooter>
    <oddHeader>&amp;L&amp;"Arial,Bold"2017-18 Survey of Allied Dental Education
Report 2 - Dental Assisting Education Programs</oddHeader>
  </headerFooter>
  <rowBreaks count="1" manualBreakCount="1">
    <brk id="53" max="12"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5"/>
  <sheetViews>
    <sheetView workbookViewId="0">
      <pane ySplit="4" topLeftCell="A251" activePane="bottomLeft" state="frozen"/>
      <selection pane="bottomLeft" activeCell="A2" sqref="A2:B2"/>
    </sheetView>
  </sheetViews>
  <sheetFormatPr defaultColWidth="9.1796875" defaultRowHeight="12.5" x14ac:dyDescent="0.25"/>
  <cols>
    <col min="1" max="1" width="5.81640625" style="119" customWidth="1"/>
    <col min="2" max="2" width="84.26953125" style="119" customWidth="1"/>
    <col min="3" max="3" width="14.1796875" style="121" customWidth="1"/>
    <col min="4" max="4" width="12.81640625" style="121" customWidth="1"/>
    <col min="5" max="5" width="15.54296875" style="121" customWidth="1"/>
    <col min="6" max="6" width="15" style="121" customWidth="1"/>
    <col min="7" max="7" width="19.81640625" style="121" customWidth="1"/>
    <col min="8" max="8" width="12.81640625" style="121" customWidth="1"/>
    <col min="9" max="16384" width="9.1796875" style="119"/>
  </cols>
  <sheetData>
    <row r="1" spans="1:8" ht="13" x14ac:dyDescent="0.3">
      <c r="A1" s="120" t="s">
        <v>501</v>
      </c>
    </row>
    <row r="2" spans="1:8" x14ac:dyDescent="0.25">
      <c r="A2" s="387" t="s">
        <v>46</v>
      </c>
      <c r="B2" s="387"/>
    </row>
    <row r="3" spans="1:8" ht="13" x14ac:dyDescent="0.3">
      <c r="A3" s="388"/>
      <c r="B3" s="388"/>
      <c r="C3" s="388"/>
      <c r="D3" s="389" t="s">
        <v>500</v>
      </c>
      <c r="E3" s="389"/>
      <c r="F3" s="389"/>
      <c r="G3" s="389"/>
      <c r="H3" s="389"/>
    </row>
    <row r="4" spans="1:8" ht="35" x14ac:dyDescent="0.3">
      <c r="A4" s="122" t="s">
        <v>499</v>
      </c>
      <c r="B4" s="123" t="s">
        <v>498</v>
      </c>
      <c r="C4" s="124" t="s">
        <v>497</v>
      </c>
      <c r="D4" s="124" t="s">
        <v>496</v>
      </c>
      <c r="E4" s="124" t="s">
        <v>495</v>
      </c>
      <c r="F4" s="124" t="s">
        <v>494</v>
      </c>
      <c r="G4" s="124" t="s">
        <v>493</v>
      </c>
      <c r="H4" s="124" t="s">
        <v>492</v>
      </c>
    </row>
    <row r="5" spans="1:8" x14ac:dyDescent="0.25">
      <c r="A5" s="125" t="s">
        <v>487</v>
      </c>
      <c r="B5" s="126" t="s">
        <v>491</v>
      </c>
      <c r="C5" s="127" t="s">
        <v>190</v>
      </c>
      <c r="D5" s="136" t="s">
        <v>502</v>
      </c>
      <c r="E5" s="136" t="s">
        <v>502</v>
      </c>
      <c r="F5" s="136" t="s">
        <v>502</v>
      </c>
      <c r="G5" s="136" t="s">
        <v>502</v>
      </c>
      <c r="H5" s="136" t="s">
        <v>502</v>
      </c>
    </row>
    <row r="6" spans="1:8" x14ac:dyDescent="0.25">
      <c r="A6" s="128" t="s">
        <v>487</v>
      </c>
      <c r="B6" s="129" t="s">
        <v>490</v>
      </c>
      <c r="C6" s="130" t="s">
        <v>190</v>
      </c>
      <c r="D6" s="137" t="s">
        <v>502</v>
      </c>
      <c r="E6" s="137" t="s">
        <v>502</v>
      </c>
      <c r="F6" s="137" t="s">
        <v>502</v>
      </c>
      <c r="G6" s="137" t="s">
        <v>502</v>
      </c>
      <c r="H6" s="137" t="s">
        <v>502</v>
      </c>
    </row>
    <row r="7" spans="1:8" x14ac:dyDescent="0.25">
      <c r="A7" s="125" t="s">
        <v>487</v>
      </c>
      <c r="B7" s="126" t="s">
        <v>489</v>
      </c>
      <c r="C7" s="127" t="s">
        <v>195</v>
      </c>
      <c r="D7" s="127" t="s">
        <v>195</v>
      </c>
      <c r="E7" s="127" t="s">
        <v>195</v>
      </c>
      <c r="F7" s="127" t="s">
        <v>195</v>
      </c>
      <c r="G7" s="127" t="s">
        <v>190</v>
      </c>
      <c r="H7" s="127" t="s">
        <v>190</v>
      </c>
    </row>
    <row r="8" spans="1:8" x14ac:dyDescent="0.25">
      <c r="A8" s="128" t="s">
        <v>487</v>
      </c>
      <c r="B8" s="129" t="s">
        <v>488</v>
      </c>
      <c r="C8" s="130" t="s">
        <v>190</v>
      </c>
      <c r="D8" s="137" t="s">
        <v>502</v>
      </c>
      <c r="E8" s="137" t="s">
        <v>502</v>
      </c>
      <c r="F8" s="137" t="s">
        <v>502</v>
      </c>
      <c r="G8" s="137" t="s">
        <v>502</v>
      </c>
      <c r="H8" s="137" t="s">
        <v>502</v>
      </c>
    </row>
    <row r="9" spans="1:8" x14ac:dyDescent="0.25">
      <c r="A9" s="125" t="s">
        <v>487</v>
      </c>
      <c r="B9" s="126" t="s">
        <v>486</v>
      </c>
      <c r="C9" s="127" t="s">
        <v>190</v>
      </c>
      <c r="D9" s="136" t="s">
        <v>502</v>
      </c>
      <c r="E9" s="136" t="s">
        <v>502</v>
      </c>
      <c r="F9" s="136" t="s">
        <v>502</v>
      </c>
      <c r="G9" s="136" t="s">
        <v>502</v>
      </c>
      <c r="H9" s="136" t="s">
        <v>502</v>
      </c>
    </row>
    <row r="10" spans="1:8" x14ac:dyDescent="0.25">
      <c r="A10" s="128" t="s">
        <v>485</v>
      </c>
      <c r="B10" s="129" t="s">
        <v>484</v>
      </c>
      <c r="C10" s="130" t="s">
        <v>190</v>
      </c>
      <c r="D10" s="137" t="s">
        <v>502</v>
      </c>
      <c r="E10" s="137" t="s">
        <v>502</v>
      </c>
      <c r="F10" s="137" t="s">
        <v>502</v>
      </c>
      <c r="G10" s="137" t="s">
        <v>502</v>
      </c>
      <c r="H10" s="137" t="s">
        <v>502</v>
      </c>
    </row>
    <row r="11" spans="1:8" x14ac:dyDescent="0.25">
      <c r="A11" s="125" t="s">
        <v>481</v>
      </c>
      <c r="B11" s="126" t="s">
        <v>483</v>
      </c>
      <c r="C11" s="127" t="s">
        <v>190</v>
      </c>
      <c r="D11" s="136" t="s">
        <v>502</v>
      </c>
      <c r="E11" s="136" t="s">
        <v>502</v>
      </c>
      <c r="F11" s="136" t="s">
        <v>502</v>
      </c>
      <c r="G11" s="136" t="s">
        <v>502</v>
      </c>
      <c r="H11" s="136" t="s">
        <v>502</v>
      </c>
    </row>
    <row r="12" spans="1:8" x14ac:dyDescent="0.25">
      <c r="A12" s="128" t="s">
        <v>481</v>
      </c>
      <c r="B12" s="129" t="s">
        <v>482</v>
      </c>
      <c r="C12" s="130" t="s">
        <v>190</v>
      </c>
      <c r="D12" s="137" t="s">
        <v>502</v>
      </c>
      <c r="E12" s="137" t="s">
        <v>502</v>
      </c>
      <c r="F12" s="137" t="s">
        <v>502</v>
      </c>
      <c r="G12" s="137" t="s">
        <v>502</v>
      </c>
      <c r="H12" s="137" t="s">
        <v>502</v>
      </c>
    </row>
    <row r="13" spans="1:8" x14ac:dyDescent="0.25">
      <c r="A13" s="125" t="s">
        <v>481</v>
      </c>
      <c r="B13" s="126" t="s">
        <v>480</v>
      </c>
      <c r="C13" s="127" t="s">
        <v>190</v>
      </c>
      <c r="D13" s="136" t="s">
        <v>502</v>
      </c>
      <c r="E13" s="136" t="s">
        <v>502</v>
      </c>
      <c r="F13" s="136" t="s">
        <v>502</v>
      </c>
      <c r="G13" s="136" t="s">
        <v>502</v>
      </c>
      <c r="H13" s="136" t="s">
        <v>502</v>
      </c>
    </row>
    <row r="14" spans="1:8" x14ac:dyDescent="0.25">
      <c r="A14" s="128" t="s">
        <v>478</v>
      </c>
      <c r="B14" s="129" t="s">
        <v>479</v>
      </c>
      <c r="C14" s="130" t="s">
        <v>190</v>
      </c>
      <c r="D14" s="137" t="s">
        <v>502</v>
      </c>
      <c r="E14" s="137" t="s">
        <v>502</v>
      </c>
      <c r="F14" s="137" t="s">
        <v>502</v>
      </c>
      <c r="G14" s="137" t="s">
        <v>502</v>
      </c>
      <c r="H14" s="137" t="s">
        <v>502</v>
      </c>
    </row>
    <row r="15" spans="1:8" x14ac:dyDescent="0.25">
      <c r="A15" s="125" t="s">
        <v>478</v>
      </c>
      <c r="B15" s="126" t="s">
        <v>477</v>
      </c>
      <c r="C15" s="127" t="s">
        <v>190</v>
      </c>
      <c r="D15" s="136" t="s">
        <v>502</v>
      </c>
      <c r="E15" s="136" t="s">
        <v>502</v>
      </c>
      <c r="F15" s="136" t="s">
        <v>502</v>
      </c>
      <c r="G15" s="136" t="s">
        <v>502</v>
      </c>
      <c r="H15" s="136" t="s">
        <v>502</v>
      </c>
    </row>
    <row r="16" spans="1:8" x14ac:dyDescent="0.25">
      <c r="A16" s="128" t="s">
        <v>457</v>
      </c>
      <c r="B16" s="129" t="s">
        <v>476</v>
      </c>
      <c r="C16" s="130" t="s">
        <v>195</v>
      </c>
      <c r="D16" s="130" t="s">
        <v>190</v>
      </c>
      <c r="E16" s="130" t="s">
        <v>190</v>
      </c>
      <c r="F16" s="130" t="s">
        <v>195</v>
      </c>
      <c r="G16" s="130" t="s">
        <v>190</v>
      </c>
      <c r="H16" s="130" t="s">
        <v>190</v>
      </c>
    </row>
    <row r="17" spans="1:8" x14ac:dyDescent="0.25">
      <c r="A17" s="125" t="s">
        <v>457</v>
      </c>
      <c r="B17" s="126" t="s">
        <v>475</v>
      </c>
      <c r="C17" s="127" t="s">
        <v>190</v>
      </c>
      <c r="D17" s="136" t="s">
        <v>502</v>
      </c>
      <c r="E17" s="136" t="s">
        <v>502</v>
      </c>
      <c r="F17" s="136" t="s">
        <v>502</v>
      </c>
      <c r="G17" s="136" t="s">
        <v>502</v>
      </c>
      <c r="H17" s="136" t="s">
        <v>502</v>
      </c>
    </row>
    <row r="18" spans="1:8" x14ac:dyDescent="0.25">
      <c r="A18" s="128" t="s">
        <v>457</v>
      </c>
      <c r="B18" s="129" t="s">
        <v>474</v>
      </c>
      <c r="C18" s="130" t="s">
        <v>190</v>
      </c>
      <c r="D18" s="137" t="s">
        <v>502</v>
      </c>
      <c r="E18" s="137" t="s">
        <v>502</v>
      </c>
      <c r="F18" s="137" t="s">
        <v>502</v>
      </c>
      <c r="G18" s="137" t="s">
        <v>502</v>
      </c>
      <c r="H18" s="137" t="s">
        <v>502</v>
      </c>
    </row>
    <row r="19" spans="1:8" x14ac:dyDescent="0.25">
      <c r="A19" s="125" t="s">
        <v>457</v>
      </c>
      <c r="B19" s="126" t="s">
        <v>473</v>
      </c>
      <c r="C19" s="127" t="s">
        <v>195</v>
      </c>
      <c r="D19" s="127" t="s">
        <v>190</v>
      </c>
      <c r="E19" s="127" t="s">
        <v>190</v>
      </c>
      <c r="F19" s="127" t="s">
        <v>195</v>
      </c>
      <c r="G19" s="127" t="s">
        <v>190</v>
      </c>
      <c r="H19" s="127" t="s">
        <v>190</v>
      </c>
    </row>
    <row r="20" spans="1:8" x14ac:dyDescent="0.25">
      <c r="A20" s="128" t="s">
        <v>457</v>
      </c>
      <c r="B20" s="129" t="s">
        <v>472</v>
      </c>
      <c r="C20" s="130" t="s">
        <v>190</v>
      </c>
      <c r="D20" s="137" t="s">
        <v>502</v>
      </c>
      <c r="E20" s="137" t="s">
        <v>502</v>
      </c>
      <c r="F20" s="137" t="s">
        <v>502</v>
      </c>
      <c r="G20" s="137" t="s">
        <v>502</v>
      </c>
      <c r="H20" s="137" t="s">
        <v>502</v>
      </c>
    </row>
    <row r="21" spans="1:8" x14ac:dyDescent="0.25">
      <c r="A21" s="125" t="s">
        <v>457</v>
      </c>
      <c r="B21" s="126" t="s">
        <v>471</v>
      </c>
      <c r="C21" s="127" t="s">
        <v>190</v>
      </c>
      <c r="D21" s="136" t="s">
        <v>502</v>
      </c>
      <c r="E21" s="136" t="s">
        <v>502</v>
      </c>
      <c r="F21" s="136" t="s">
        <v>502</v>
      </c>
      <c r="G21" s="136" t="s">
        <v>502</v>
      </c>
      <c r="H21" s="136" t="s">
        <v>502</v>
      </c>
    </row>
    <row r="22" spans="1:8" x14ac:dyDescent="0.25">
      <c r="A22" s="128" t="s">
        <v>457</v>
      </c>
      <c r="B22" s="129" t="s">
        <v>470</v>
      </c>
      <c r="C22" s="130" t="s">
        <v>190</v>
      </c>
      <c r="D22" s="137" t="s">
        <v>502</v>
      </c>
      <c r="E22" s="137" t="s">
        <v>502</v>
      </c>
      <c r="F22" s="137" t="s">
        <v>502</v>
      </c>
      <c r="G22" s="137" t="s">
        <v>502</v>
      </c>
      <c r="H22" s="137" t="s">
        <v>502</v>
      </c>
    </row>
    <row r="23" spans="1:8" x14ac:dyDescent="0.25">
      <c r="A23" s="125" t="s">
        <v>457</v>
      </c>
      <c r="B23" s="126" t="s">
        <v>469</v>
      </c>
      <c r="C23" s="127" t="s">
        <v>190</v>
      </c>
      <c r="D23" s="136" t="s">
        <v>502</v>
      </c>
      <c r="E23" s="136" t="s">
        <v>502</v>
      </c>
      <c r="F23" s="136" t="s">
        <v>502</v>
      </c>
      <c r="G23" s="136" t="s">
        <v>502</v>
      </c>
      <c r="H23" s="136" t="s">
        <v>502</v>
      </c>
    </row>
    <row r="24" spans="1:8" x14ac:dyDescent="0.25">
      <c r="A24" s="128" t="s">
        <v>457</v>
      </c>
      <c r="B24" s="129" t="s">
        <v>468</v>
      </c>
      <c r="C24" s="130" t="s">
        <v>195</v>
      </c>
      <c r="D24" s="130" t="s">
        <v>190</v>
      </c>
      <c r="E24" s="130" t="s">
        <v>195</v>
      </c>
      <c r="F24" s="130" t="s">
        <v>190</v>
      </c>
      <c r="G24" s="130" t="s">
        <v>190</v>
      </c>
      <c r="H24" s="130" t="s">
        <v>190</v>
      </c>
    </row>
    <row r="25" spans="1:8" x14ac:dyDescent="0.25">
      <c r="A25" s="125" t="s">
        <v>457</v>
      </c>
      <c r="B25" s="126" t="s">
        <v>467</v>
      </c>
      <c r="C25" s="127" t="s">
        <v>190</v>
      </c>
      <c r="D25" s="136" t="s">
        <v>502</v>
      </c>
      <c r="E25" s="136" t="s">
        <v>502</v>
      </c>
      <c r="F25" s="136" t="s">
        <v>502</v>
      </c>
      <c r="G25" s="136" t="s">
        <v>502</v>
      </c>
      <c r="H25" s="136" t="s">
        <v>502</v>
      </c>
    </row>
    <row r="26" spans="1:8" x14ac:dyDescent="0.25">
      <c r="A26" s="128" t="s">
        <v>457</v>
      </c>
      <c r="B26" s="129" t="s">
        <v>466</v>
      </c>
      <c r="C26" s="130" t="s">
        <v>190</v>
      </c>
      <c r="D26" s="137" t="s">
        <v>502</v>
      </c>
      <c r="E26" s="137" t="s">
        <v>502</v>
      </c>
      <c r="F26" s="137" t="s">
        <v>502</v>
      </c>
      <c r="G26" s="137" t="s">
        <v>502</v>
      </c>
      <c r="H26" s="137" t="s">
        <v>502</v>
      </c>
    </row>
    <row r="27" spans="1:8" x14ac:dyDescent="0.25">
      <c r="A27" s="125" t="s">
        <v>457</v>
      </c>
      <c r="B27" s="126" t="s">
        <v>465</v>
      </c>
      <c r="C27" s="127" t="s">
        <v>190</v>
      </c>
      <c r="D27" s="136" t="s">
        <v>502</v>
      </c>
      <c r="E27" s="136" t="s">
        <v>502</v>
      </c>
      <c r="F27" s="136" t="s">
        <v>502</v>
      </c>
      <c r="G27" s="136" t="s">
        <v>502</v>
      </c>
      <c r="H27" s="136" t="s">
        <v>502</v>
      </c>
    </row>
    <row r="28" spans="1:8" x14ac:dyDescent="0.25">
      <c r="A28" s="128" t="s">
        <v>457</v>
      </c>
      <c r="B28" s="129" t="s">
        <v>464</v>
      </c>
      <c r="C28" s="130" t="s">
        <v>190</v>
      </c>
      <c r="D28" s="137" t="s">
        <v>502</v>
      </c>
      <c r="E28" s="137" t="s">
        <v>502</v>
      </c>
      <c r="F28" s="137" t="s">
        <v>502</v>
      </c>
      <c r="G28" s="137" t="s">
        <v>502</v>
      </c>
      <c r="H28" s="137" t="s">
        <v>502</v>
      </c>
    </row>
    <row r="29" spans="1:8" x14ac:dyDescent="0.25">
      <c r="A29" s="125" t="s">
        <v>457</v>
      </c>
      <c r="B29" s="126" t="s">
        <v>463</v>
      </c>
      <c r="C29" s="127" t="s">
        <v>190</v>
      </c>
      <c r="D29" s="136" t="s">
        <v>502</v>
      </c>
      <c r="E29" s="136" t="s">
        <v>502</v>
      </c>
      <c r="F29" s="136" t="s">
        <v>502</v>
      </c>
      <c r="G29" s="136" t="s">
        <v>502</v>
      </c>
      <c r="H29" s="136" t="s">
        <v>502</v>
      </c>
    </row>
    <row r="30" spans="1:8" x14ac:dyDescent="0.25">
      <c r="A30" s="128" t="s">
        <v>457</v>
      </c>
      <c r="B30" s="129" t="s">
        <v>462</v>
      </c>
      <c r="C30" s="130" t="s">
        <v>190</v>
      </c>
      <c r="D30" s="137" t="s">
        <v>502</v>
      </c>
      <c r="E30" s="137" t="s">
        <v>502</v>
      </c>
      <c r="F30" s="137" t="s">
        <v>502</v>
      </c>
      <c r="G30" s="137" t="s">
        <v>502</v>
      </c>
      <c r="H30" s="137" t="s">
        <v>502</v>
      </c>
    </row>
    <row r="31" spans="1:8" x14ac:dyDescent="0.25">
      <c r="A31" s="125" t="s">
        <v>457</v>
      </c>
      <c r="B31" s="126" t="s">
        <v>461</v>
      </c>
      <c r="C31" s="127" t="s">
        <v>190</v>
      </c>
      <c r="D31" s="136" t="s">
        <v>502</v>
      </c>
      <c r="E31" s="136" t="s">
        <v>502</v>
      </c>
      <c r="F31" s="136" t="s">
        <v>502</v>
      </c>
      <c r="G31" s="136" t="s">
        <v>502</v>
      </c>
      <c r="H31" s="136" t="s">
        <v>502</v>
      </c>
    </row>
    <row r="32" spans="1:8" x14ac:dyDescent="0.25">
      <c r="A32" s="128" t="s">
        <v>457</v>
      </c>
      <c r="B32" s="129" t="s">
        <v>460</v>
      </c>
      <c r="C32" s="130" t="s">
        <v>190</v>
      </c>
      <c r="D32" s="137" t="s">
        <v>502</v>
      </c>
      <c r="E32" s="137" t="s">
        <v>502</v>
      </c>
      <c r="F32" s="137" t="s">
        <v>502</v>
      </c>
      <c r="G32" s="137" t="s">
        <v>502</v>
      </c>
      <c r="H32" s="137" t="s">
        <v>502</v>
      </c>
    </row>
    <row r="33" spans="1:8" x14ac:dyDescent="0.25">
      <c r="A33" s="125" t="s">
        <v>457</v>
      </c>
      <c r="B33" s="126" t="s">
        <v>459</v>
      </c>
      <c r="C33" s="127" t="s">
        <v>190</v>
      </c>
      <c r="D33" s="136" t="s">
        <v>502</v>
      </c>
      <c r="E33" s="136" t="s">
        <v>502</v>
      </c>
      <c r="F33" s="136" t="s">
        <v>502</v>
      </c>
      <c r="G33" s="136" t="s">
        <v>502</v>
      </c>
      <c r="H33" s="136" t="s">
        <v>502</v>
      </c>
    </row>
    <row r="34" spans="1:8" x14ac:dyDescent="0.25">
      <c r="A34" s="128" t="s">
        <v>457</v>
      </c>
      <c r="B34" s="129" t="s">
        <v>458</v>
      </c>
      <c r="C34" s="130" t="s">
        <v>190</v>
      </c>
      <c r="D34" s="137" t="s">
        <v>502</v>
      </c>
      <c r="E34" s="137" t="s">
        <v>502</v>
      </c>
      <c r="F34" s="137" t="s">
        <v>502</v>
      </c>
      <c r="G34" s="137" t="s">
        <v>502</v>
      </c>
      <c r="H34" s="137" t="s">
        <v>502</v>
      </c>
    </row>
    <row r="35" spans="1:8" x14ac:dyDescent="0.25">
      <c r="A35" s="125" t="s">
        <v>457</v>
      </c>
      <c r="B35" s="126" t="s">
        <v>456</v>
      </c>
      <c r="C35" s="127" t="s">
        <v>190</v>
      </c>
      <c r="D35" s="136" t="s">
        <v>502</v>
      </c>
      <c r="E35" s="136" t="s">
        <v>502</v>
      </c>
      <c r="F35" s="136" t="s">
        <v>502</v>
      </c>
      <c r="G35" s="136" t="s">
        <v>502</v>
      </c>
      <c r="H35" s="136" t="s">
        <v>502</v>
      </c>
    </row>
    <row r="36" spans="1:8" x14ac:dyDescent="0.25">
      <c r="A36" s="128" t="s">
        <v>453</v>
      </c>
      <c r="B36" s="129" t="s">
        <v>455</v>
      </c>
      <c r="C36" s="130" t="s">
        <v>195</v>
      </c>
      <c r="D36" s="130" t="s">
        <v>190</v>
      </c>
      <c r="E36" s="130" t="s">
        <v>190</v>
      </c>
      <c r="F36" s="130" t="s">
        <v>190</v>
      </c>
      <c r="G36" s="130" t="s">
        <v>190</v>
      </c>
      <c r="H36" s="130" t="s">
        <v>195</v>
      </c>
    </row>
    <row r="37" spans="1:8" x14ac:dyDescent="0.25">
      <c r="A37" s="125" t="s">
        <v>453</v>
      </c>
      <c r="B37" s="126" t="s">
        <v>454</v>
      </c>
      <c r="C37" s="127" t="s">
        <v>195</v>
      </c>
      <c r="D37" s="127" t="s">
        <v>195</v>
      </c>
      <c r="E37" s="127" t="s">
        <v>195</v>
      </c>
      <c r="F37" s="127" t="s">
        <v>195</v>
      </c>
      <c r="G37" s="127" t="s">
        <v>190</v>
      </c>
      <c r="H37" s="127" t="s">
        <v>190</v>
      </c>
    </row>
    <row r="38" spans="1:8" x14ac:dyDescent="0.25">
      <c r="A38" s="128" t="s">
        <v>453</v>
      </c>
      <c r="B38" s="129" t="s">
        <v>452</v>
      </c>
      <c r="C38" s="130" t="s">
        <v>195</v>
      </c>
      <c r="D38" s="130" t="s">
        <v>195</v>
      </c>
      <c r="E38" s="130" t="s">
        <v>190</v>
      </c>
      <c r="F38" s="130" t="s">
        <v>190</v>
      </c>
      <c r="G38" s="130" t="s">
        <v>190</v>
      </c>
      <c r="H38" s="130" t="s">
        <v>195</v>
      </c>
    </row>
    <row r="39" spans="1:8" x14ac:dyDescent="0.25">
      <c r="A39" s="125" t="s">
        <v>449</v>
      </c>
      <c r="B39" s="126" t="s">
        <v>451</v>
      </c>
      <c r="C39" s="127" t="s">
        <v>190</v>
      </c>
      <c r="D39" s="136" t="s">
        <v>502</v>
      </c>
      <c r="E39" s="136" t="s">
        <v>502</v>
      </c>
      <c r="F39" s="136" t="s">
        <v>502</v>
      </c>
      <c r="G39" s="136" t="s">
        <v>502</v>
      </c>
      <c r="H39" s="136" t="s">
        <v>502</v>
      </c>
    </row>
    <row r="40" spans="1:8" x14ac:dyDescent="0.25">
      <c r="A40" s="128" t="s">
        <v>449</v>
      </c>
      <c r="B40" s="129" t="s">
        <v>450</v>
      </c>
      <c r="C40" s="130" t="s">
        <v>190</v>
      </c>
      <c r="D40" s="137" t="s">
        <v>502</v>
      </c>
      <c r="E40" s="137" t="s">
        <v>502</v>
      </c>
      <c r="F40" s="137" t="s">
        <v>502</v>
      </c>
      <c r="G40" s="137" t="s">
        <v>502</v>
      </c>
      <c r="H40" s="137" t="s">
        <v>502</v>
      </c>
    </row>
    <row r="41" spans="1:8" x14ac:dyDescent="0.25">
      <c r="A41" s="125" t="s">
        <v>449</v>
      </c>
      <c r="B41" s="126" t="s">
        <v>448</v>
      </c>
      <c r="C41" s="127" t="s">
        <v>190</v>
      </c>
      <c r="D41" s="136" t="s">
        <v>502</v>
      </c>
      <c r="E41" s="136" t="s">
        <v>502</v>
      </c>
      <c r="F41" s="136" t="s">
        <v>502</v>
      </c>
      <c r="G41" s="136" t="s">
        <v>502</v>
      </c>
      <c r="H41" s="136" t="s">
        <v>502</v>
      </c>
    </row>
    <row r="42" spans="1:8" x14ac:dyDescent="0.25">
      <c r="A42" s="128" t="s">
        <v>427</v>
      </c>
      <c r="B42" s="129" t="s">
        <v>447</v>
      </c>
      <c r="C42" s="130" t="s">
        <v>190</v>
      </c>
      <c r="D42" s="137" t="s">
        <v>502</v>
      </c>
      <c r="E42" s="137" t="s">
        <v>502</v>
      </c>
      <c r="F42" s="137" t="s">
        <v>502</v>
      </c>
      <c r="G42" s="137" t="s">
        <v>502</v>
      </c>
      <c r="H42" s="137" t="s">
        <v>502</v>
      </c>
    </row>
    <row r="43" spans="1:8" x14ac:dyDescent="0.25">
      <c r="A43" s="125" t="s">
        <v>427</v>
      </c>
      <c r="B43" s="126" t="s">
        <v>446</v>
      </c>
      <c r="C43" s="127" t="s">
        <v>195</v>
      </c>
      <c r="D43" s="127" t="s">
        <v>190</v>
      </c>
      <c r="E43" s="127" t="s">
        <v>190</v>
      </c>
      <c r="F43" s="127" t="s">
        <v>190</v>
      </c>
      <c r="G43" s="127" t="s">
        <v>190</v>
      </c>
      <c r="H43" s="127" t="s">
        <v>195</v>
      </c>
    </row>
    <row r="44" spans="1:8" x14ac:dyDescent="0.25">
      <c r="A44" s="128" t="s">
        <v>427</v>
      </c>
      <c r="B44" s="129" t="s">
        <v>445</v>
      </c>
      <c r="C44" s="130" t="s">
        <v>195</v>
      </c>
      <c r="D44" s="130" t="s">
        <v>195</v>
      </c>
      <c r="E44" s="130" t="s">
        <v>190</v>
      </c>
      <c r="F44" s="130" t="s">
        <v>190</v>
      </c>
      <c r="G44" s="130" t="s">
        <v>190</v>
      </c>
      <c r="H44" s="130" t="s">
        <v>190</v>
      </c>
    </row>
    <row r="45" spans="1:8" x14ac:dyDescent="0.25">
      <c r="A45" s="125" t="s">
        <v>427</v>
      </c>
      <c r="B45" s="126" t="s">
        <v>444</v>
      </c>
      <c r="C45" s="127" t="s">
        <v>195</v>
      </c>
      <c r="D45" s="127" t="s">
        <v>195</v>
      </c>
      <c r="E45" s="127" t="s">
        <v>190</v>
      </c>
      <c r="F45" s="127" t="s">
        <v>190</v>
      </c>
      <c r="G45" s="127" t="s">
        <v>190</v>
      </c>
      <c r="H45" s="127" t="s">
        <v>190</v>
      </c>
    </row>
    <row r="46" spans="1:8" x14ac:dyDescent="0.25">
      <c r="A46" s="128" t="s">
        <v>427</v>
      </c>
      <c r="B46" s="129" t="s">
        <v>443</v>
      </c>
      <c r="C46" s="130" t="s">
        <v>190</v>
      </c>
      <c r="D46" s="137" t="s">
        <v>502</v>
      </c>
      <c r="E46" s="137" t="s">
        <v>502</v>
      </c>
      <c r="F46" s="137" t="s">
        <v>502</v>
      </c>
      <c r="G46" s="137" t="s">
        <v>502</v>
      </c>
      <c r="H46" s="137" t="s">
        <v>502</v>
      </c>
    </row>
    <row r="47" spans="1:8" x14ac:dyDescent="0.25">
      <c r="A47" s="125" t="s">
        <v>427</v>
      </c>
      <c r="B47" s="126" t="s">
        <v>442</v>
      </c>
      <c r="C47" s="127" t="s">
        <v>190</v>
      </c>
      <c r="D47" s="136" t="s">
        <v>502</v>
      </c>
      <c r="E47" s="136" t="s">
        <v>502</v>
      </c>
      <c r="F47" s="136" t="s">
        <v>502</v>
      </c>
      <c r="G47" s="136" t="s">
        <v>502</v>
      </c>
      <c r="H47" s="136" t="s">
        <v>502</v>
      </c>
    </row>
    <row r="48" spans="1:8" x14ac:dyDescent="0.25">
      <c r="A48" s="128" t="s">
        <v>427</v>
      </c>
      <c r="B48" s="129" t="s">
        <v>503</v>
      </c>
      <c r="C48" s="130" t="s">
        <v>190</v>
      </c>
      <c r="D48" s="137" t="s">
        <v>502</v>
      </c>
      <c r="E48" s="137" t="s">
        <v>502</v>
      </c>
      <c r="F48" s="137" t="s">
        <v>502</v>
      </c>
      <c r="G48" s="137" t="s">
        <v>502</v>
      </c>
      <c r="H48" s="137" t="s">
        <v>502</v>
      </c>
    </row>
    <row r="49" spans="1:8" x14ac:dyDescent="0.25">
      <c r="A49" s="125" t="s">
        <v>427</v>
      </c>
      <c r="B49" s="126" t="s">
        <v>441</v>
      </c>
      <c r="C49" s="127" t="s">
        <v>190</v>
      </c>
      <c r="D49" s="136" t="s">
        <v>502</v>
      </c>
      <c r="E49" s="136" t="s">
        <v>502</v>
      </c>
      <c r="F49" s="136" t="s">
        <v>502</v>
      </c>
      <c r="G49" s="136" t="s">
        <v>502</v>
      </c>
      <c r="H49" s="136" t="s">
        <v>502</v>
      </c>
    </row>
    <row r="50" spans="1:8" x14ac:dyDescent="0.25">
      <c r="A50" s="128" t="s">
        <v>427</v>
      </c>
      <c r="B50" s="129" t="s">
        <v>440</v>
      </c>
      <c r="C50" s="130" t="s">
        <v>195</v>
      </c>
      <c r="D50" s="130" t="s">
        <v>195</v>
      </c>
      <c r="E50" s="130" t="s">
        <v>190</v>
      </c>
      <c r="F50" s="130" t="s">
        <v>190</v>
      </c>
      <c r="G50" s="130" t="s">
        <v>190</v>
      </c>
      <c r="H50" s="130" t="s">
        <v>190</v>
      </c>
    </row>
    <row r="51" spans="1:8" x14ac:dyDescent="0.25">
      <c r="A51" s="125" t="s">
        <v>427</v>
      </c>
      <c r="B51" s="126" t="s">
        <v>439</v>
      </c>
      <c r="C51" s="127" t="s">
        <v>190</v>
      </c>
      <c r="D51" s="136" t="s">
        <v>502</v>
      </c>
      <c r="E51" s="136" t="s">
        <v>502</v>
      </c>
      <c r="F51" s="136" t="s">
        <v>502</v>
      </c>
      <c r="G51" s="136" t="s">
        <v>502</v>
      </c>
      <c r="H51" s="136" t="s">
        <v>502</v>
      </c>
    </row>
    <row r="52" spans="1:8" x14ac:dyDescent="0.25">
      <c r="A52" s="128" t="s">
        <v>427</v>
      </c>
      <c r="B52" s="129" t="s">
        <v>438</v>
      </c>
      <c r="C52" s="130" t="s">
        <v>195</v>
      </c>
      <c r="D52" s="130" t="s">
        <v>195</v>
      </c>
      <c r="E52" s="130" t="s">
        <v>190</v>
      </c>
      <c r="F52" s="130" t="s">
        <v>195</v>
      </c>
      <c r="G52" s="130" t="s">
        <v>190</v>
      </c>
      <c r="H52" s="130" t="s">
        <v>190</v>
      </c>
    </row>
    <row r="53" spans="1:8" x14ac:dyDescent="0.25">
      <c r="A53" s="125" t="s">
        <v>427</v>
      </c>
      <c r="B53" s="126" t="s">
        <v>437</v>
      </c>
      <c r="C53" s="127" t="s">
        <v>190</v>
      </c>
      <c r="D53" s="136" t="s">
        <v>502</v>
      </c>
      <c r="E53" s="136" t="s">
        <v>502</v>
      </c>
      <c r="F53" s="136" t="s">
        <v>502</v>
      </c>
      <c r="G53" s="136" t="s">
        <v>502</v>
      </c>
      <c r="H53" s="136" t="s">
        <v>502</v>
      </c>
    </row>
    <row r="54" spans="1:8" x14ac:dyDescent="0.25">
      <c r="A54" s="128" t="s">
        <v>427</v>
      </c>
      <c r="B54" s="129" t="s">
        <v>436</v>
      </c>
      <c r="C54" s="130" t="s">
        <v>190</v>
      </c>
      <c r="D54" s="137" t="s">
        <v>502</v>
      </c>
      <c r="E54" s="137" t="s">
        <v>502</v>
      </c>
      <c r="F54" s="137" t="s">
        <v>502</v>
      </c>
      <c r="G54" s="137" t="s">
        <v>502</v>
      </c>
      <c r="H54" s="137" t="s">
        <v>502</v>
      </c>
    </row>
    <row r="55" spans="1:8" x14ac:dyDescent="0.25">
      <c r="A55" s="125" t="s">
        <v>427</v>
      </c>
      <c r="B55" s="126" t="s">
        <v>435</v>
      </c>
      <c r="C55" s="127" t="s">
        <v>195</v>
      </c>
      <c r="D55" s="127" t="s">
        <v>195</v>
      </c>
      <c r="E55" s="127" t="s">
        <v>190</v>
      </c>
      <c r="F55" s="127" t="s">
        <v>190</v>
      </c>
      <c r="G55" s="127" t="s">
        <v>190</v>
      </c>
      <c r="H55" s="127" t="s">
        <v>190</v>
      </c>
    </row>
    <row r="56" spans="1:8" x14ac:dyDescent="0.25">
      <c r="A56" s="128" t="s">
        <v>427</v>
      </c>
      <c r="B56" s="129" t="s">
        <v>434</v>
      </c>
      <c r="C56" s="130" t="s">
        <v>195</v>
      </c>
      <c r="D56" s="130" t="s">
        <v>195</v>
      </c>
      <c r="E56" s="130" t="s">
        <v>195</v>
      </c>
      <c r="F56" s="130" t="s">
        <v>195</v>
      </c>
      <c r="G56" s="130" t="s">
        <v>190</v>
      </c>
      <c r="H56" s="130" t="s">
        <v>190</v>
      </c>
    </row>
    <row r="57" spans="1:8" x14ac:dyDescent="0.25">
      <c r="A57" s="125" t="s">
        <v>427</v>
      </c>
      <c r="B57" s="126" t="s">
        <v>632</v>
      </c>
      <c r="C57" s="127" t="s">
        <v>190</v>
      </c>
      <c r="D57" s="136" t="s">
        <v>502</v>
      </c>
      <c r="E57" s="136" t="s">
        <v>502</v>
      </c>
      <c r="F57" s="136" t="s">
        <v>502</v>
      </c>
      <c r="G57" s="136" t="s">
        <v>502</v>
      </c>
      <c r="H57" s="136" t="s">
        <v>502</v>
      </c>
    </row>
    <row r="58" spans="1:8" x14ac:dyDescent="0.25">
      <c r="A58" s="128" t="s">
        <v>427</v>
      </c>
      <c r="B58" s="129" t="s">
        <v>433</v>
      </c>
      <c r="C58" s="130" t="s">
        <v>190</v>
      </c>
      <c r="D58" s="137" t="s">
        <v>502</v>
      </c>
      <c r="E58" s="137" t="s">
        <v>502</v>
      </c>
      <c r="F58" s="137" t="s">
        <v>502</v>
      </c>
      <c r="G58" s="137" t="s">
        <v>502</v>
      </c>
      <c r="H58" s="137" t="s">
        <v>502</v>
      </c>
    </row>
    <row r="59" spans="1:8" x14ac:dyDescent="0.25">
      <c r="A59" s="125" t="s">
        <v>427</v>
      </c>
      <c r="B59" s="126" t="s">
        <v>432</v>
      </c>
      <c r="C59" s="127" t="s">
        <v>190</v>
      </c>
      <c r="D59" s="136" t="s">
        <v>502</v>
      </c>
      <c r="E59" s="136" t="s">
        <v>502</v>
      </c>
      <c r="F59" s="136" t="s">
        <v>502</v>
      </c>
      <c r="G59" s="136" t="s">
        <v>502</v>
      </c>
      <c r="H59" s="136" t="s">
        <v>502</v>
      </c>
    </row>
    <row r="60" spans="1:8" x14ac:dyDescent="0.25">
      <c r="A60" s="128" t="s">
        <v>427</v>
      </c>
      <c r="B60" s="129" t="s">
        <v>431</v>
      </c>
      <c r="C60" s="130" t="s">
        <v>195</v>
      </c>
      <c r="D60" s="130" t="s">
        <v>195</v>
      </c>
      <c r="E60" s="130" t="s">
        <v>190</v>
      </c>
      <c r="F60" s="130" t="s">
        <v>190</v>
      </c>
      <c r="G60" s="130" t="s">
        <v>190</v>
      </c>
      <c r="H60" s="130" t="s">
        <v>190</v>
      </c>
    </row>
    <row r="61" spans="1:8" x14ac:dyDescent="0.25">
      <c r="A61" s="125" t="s">
        <v>427</v>
      </c>
      <c r="B61" s="126" t="s">
        <v>430</v>
      </c>
      <c r="C61" s="127" t="s">
        <v>190</v>
      </c>
      <c r="D61" s="136" t="s">
        <v>502</v>
      </c>
      <c r="E61" s="136" t="s">
        <v>502</v>
      </c>
      <c r="F61" s="136" t="s">
        <v>502</v>
      </c>
      <c r="G61" s="136" t="s">
        <v>502</v>
      </c>
      <c r="H61" s="136" t="s">
        <v>502</v>
      </c>
    </row>
    <row r="62" spans="1:8" x14ac:dyDescent="0.25">
      <c r="A62" s="128" t="s">
        <v>427</v>
      </c>
      <c r="B62" s="129" t="s">
        <v>429</v>
      </c>
      <c r="C62" s="130" t="s">
        <v>195</v>
      </c>
      <c r="D62" s="130" t="s">
        <v>195</v>
      </c>
      <c r="E62" s="130" t="s">
        <v>190</v>
      </c>
      <c r="F62" s="130" t="s">
        <v>190</v>
      </c>
      <c r="G62" s="130" t="s">
        <v>190</v>
      </c>
      <c r="H62" s="130" t="s">
        <v>195</v>
      </c>
    </row>
    <row r="63" spans="1:8" x14ac:dyDescent="0.25">
      <c r="A63" s="125" t="s">
        <v>427</v>
      </c>
      <c r="B63" s="126" t="s">
        <v>428</v>
      </c>
      <c r="C63" s="127" t="s">
        <v>190</v>
      </c>
      <c r="D63" s="136" t="s">
        <v>502</v>
      </c>
      <c r="E63" s="136" t="s">
        <v>502</v>
      </c>
      <c r="F63" s="136" t="s">
        <v>502</v>
      </c>
      <c r="G63" s="136" t="s">
        <v>502</v>
      </c>
      <c r="H63" s="136" t="s">
        <v>502</v>
      </c>
    </row>
    <row r="64" spans="1:8" x14ac:dyDescent="0.25">
      <c r="A64" s="128" t="s">
        <v>427</v>
      </c>
      <c r="B64" s="129" t="s">
        <v>426</v>
      </c>
      <c r="C64" s="130" t="s">
        <v>195</v>
      </c>
      <c r="D64" s="130" t="s">
        <v>195</v>
      </c>
      <c r="E64" s="130" t="s">
        <v>195</v>
      </c>
      <c r="F64" s="130" t="s">
        <v>195</v>
      </c>
      <c r="G64" s="130" t="s">
        <v>190</v>
      </c>
      <c r="H64" s="130" t="s">
        <v>190</v>
      </c>
    </row>
    <row r="65" spans="1:8" x14ac:dyDescent="0.25">
      <c r="A65" s="125" t="s">
        <v>415</v>
      </c>
      <c r="B65" s="126" t="s">
        <v>425</v>
      </c>
      <c r="C65" s="127" t="s">
        <v>190</v>
      </c>
      <c r="D65" s="136" t="s">
        <v>502</v>
      </c>
      <c r="E65" s="136" t="s">
        <v>502</v>
      </c>
      <c r="F65" s="136" t="s">
        <v>502</v>
      </c>
      <c r="G65" s="136" t="s">
        <v>502</v>
      </c>
      <c r="H65" s="136" t="s">
        <v>502</v>
      </c>
    </row>
    <row r="66" spans="1:8" x14ac:dyDescent="0.25">
      <c r="A66" s="128" t="s">
        <v>415</v>
      </c>
      <c r="B66" s="129" t="s">
        <v>535</v>
      </c>
      <c r="C66" s="130" t="s">
        <v>190</v>
      </c>
      <c r="D66" s="137" t="s">
        <v>502</v>
      </c>
      <c r="E66" s="137" t="s">
        <v>502</v>
      </c>
      <c r="F66" s="137" t="s">
        <v>502</v>
      </c>
      <c r="G66" s="137" t="s">
        <v>502</v>
      </c>
      <c r="H66" s="137" t="s">
        <v>502</v>
      </c>
    </row>
    <row r="67" spans="1:8" x14ac:dyDescent="0.25">
      <c r="A67" s="125" t="s">
        <v>415</v>
      </c>
      <c r="B67" s="126" t="s">
        <v>424</v>
      </c>
      <c r="C67" s="127" t="s">
        <v>190</v>
      </c>
      <c r="D67" s="136" t="s">
        <v>502</v>
      </c>
      <c r="E67" s="136" t="s">
        <v>502</v>
      </c>
      <c r="F67" s="136" t="s">
        <v>502</v>
      </c>
      <c r="G67" s="136" t="s">
        <v>502</v>
      </c>
      <c r="H67" s="136" t="s">
        <v>502</v>
      </c>
    </row>
    <row r="68" spans="1:8" x14ac:dyDescent="0.25">
      <c r="A68" s="128" t="s">
        <v>415</v>
      </c>
      <c r="B68" s="129" t="s">
        <v>423</v>
      </c>
      <c r="C68" s="130" t="s">
        <v>190</v>
      </c>
      <c r="D68" s="137" t="s">
        <v>502</v>
      </c>
      <c r="E68" s="137" t="s">
        <v>502</v>
      </c>
      <c r="F68" s="137" t="s">
        <v>502</v>
      </c>
      <c r="G68" s="137" t="s">
        <v>502</v>
      </c>
      <c r="H68" s="137" t="s">
        <v>502</v>
      </c>
    </row>
    <row r="69" spans="1:8" x14ac:dyDescent="0.25">
      <c r="A69" s="125" t="s">
        <v>415</v>
      </c>
      <c r="B69" s="126" t="s">
        <v>422</v>
      </c>
      <c r="C69" s="127" t="s">
        <v>190</v>
      </c>
      <c r="D69" s="136" t="s">
        <v>502</v>
      </c>
      <c r="E69" s="136" t="s">
        <v>502</v>
      </c>
      <c r="F69" s="136" t="s">
        <v>502</v>
      </c>
      <c r="G69" s="136" t="s">
        <v>502</v>
      </c>
      <c r="H69" s="136" t="s">
        <v>502</v>
      </c>
    </row>
    <row r="70" spans="1:8" x14ac:dyDescent="0.25">
      <c r="A70" s="128" t="s">
        <v>415</v>
      </c>
      <c r="B70" s="129" t="s">
        <v>421</v>
      </c>
      <c r="C70" s="130" t="s">
        <v>190</v>
      </c>
      <c r="D70" s="137" t="s">
        <v>502</v>
      </c>
      <c r="E70" s="137" t="s">
        <v>502</v>
      </c>
      <c r="F70" s="137" t="s">
        <v>502</v>
      </c>
      <c r="G70" s="137" t="s">
        <v>502</v>
      </c>
      <c r="H70" s="137" t="s">
        <v>502</v>
      </c>
    </row>
    <row r="71" spans="1:8" x14ac:dyDescent="0.25">
      <c r="A71" s="125" t="s">
        <v>415</v>
      </c>
      <c r="B71" s="126" t="s">
        <v>420</v>
      </c>
      <c r="C71" s="127" t="s">
        <v>190</v>
      </c>
      <c r="D71" s="136" t="s">
        <v>502</v>
      </c>
      <c r="E71" s="136" t="s">
        <v>502</v>
      </c>
      <c r="F71" s="136" t="s">
        <v>502</v>
      </c>
      <c r="G71" s="136" t="s">
        <v>502</v>
      </c>
      <c r="H71" s="136" t="s">
        <v>502</v>
      </c>
    </row>
    <row r="72" spans="1:8" x14ac:dyDescent="0.25">
      <c r="A72" s="128" t="s">
        <v>415</v>
      </c>
      <c r="B72" s="129" t="s">
        <v>419</v>
      </c>
      <c r="C72" s="130" t="s">
        <v>190</v>
      </c>
      <c r="D72" s="137" t="s">
        <v>502</v>
      </c>
      <c r="E72" s="137" t="s">
        <v>502</v>
      </c>
      <c r="F72" s="137" t="s">
        <v>502</v>
      </c>
      <c r="G72" s="137" t="s">
        <v>502</v>
      </c>
      <c r="H72" s="137" t="s">
        <v>502</v>
      </c>
    </row>
    <row r="73" spans="1:8" x14ac:dyDescent="0.25">
      <c r="A73" s="125" t="s">
        <v>415</v>
      </c>
      <c r="B73" s="126" t="s">
        <v>418</v>
      </c>
      <c r="C73" s="127" t="s">
        <v>195</v>
      </c>
      <c r="D73" s="127" t="s">
        <v>195</v>
      </c>
      <c r="E73" s="127" t="s">
        <v>190</v>
      </c>
      <c r="F73" s="127" t="s">
        <v>190</v>
      </c>
      <c r="G73" s="127" t="s">
        <v>190</v>
      </c>
      <c r="H73" s="127" t="s">
        <v>190</v>
      </c>
    </row>
    <row r="74" spans="1:8" x14ac:dyDescent="0.25">
      <c r="A74" s="128" t="s">
        <v>415</v>
      </c>
      <c r="B74" s="129" t="s">
        <v>417</v>
      </c>
      <c r="C74" s="130" t="s">
        <v>195</v>
      </c>
      <c r="D74" s="130" t="s">
        <v>195</v>
      </c>
      <c r="E74" s="130" t="s">
        <v>190</v>
      </c>
      <c r="F74" s="130" t="s">
        <v>195</v>
      </c>
      <c r="G74" s="130" t="s">
        <v>190</v>
      </c>
      <c r="H74" s="130" t="s">
        <v>190</v>
      </c>
    </row>
    <row r="75" spans="1:8" x14ac:dyDescent="0.25">
      <c r="A75" s="125" t="s">
        <v>415</v>
      </c>
      <c r="B75" s="126" t="s">
        <v>416</v>
      </c>
      <c r="C75" s="127" t="s">
        <v>190</v>
      </c>
      <c r="D75" s="136" t="s">
        <v>502</v>
      </c>
      <c r="E75" s="136" t="s">
        <v>502</v>
      </c>
      <c r="F75" s="136" t="s">
        <v>502</v>
      </c>
      <c r="G75" s="136" t="s">
        <v>502</v>
      </c>
      <c r="H75" s="136" t="s">
        <v>502</v>
      </c>
    </row>
    <row r="76" spans="1:8" x14ac:dyDescent="0.25">
      <c r="A76" s="128" t="s">
        <v>415</v>
      </c>
      <c r="B76" s="129" t="s">
        <v>414</v>
      </c>
      <c r="C76" s="130" t="s">
        <v>190</v>
      </c>
      <c r="D76" s="137" t="s">
        <v>502</v>
      </c>
      <c r="E76" s="137" t="s">
        <v>502</v>
      </c>
      <c r="F76" s="137" t="s">
        <v>502</v>
      </c>
      <c r="G76" s="137" t="s">
        <v>502</v>
      </c>
      <c r="H76" s="137" t="s">
        <v>502</v>
      </c>
    </row>
    <row r="77" spans="1:8" x14ac:dyDescent="0.25">
      <c r="A77" s="125" t="s">
        <v>413</v>
      </c>
      <c r="B77" s="126" t="s">
        <v>412</v>
      </c>
      <c r="C77" s="127" t="s">
        <v>195</v>
      </c>
      <c r="D77" s="127" t="s">
        <v>195</v>
      </c>
      <c r="E77" s="127" t="s">
        <v>190</v>
      </c>
      <c r="F77" s="127" t="s">
        <v>195</v>
      </c>
      <c r="G77" s="127" t="s">
        <v>190</v>
      </c>
      <c r="H77" s="127" t="s">
        <v>195</v>
      </c>
    </row>
    <row r="78" spans="1:8" x14ac:dyDescent="0.25">
      <c r="A78" s="128" t="s">
        <v>411</v>
      </c>
      <c r="B78" s="129" t="s">
        <v>534</v>
      </c>
      <c r="C78" s="130" t="s">
        <v>190</v>
      </c>
      <c r="D78" s="137" t="s">
        <v>502</v>
      </c>
      <c r="E78" s="137" t="s">
        <v>502</v>
      </c>
      <c r="F78" s="137" t="s">
        <v>502</v>
      </c>
      <c r="G78" s="137" t="s">
        <v>502</v>
      </c>
      <c r="H78" s="137" t="s">
        <v>502</v>
      </c>
    </row>
    <row r="79" spans="1:8" x14ac:dyDescent="0.25">
      <c r="A79" s="125" t="s">
        <v>411</v>
      </c>
      <c r="B79" s="126" t="s">
        <v>410</v>
      </c>
      <c r="C79" s="127" t="s">
        <v>190</v>
      </c>
      <c r="D79" s="136" t="s">
        <v>502</v>
      </c>
      <c r="E79" s="136" t="s">
        <v>502</v>
      </c>
      <c r="F79" s="136" t="s">
        <v>502</v>
      </c>
      <c r="G79" s="136" t="s">
        <v>502</v>
      </c>
      <c r="H79" s="136" t="s">
        <v>502</v>
      </c>
    </row>
    <row r="80" spans="1:8" x14ac:dyDescent="0.25">
      <c r="A80" s="128" t="s">
        <v>405</v>
      </c>
      <c r="B80" s="129" t="s">
        <v>409</v>
      </c>
      <c r="C80" s="130" t="s">
        <v>195</v>
      </c>
      <c r="D80" s="130" t="s">
        <v>190</v>
      </c>
      <c r="E80" s="130" t="s">
        <v>195</v>
      </c>
      <c r="F80" s="130" t="s">
        <v>195</v>
      </c>
      <c r="G80" s="130" t="s">
        <v>190</v>
      </c>
      <c r="H80" s="130" t="s">
        <v>190</v>
      </c>
    </row>
    <row r="81" spans="1:8" x14ac:dyDescent="0.25">
      <c r="A81" s="125" t="s">
        <v>405</v>
      </c>
      <c r="B81" s="126" t="s">
        <v>408</v>
      </c>
      <c r="C81" s="127" t="s">
        <v>190</v>
      </c>
      <c r="D81" s="136" t="s">
        <v>502</v>
      </c>
      <c r="E81" s="136" t="s">
        <v>502</v>
      </c>
      <c r="F81" s="136" t="s">
        <v>502</v>
      </c>
      <c r="G81" s="136" t="s">
        <v>502</v>
      </c>
      <c r="H81" s="136" t="s">
        <v>502</v>
      </c>
    </row>
    <row r="82" spans="1:8" x14ac:dyDescent="0.25">
      <c r="A82" s="128" t="s">
        <v>405</v>
      </c>
      <c r="B82" s="129" t="s">
        <v>407</v>
      </c>
      <c r="C82" s="130" t="s">
        <v>190</v>
      </c>
      <c r="D82" s="137" t="s">
        <v>502</v>
      </c>
      <c r="E82" s="137" t="s">
        <v>502</v>
      </c>
      <c r="F82" s="137" t="s">
        <v>502</v>
      </c>
      <c r="G82" s="137" t="s">
        <v>502</v>
      </c>
      <c r="H82" s="137" t="s">
        <v>502</v>
      </c>
    </row>
    <row r="83" spans="1:8" x14ac:dyDescent="0.25">
      <c r="A83" s="125" t="s">
        <v>405</v>
      </c>
      <c r="B83" s="126" t="s">
        <v>406</v>
      </c>
      <c r="C83" s="127" t="s">
        <v>190</v>
      </c>
      <c r="D83" s="136" t="s">
        <v>502</v>
      </c>
      <c r="E83" s="136" t="s">
        <v>502</v>
      </c>
      <c r="F83" s="136" t="s">
        <v>502</v>
      </c>
      <c r="G83" s="136" t="s">
        <v>502</v>
      </c>
      <c r="H83" s="136" t="s">
        <v>502</v>
      </c>
    </row>
    <row r="84" spans="1:8" x14ac:dyDescent="0.25">
      <c r="A84" s="128" t="s">
        <v>405</v>
      </c>
      <c r="B84" s="129" t="s">
        <v>404</v>
      </c>
      <c r="C84" s="130" t="s">
        <v>190</v>
      </c>
      <c r="D84" s="137" t="s">
        <v>502</v>
      </c>
      <c r="E84" s="137" t="s">
        <v>502</v>
      </c>
      <c r="F84" s="137" t="s">
        <v>502</v>
      </c>
      <c r="G84" s="137" t="s">
        <v>502</v>
      </c>
      <c r="H84" s="137" t="s">
        <v>502</v>
      </c>
    </row>
    <row r="85" spans="1:8" x14ac:dyDescent="0.25">
      <c r="A85" s="125" t="s">
        <v>394</v>
      </c>
      <c r="B85" s="126" t="s">
        <v>403</v>
      </c>
      <c r="C85" s="127" t="s">
        <v>195</v>
      </c>
      <c r="D85" s="127" t="s">
        <v>195</v>
      </c>
      <c r="E85" s="127" t="s">
        <v>190</v>
      </c>
      <c r="F85" s="127" t="s">
        <v>190</v>
      </c>
      <c r="G85" s="127" t="s">
        <v>190</v>
      </c>
      <c r="H85" s="127" t="s">
        <v>190</v>
      </c>
    </row>
    <row r="86" spans="1:8" x14ac:dyDescent="0.25">
      <c r="A86" s="128" t="s">
        <v>394</v>
      </c>
      <c r="B86" s="129" t="s">
        <v>402</v>
      </c>
      <c r="C86" s="130" t="s">
        <v>195</v>
      </c>
      <c r="D86" s="130" t="s">
        <v>195</v>
      </c>
      <c r="E86" s="130" t="s">
        <v>195</v>
      </c>
      <c r="F86" s="130" t="s">
        <v>195</v>
      </c>
      <c r="G86" s="130" t="s">
        <v>190</v>
      </c>
      <c r="H86" s="130" t="s">
        <v>190</v>
      </c>
    </row>
    <row r="87" spans="1:8" x14ac:dyDescent="0.25">
      <c r="A87" s="125" t="s">
        <v>394</v>
      </c>
      <c r="B87" s="126" t="s">
        <v>401</v>
      </c>
      <c r="C87" s="127" t="s">
        <v>190</v>
      </c>
      <c r="D87" s="136" t="s">
        <v>502</v>
      </c>
      <c r="E87" s="136" t="s">
        <v>502</v>
      </c>
      <c r="F87" s="136" t="s">
        <v>502</v>
      </c>
      <c r="G87" s="136" t="s">
        <v>502</v>
      </c>
      <c r="H87" s="136" t="s">
        <v>502</v>
      </c>
    </row>
    <row r="88" spans="1:8" x14ac:dyDescent="0.25">
      <c r="A88" s="128" t="s">
        <v>394</v>
      </c>
      <c r="B88" s="129" t="s">
        <v>400</v>
      </c>
      <c r="C88" s="130" t="s">
        <v>190</v>
      </c>
      <c r="D88" s="137" t="s">
        <v>502</v>
      </c>
      <c r="E88" s="137" t="s">
        <v>502</v>
      </c>
      <c r="F88" s="137" t="s">
        <v>502</v>
      </c>
      <c r="G88" s="137" t="s">
        <v>502</v>
      </c>
      <c r="H88" s="137" t="s">
        <v>502</v>
      </c>
    </row>
    <row r="89" spans="1:8" x14ac:dyDescent="0.25">
      <c r="A89" s="125" t="s">
        <v>394</v>
      </c>
      <c r="B89" s="126" t="s">
        <v>399</v>
      </c>
      <c r="C89" s="127" t="s">
        <v>190</v>
      </c>
      <c r="D89" s="136" t="s">
        <v>502</v>
      </c>
      <c r="E89" s="136" t="s">
        <v>502</v>
      </c>
      <c r="F89" s="136" t="s">
        <v>502</v>
      </c>
      <c r="G89" s="136" t="s">
        <v>502</v>
      </c>
      <c r="H89" s="136" t="s">
        <v>502</v>
      </c>
    </row>
    <row r="90" spans="1:8" x14ac:dyDescent="0.25">
      <c r="A90" s="128" t="s">
        <v>394</v>
      </c>
      <c r="B90" s="129" t="s">
        <v>398</v>
      </c>
      <c r="C90" s="130" t="s">
        <v>190</v>
      </c>
      <c r="D90" s="137" t="s">
        <v>502</v>
      </c>
      <c r="E90" s="137" t="s">
        <v>502</v>
      </c>
      <c r="F90" s="137" t="s">
        <v>502</v>
      </c>
      <c r="G90" s="137" t="s">
        <v>502</v>
      </c>
      <c r="H90" s="137" t="s">
        <v>502</v>
      </c>
    </row>
    <row r="91" spans="1:8" x14ac:dyDescent="0.25">
      <c r="A91" s="125" t="s">
        <v>394</v>
      </c>
      <c r="B91" s="126" t="s">
        <v>397</v>
      </c>
      <c r="C91" s="127" t="s">
        <v>190</v>
      </c>
      <c r="D91" s="136" t="s">
        <v>502</v>
      </c>
      <c r="E91" s="136" t="s">
        <v>502</v>
      </c>
      <c r="F91" s="136" t="s">
        <v>502</v>
      </c>
      <c r="G91" s="136" t="s">
        <v>502</v>
      </c>
      <c r="H91" s="136" t="s">
        <v>502</v>
      </c>
    </row>
    <row r="92" spans="1:8" x14ac:dyDescent="0.25">
      <c r="A92" s="128" t="s">
        <v>394</v>
      </c>
      <c r="B92" s="129" t="s">
        <v>396</v>
      </c>
      <c r="C92" s="130" t="s">
        <v>190</v>
      </c>
      <c r="D92" s="137" t="s">
        <v>502</v>
      </c>
      <c r="E92" s="137" t="s">
        <v>502</v>
      </c>
      <c r="F92" s="137" t="s">
        <v>502</v>
      </c>
      <c r="G92" s="137" t="s">
        <v>502</v>
      </c>
      <c r="H92" s="137" t="s">
        <v>502</v>
      </c>
    </row>
    <row r="93" spans="1:8" x14ac:dyDescent="0.25">
      <c r="A93" s="125" t="s">
        <v>394</v>
      </c>
      <c r="B93" s="126" t="s">
        <v>395</v>
      </c>
      <c r="C93" s="127" t="s">
        <v>195</v>
      </c>
      <c r="D93" s="127" t="s">
        <v>195</v>
      </c>
      <c r="E93" s="127" t="s">
        <v>195</v>
      </c>
      <c r="F93" s="127" t="s">
        <v>195</v>
      </c>
      <c r="G93" s="127" t="s">
        <v>190</v>
      </c>
      <c r="H93" s="127" t="s">
        <v>190</v>
      </c>
    </row>
    <row r="94" spans="1:8" x14ac:dyDescent="0.25">
      <c r="A94" s="128" t="s">
        <v>394</v>
      </c>
      <c r="B94" s="129" t="s">
        <v>393</v>
      </c>
      <c r="C94" s="130" t="s">
        <v>195</v>
      </c>
      <c r="D94" s="130" t="s">
        <v>195</v>
      </c>
      <c r="E94" s="130" t="s">
        <v>190</v>
      </c>
      <c r="F94" s="130" t="s">
        <v>190</v>
      </c>
      <c r="G94" s="130" t="s">
        <v>190</v>
      </c>
      <c r="H94" s="130" t="s">
        <v>190</v>
      </c>
    </row>
    <row r="95" spans="1:8" x14ac:dyDescent="0.25">
      <c r="A95" s="125" t="s">
        <v>383</v>
      </c>
      <c r="B95" s="126" t="s">
        <v>392</v>
      </c>
      <c r="C95" s="127" t="s">
        <v>190</v>
      </c>
      <c r="D95" s="136" t="s">
        <v>502</v>
      </c>
      <c r="E95" s="136" t="s">
        <v>502</v>
      </c>
      <c r="F95" s="136" t="s">
        <v>502</v>
      </c>
      <c r="G95" s="136" t="s">
        <v>502</v>
      </c>
      <c r="H95" s="136" t="s">
        <v>502</v>
      </c>
    </row>
    <row r="96" spans="1:8" x14ac:dyDescent="0.25">
      <c r="A96" s="128" t="s">
        <v>383</v>
      </c>
      <c r="B96" s="129" t="s">
        <v>391</v>
      </c>
      <c r="C96" s="130" t="s">
        <v>190</v>
      </c>
      <c r="D96" s="137" t="s">
        <v>502</v>
      </c>
      <c r="E96" s="137" t="s">
        <v>502</v>
      </c>
      <c r="F96" s="137" t="s">
        <v>502</v>
      </c>
      <c r="G96" s="137" t="s">
        <v>502</v>
      </c>
      <c r="H96" s="137" t="s">
        <v>502</v>
      </c>
    </row>
    <row r="97" spans="1:8" x14ac:dyDescent="0.25">
      <c r="A97" s="125" t="s">
        <v>383</v>
      </c>
      <c r="B97" s="126" t="s">
        <v>390</v>
      </c>
      <c r="C97" s="127" t="s">
        <v>190</v>
      </c>
      <c r="D97" s="136" t="s">
        <v>502</v>
      </c>
      <c r="E97" s="136" t="s">
        <v>502</v>
      </c>
      <c r="F97" s="136" t="s">
        <v>502</v>
      </c>
      <c r="G97" s="136" t="s">
        <v>502</v>
      </c>
      <c r="H97" s="136" t="s">
        <v>502</v>
      </c>
    </row>
    <row r="98" spans="1:8" x14ac:dyDescent="0.25">
      <c r="A98" s="128" t="s">
        <v>383</v>
      </c>
      <c r="B98" s="129" t="s">
        <v>389</v>
      </c>
      <c r="C98" s="130" t="s">
        <v>190</v>
      </c>
      <c r="D98" s="137" t="s">
        <v>502</v>
      </c>
      <c r="E98" s="137" t="s">
        <v>502</v>
      </c>
      <c r="F98" s="137" t="s">
        <v>502</v>
      </c>
      <c r="G98" s="137" t="s">
        <v>502</v>
      </c>
      <c r="H98" s="137" t="s">
        <v>502</v>
      </c>
    </row>
    <row r="99" spans="1:8" x14ac:dyDescent="0.25">
      <c r="A99" s="125" t="s">
        <v>383</v>
      </c>
      <c r="B99" s="126" t="s">
        <v>388</v>
      </c>
      <c r="C99" s="127" t="s">
        <v>190</v>
      </c>
      <c r="D99" s="136" t="s">
        <v>502</v>
      </c>
      <c r="E99" s="136" t="s">
        <v>502</v>
      </c>
      <c r="F99" s="136" t="s">
        <v>502</v>
      </c>
      <c r="G99" s="136" t="s">
        <v>502</v>
      </c>
      <c r="H99" s="136" t="s">
        <v>502</v>
      </c>
    </row>
    <row r="100" spans="1:8" x14ac:dyDescent="0.25">
      <c r="A100" s="128" t="s">
        <v>383</v>
      </c>
      <c r="B100" s="129" t="s">
        <v>387</v>
      </c>
      <c r="C100" s="130" t="s">
        <v>195</v>
      </c>
      <c r="D100" s="130" t="s">
        <v>195</v>
      </c>
      <c r="E100" s="130" t="s">
        <v>195</v>
      </c>
      <c r="F100" s="130" t="s">
        <v>195</v>
      </c>
      <c r="G100" s="130" t="s">
        <v>190</v>
      </c>
      <c r="H100" s="130" t="s">
        <v>190</v>
      </c>
    </row>
    <row r="101" spans="1:8" x14ac:dyDescent="0.25">
      <c r="A101" s="125" t="s">
        <v>383</v>
      </c>
      <c r="B101" s="126" t="s">
        <v>386</v>
      </c>
      <c r="C101" s="127" t="s">
        <v>190</v>
      </c>
      <c r="D101" s="136" t="s">
        <v>502</v>
      </c>
      <c r="E101" s="136" t="s">
        <v>502</v>
      </c>
      <c r="F101" s="136" t="s">
        <v>502</v>
      </c>
      <c r="G101" s="136" t="s">
        <v>502</v>
      </c>
      <c r="H101" s="136" t="s">
        <v>502</v>
      </c>
    </row>
    <row r="102" spans="1:8" x14ac:dyDescent="0.25">
      <c r="A102" s="128" t="s">
        <v>383</v>
      </c>
      <c r="B102" s="129" t="s">
        <v>385</v>
      </c>
      <c r="C102" s="130" t="s">
        <v>195</v>
      </c>
      <c r="D102" s="130" t="s">
        <v>195</v>
      </c>
      <c r="E102" s="130" t="s">
        <v>190</v>
      </c>
      <c r="F102" s="130" t="s">
        <v>190</v>
      </c>
      <c r="G102" s="130" t="s">
        <v>190</v>
      </c>
      <c r="H102" s="130" t="s">
        <v>190</v>
      </c>
    </row>
    <row r="103" spans="1:8" x14ac:dyDescent="0.25">
      <c r="A103" s="125" t="s">
        <v>383</v>
      </c>
      <c r="B103" s="126" t="s">
        <v>384</v>
      </c>
      <c r="C103" s="127" t="s">
        <v>195</v>
      </c>
      <c r="D103" s="127" t="s">
        <v>195</v>
      </c>
      <c r="E103" s="127" t="s">
        <v>195</v>
      </c>
      <c r="F103" s="127" t="s">
        <v>195</v>
      </c>
      <c r="G103" s="127" t="s">
        <v>190</v>
      </c>
      <c r="H103" s="127" t="s">
        <v>190</v>
      </c>
    </row>
    <row r="104" spans="1:8" x14ac:dyDescent="0.25">
      <c r="A104" s="128" t="s">
        <v>383</v>
      </c>
      <c r="B104" s="129" t="s">
        <v>382</v>
      </c>
      <c r="C104" s="130" t="s">
        <v>195</v>
      </c>
      <c r="D104" s="130" t="s">
        <v>195</v>
      </c>
      <c r="E104" s="130" t="s">
        <v>195</v>
      </c>
      <c r="F104" s="130" t="s">
        <v>195</v>
      </c>
      <c r="G104" s="130" t="s">
        <v>190</v>
      </c>
      <c r="H104" s="130" t="s">
        <v>190</v>
      </c>
    </row>
    <row r="105" spans="1:8" x14ac:dyDescent="0.25">
      <c r="A105" s="125" t="s">
        <v>378</v>
      </c>
      <c r="B105" s="126" t="s">
        <v>381</v>
      </c>
      <c r="C105" s="127" t="s">
        <v>190</v>
      </c>
      <c r="D105" s="136" t="s">
        <v>502</v>
      </c>
      <c r="E105" s="136" t="s">
        <v>502</v>
      </c>
      <c r="F105" s="136" t="s">
        <v>502</v>
      </c>
      <c r="G105" s="136" t="s">
        <v>502</v>
      </c>
      <c r="H105" s="136" t="s">
        <v>502</v>
      </c>
    </row>
    <row r="106" spans="1:8" x14ac:dyDescent="0.25">
      <c r="A106" s="128" t="s">
        <v>378</v>
      </c>
      <c r="B106" s="129" t="s">
        <v>380</v>
      </c>
      <c r="C106" s="130" t="s">
        <v>190</v>
      </c>
      <c r="D106" s="137" t="s">
        <v>502</v>
      </c>
      <c r="E106" s="137" t="s">
        <v>502</v>
      </c>
      <c r="F106" s="137" t="s">
        <v>502</v>
      </c>
      <c r="G106" s="137" t="s">
        <v>502</v>
      </c>
      <c r="H106" s="137" t="s">
        <v>502</v>
      </c>
    </row>
    <row r="107" spans="1:8" x14ac:dyDescent="0.25">
      <c r="A107" s="125" t="s">
        <v>378</v>
      </c>
      <c r="B107" s="126" t="s">
        <v>379</v>
      </c>
      <c r="C107" s="127" t="s">
        <v>195</v>
      </c>
      <c r="D107" s="127" t="s">
        <v>195</v>
      </c>
      <c r="E107" s="127" t="s">
        <v>190</v>
      </c>
      <c r="F107" s="127" t="s">
        <v>190</v>
      </c>
      <c r="G107" s="127" t="s">
        <v>190</v>
      </c>
      <c r="H107" s="127" t="s">
        <v>190</v>
      </c>
    </row>
    <row r="108" spans="1:8" x14ac:dyDescent="0.25">
      <c r="A108" s="128" t="s">
        <v>378</v>
      </c>
      <c r="B108" s="129" t="s">
        <v>377</v>
      </c>
      <c r="C108" s="130" t="s">
        <v>195</v>
      </c>
      <c r="D108" s="130" t="s">
        <v>195</v>
      </c>
      <c r="E108" s="130" t="s">
        <v>195</v>
      </c>
      <c r="F108" s="130" t="s">
        <v>195</v>
      </c>
      <c r="G108" s="130" t="s">
        <v>190</v>
      </c>
      <c r="H108" s="130" t="s">
        <v>195</v>
      </c>
    </row>
    <row r="109" spans="1:8" x14ac:dyDescent="0.25">
      <c r="A109" s="125" t="s">
        <v>376</v>
      </c>
      <c r="B109" s="126" t="s">
        <v>375</v>
      </c>
      <c r="C109" s="127" t="s">
        <v>190</v>
      </c>
      <c r="D109" s="136" t="s">
        <v>502</v>
      </c>
      <c r="E109" s="136" t="s">
        <v>502</v>
      </c>
      <c r="F109" s="136" t="s">
        <v>502</v>
      </c>
      <c r="G109" s="136" t="s">
        <v>502</v>
      </c>
      <c r="H109" s="136" t="s">
        <v>502</v>
      </c>
    </row>
    <row r="110" spans="1:8" x14ac:dyDescent="0.25">
      <c r="A110" s="128" t="s">
        <v>374</v>
      </c>
      <c r="B110" s="129" t="s">
        <v>373</v>
      </c>
      <c r="C110" s="130" t="s">
        <v>195</v>
      </c>
      <c r="D110" s="130" t="s">
        <v>195</v>
      </c>
      <c r="E110" s="130" t="s">
        <v>195</v>
      </c>
      <c r="F110" s="130" t="s">
        <v>195</v>
      </c>
      <c r="G110" s="130" t="s">
        <v>190</v>
      </c>
      <c r="H110" s="130" t="s">
        <v>195</v>
      </c>
    </row>
    <row r="111" spans="1:8" x14ac:dyDescent="0.25">
      <c r="A111" s="125" t="s">
        <v>372</v>
      </c>
      <c r="B111" s="126" t="s">
        <v>371</v>
      </c>
      <c r="C111" s="127" t="s">
        <v>195</v>
      </c>
      <c r="D111" s="127" t="s">
        <v>195</v>
      </c>
      <c r="E111" s="127" t="s">
        <v>190</v>
      </c>
      <c r="F111" s="127" t="s">
        <v>195</v>
      </c>
      <c r="G111" s="127" t="s">
        <v>190</v>
      </c>
      <c r="H111" s="127" t="s">
        <v>190</v>
      </c>
    </row>
    <row r="112" spans="1:8" x14ac:dyDescent="0.25">
      <c r="A112" s="128" t="s">
        <v>363</v>
      </c>
      <c r="B112" s="129" t="s">
        <v>370</v>
      </c>
      <c r="C112" s="130" t="s">
        <v>190</v>
      </c>
      <c r="D112" s="137" t="s">
        <v>502</v>
      </c>
      <c r="E112" s="137" t="s">
        <v>502</v>
      </c>
      <c r="F112" s="137" t="s">
        <v>502</v>
      </c>
      <c r="G112" s="137" t="s">
        <v>502</v>
      </c>
      <c r="H112" s="137" t="s">
        <v>502</v>
      </c>
    </row>
    <row r="113" spans="1:8" x14ac:dyDescent="0.25">
      <c r="A113" s="125" t="s">
        <v>363</v>
      </c>
      <c r="B113" s="126" t="s">
        <v>369</v>
      </c>
      <c r="C113" s="127" t="s">
        <v>190</v>
      </c>
      <c r="D113" s="136" t="s">
        <v>502</v>
      </c>
      <c r="E113" s="136" t="s">
        <v>502</v>
      </c>
      <c r="F113" s="136" t="s">
        <v>502</v>
      </c>
      <c r="G113" s="136" t="s">
        <v>502</v>
      </c>
      <c r="H113" s="136" t="s">
        <v>502</v>
      </c>
    </row>
    <row r="114" spans="1:8" x14ac:dyDescent="0.25">
      <c r="A114" s="128" t="s">
        <v>363</v>
      </c>
      <c r="B114" s="129" t="s">
        <v>368</v>
      </c>
      <c r="C114" s="130" t="s">
        <v>190</v>
      </c>
      <c r="D114" s="137" t="s">
        <v>502</v>
      </c>
      <c r="E114" s="137" t="s">
        <v>502</v>
      </c>
      <c r="F114" s="137" t="s">
        <v>502</v>
      </c>
      <c r="G114" s="137" t="s">
        <v>502</v>
      </c>
      <c r="H114" s="137" t="s">
        <v>502</v>
      </c>
    </row>
    <row r="115" spans="1:8" x14ac:dyDescent="0.25">
      <c r="A115" s="125" t="s">
        <v>363</v>
      </c>
      <c r="B115" s="126" t="s">
        <v>367</v>
      </c>
      <c r="C115" s="127" t="s">
        <v>190</v>
      </c>
      <c r="D115" s="136" t="s">
        <v>502</v>
      </c>
      <c r="E115" s="136" t="s">
        <v>502</v>
      </c>
      <c r="F115" s="136" t="s">
        <v>502</v>
      </c>
      <c r="G115" s="136" t="s">
        <v>502</v>
      </c>
      <c r="H115" s="136" t="s">
        <v>502</v>
      </c>
    </row>
    <row r="116" spans="1:8" x14ac:dyDescent="0.25">
      <c r="A116" s="128" t="s">
        <v>363</v>
      </c>
      <c r="B116" s="129" t="s">
        <v>366</v>
      </c>
      <c r="C116" s="130" t="s">
        <v>190</v>
      </c>
      <c r="D116" s="137" t="s">
        <v>502</v>
      </c>
      <c r="E116" s="137" t="s">
        <v>502</v>
      </c>
      <c r="F116" s="137" t="s">
        <v>502</v>
      </c>
      <c r="G116" s="137" t="s">
        <v>502</v>
      </c>
      <c r="H116" s="137" t="s">
        <v>502</v>
      </c>
    </row>
    <row r="117" spans="1:8" x14ac:dyDescent="0.25">
      <c r="A117" s="125" t="s">
        <v>363</v>
      </c>
      <c r="B117" s="126" t="s">
        <v>365</v>
      </c>
      <c r="C117" s="127" t="s">
        <v>190</v>
      </c>
      <c r="D117" s="136" t="s">
        <v>502</v>
      </c>
      <c r="E117" s="136" t="s">
        <v>502</v>
      </c>
      <c r="F117" s="136" t="s">
        <v>502</v>
      </c>
      <c r="G117" s="136" t="s">
        <v>502</v>
      </c>
      <c r="H117" s="136" t="s">
        <v>502</v>
      </c>
    </row>
    <row r="118" spans="1:8" x14ac:dyDescent="0.25">
      <c r="A118" s="128" t="s">
        <v>363</v>
      </c>
      <c r="B118" s="129" t="s">
        <v>364</v>
      </c>
      <c r="C118" s="130" t="s">
        <v>190</v>
      </c>
      <c r="D118" s="137" t="s">
        <v>502</v>
      </c>
      <c r="E118" s="137" t="s">
        <v>502</v>
      </c>
      <c r="F118" s="137" t="s">
        <v>502</v>
      </c>
      <c r="G118" s="137" t="s">
        <v>502</v>
      </c>
      <c r="H118" s="137" t="s">
        <v>502</v>
      </c>
    </row>
    <row r="119" spans="1:8" x14ac:dyDescent="0.25">
      <c r="A119" s="125" t="s">
        <v>363</v>
      </c>
      <c r="B119" s="126" t="s">
        <v>362</v>
      </c>
      <c r="C119" s="127" t="s">
        <v>190</v>
      </c>
      <c r="D119" s="136" t="s">
        <v>502</v>
      </c>
      <c r="E119" s="136" t="s">
        <v>502</v>
      </c>
      <c r="F119" s="136" t="s">
        <v>502</v>
      </c>
      <c r="G119" s="136" t="s">
        <v>502</v>
      </c>
      <c r="H119" s="136" t="s">
        <v>502</v>
      </c>
    </row>
    <row r="120" spans="1:8" x14ac:dyDescent="0.25">
      <c r="A120" s="128" t="s">
        <v>354</v>
      </c>
      <c r="B120" s="129" t="s">
        <v>361</v>
      </c>
      <c r="C120" s="130" t="s">
        <v>190</v>
      </c>
      <c r="D120" s="137" t="s">
        <v>502</v>
      </c>
      <c r="E120" s="137" t="s">
        <v>502</v>
      </c>
      <c r="F120" s="137" t="s">
        <v>502</v>
      </c>
      <c r="G120" s="137" t="s">
        <v>502</v>
      </c>
      <c r="H120" s="137" t="s">
        <v>502</v>
      </c>
    </row>
    <row r="121" spans="1:8" x14ac:dyDescent="0.25">
      <c r="A121" s="125" t="s">
        <v>354</v>
      </c>
      <c r="B121" s="126" t="s">
        <v>360</v>
      </c>
      <c r="C121" s="127" t="s">
        <v>190</v>
      </c>
      <c r="D121" s="136" t="s">
        <v>502</v>
      </c>
      <c r="E121" s="136" t="s">
        <v>502</v>
      </c>
      <c r="F121" s="136" t="s">
        <v>502</v>
      </c>
      <c r="G121" s="136" t="s">
        <v>502</v>
      </c>
      <c r="H121" s="136" t="s">
        <v>502</v>
      </c>
    </row>
    <row r="122" spans="1:8" x14ac:dyDescent="0.25">
      <c r="A122" s="128" t="s">
        <v>354</v>
      </c>
      <c r="B122" s="129" t="s">
        <v>359</v>
      </c>
      <c r="C122" s="130" t="s">
        <v>195</v>
      </c>
      <c r="D122" s="130" t="s">
        <v>195</v>
      </c>
      <c r="E122" s="130" t="s">
        <v>190</v>
      </c>
      <c r="F122" s="130" t="s">
        <v>190</v>
      </c>
      <c r="G122" s="130" t="s">
        <v>190</v>
      </c>
      <c r="H122" s="130" t="s">
        <v>190</v>
      </c>
    </row>
    <row r="123" spans="1:8" x14ac:dyDescent="0.25">
      <c r="A123" s="125" t="s">
        <v>354</v>
      </c>
      <c r="B123" s="126" t="s">
        <v>358</v>
      </c>
      <c r="C123" s="127" t="s">
        <v>195</v>
      </c>
      <c r="D123" s="127" t="s">
        <v>195</v>
      </c>
      <c r="E123" s="127" t="s">
        <v>195</v>
      </c>
      <c r="F123" s="127" t="s">
        <v>195</v>
      </c>
      <c r="G123" s="127" t="s">
        <v>190</v>
      </c>
      <c r="H123" s="127" t="s">
        <v>190</v>
      </c>
    </row>
    <row r="124" spans="1:8" x14ac:dyDescent="0.25">
      <c r="A124" s="128" t="s">
        <v>354</v>
      </c>
      <c r="B124" s="129" t="s">
        <v>357</v>
      </c>
      <c r="C124" s="130" t="s">
        <v>195</v>
      </c>
      <c r="D124" s="130" t="s">
        <v>195</v>
      </c>
      <c r="E124" s="130" t="s">
        <v>190</v>
      </c>
      <c r="F124" s="130" t="s">
        <v>190</v>
      </c>
      <c r="G124" s="130" t="s">
        <v>190</v>
      </c>
      <c r="H124" s="130" t="s">
        <v>190</v>
      </c>
    </row>
    <row r="125" spans="1:8" x14ac:dyDescent="0.25">
      <c r="A125" s="125" t="s">
        <v>354</v>
      </c>
      <c r="B125" s="126" t="s">
        <v>356</v>
      </c>
      <c r="C125" s="127" t="s">
        <v>195</v>
      </c>
      <c r="D125" s="127" t="s">
        <v>195</v>
      </c>
      <c r="E125" s="127" t="s">
        <v>190</v>
      </c>
      <c r="F125" s="127" t="s">
        <v>195</v>
      </c>
      <c r="G125" s="127" t="s">
        <v>190</v>
      </c>
      <c r="H125" s="127" t="s">
        <v>195</v>
      </c>
    </row>
    <row r="126" spans="1:8" x14ac:dyDescent="0.25">
      <c r="A126" s="128" t="s">
        <v>354</v>
      </c>
      <c r="B126" s="129" t="s">
        <v>355</v>
      </c>
      <c r="C126" s="130" t="s">
        <v>195</v>
      </c>
      <c r="D126" s="130" t="s">
        <v>195</v>
      </c>
      <c r="E126" s="130" t="s">
        <v>195</v>
      </c>
      <c r="F126" s="130" t="s">
        <v>190</v>
      </c>
      <c r="G126" s="130" t="s">
        <v>190</v>
      </c>
      <c r="H126" s="130" t="s">
        <v>190</v>
      </c>
    </row>
    <row r="127" spans="1:8" x14ac:dyDescent="0.25">
      <c r="A127" s="125" t="s">
        <v>354</v>
      </c>
      <c r="B127" s="126" t="s">
        <v>353</v>
      </c>
      <c r="C127" s="127" t="s">
        <v>195</v>
      </c>
      <c r="D127" s="127" t="s">
        <v>195</v>
      </c>
      <c r="E127" s="127" t="s">
        <v>195</v>
      </c>
      <c r="F127" s="127" t="s">
        <v>195</v>
      </c>
      <c r="G127" s="127" t="s">
        <v>190</v>
      </c>
      <c r="H127" s="127" t="s">
        <v>190</v>
      </c>
    </row>
    <row r="128" spans="1:8" x14ac:dyDescent="0.25">
      <c r="A128" s="128" t="s">
        <v>340</v>
      </c>
      <c r="B128" s="129" t="s">
        <v>352</v>
      </c>
      <c r="C128" s="130" t="s">
        <v>195</v>
      </c>
      <c r="D128" s="130" t="s">
        <v>195</v>
      </c>
      <c r="E128" s="130" t="s">
        <v>190</v>
      </c>
      <c r="F128" s="130" t="s">
        <v>190</v>
      </c>
      <c r="G128" s="130" t="s">
        <v>190</v>
      </c>
      <c r="H128" s="130" t="s">
        <v>190</v>
      </c>
    </row>
    <row r="129" spans="1:8" x14ac:dyDescent="0.25">
      <c r="A129" s="125" t="s">
        <v>340</v>
      </c>
      <c r="B129" s="126" t="s">
        <v>351</v>
      </c>
      <c r="C129" s="127" t="s">
        <v>195</v>
      </c>
      <c r="D129" s="127" t="s">
        <v>195</v>
      </c>
      <c r="E129" s="127" t="s">
        <v>190</v>
      </c>
      <c r="F129" s="127" t="s">
        <v>190</v>
      </c>
      <c r="G129" s="127" t="s">
        <v>190</v>
      </c>
      <c r="H129" s="127" t="s">
        <v>195</v>
      </c>
    </row>
    <row r="130" spans="1:8" x14ac:dyDescent="0.25">
      <c r="A130" s="128" t="s">
        <v>340</v>
      </c>
      <c r="B130" s="129" t="s">
        <v>350</v>
      </c>
      <c r="C130" s="130" t="s">
        <v>190</v>
      </c>
      <c r="D130" s="137" t="s">
        <v>502</v>
      </c>
      <c r="E130" s="137" t="s">
        <v>502</v>
      </c>
      <c r="F130" s="137" t="s">
        <v>502</v>
      </c>
      <c r="G130" s="137" t="s">
        <v>502</v>
      </c>
      <c r="H130" s="137" t="s">
        <v>502</v>
      </c>
    </row>
    <row r="131" spans="1:8" x14ac:dyDescent="0.25">
      <c r="A131" s="125" t="s">
        <v>340</v>
      </c>
      <c r="B131" s="126" t="s">
        <v>349</v>
      </c>
      <c r="C131" s="127" t="s">
        <v>195</v>
      </c>
      <c r="D131" s="127" t="s">
        <v>195</v>
      </c>
      <c r="E131" s="127" t="s">
        <v>190</v>
      </c>
      <c r="F131" s="127" t="s">
        <v>195</v>
      </c>
      <c r="G131" s="127" t="s">
        <v>190</v>
      </c>
      <c r="H131" s="127" t="s">
        <v>190</v>
      </c>
    </row>
    <row r="132" spans="1:8" x14ac:dyDescent="0.25">
      <c r="A132" s="128" t="s">
        <v>340</v>
      </c>
      <c r="B132" s="129" t="s">
        <v>348</v>
      </c>
      <c r="C132" s="130" t="s">
        <v>190</v>
      </c>
      <c r="D132" s="137" t="s">
        <v>502</v>
      </c>
      <c r="E132" s="137" t="s">
        <v>502</v>
      </c>
      <c r="F132" s="137" t="s">
        <v>502</v>
      </c>
      <c r="G132" s="137" t="s">
        <v>502</v>
      </c>
      <c r="H132" s="137" t="s">
        <v>502</v>
      </c>
    </row>
    <row r="133" spans="1:8" x14ac:dyDescent="0.25">
      <c r="A133" s="125" t="s">
        <v>340</v>
      </c>
      <c r="B133" s="126" t="s">
        <v>347</v>
      </c>
      <c r="C133" s="127" t="s">
        <v>195</v>
      </c>
      <c r="D133" s="127" t="s">
        <v>195</v>
      </c>
      <c r="E133" s="127" t="s">
        <v>190</v>
      </c>
      <c r="F133" s="127" t="s">
        <v>190</v>
      </c>
      <c r="G133" s="127" t="s">
        <v>190</v>
      </c>
      <c r="H133" s="127" t="s">
        <v>190</v>
      </c>
    </row>
    <row r="134" spans="1:8" x14ac:dyDescent="0.25">
      <c r="A134" s="128" t="s">
        <v>340</v>
      </c>
      <c r="B134" s="129" t="s">
        <v>346</v>
      </c>
      <c r="C134" s="130" t="s">
        <v>195</v>
      </c>
      <c r="D134" s="130" t="s">
        <v>195</v>
      </c>
      <c r="E134" s="130" t="s">
        <v>195</v>
      </c>
      <c r="F134" s="130" t="s">
        <v>190</v>
      </c>
      <c r="G134" s="130" t="s">
        <v>190</v>
      </c>
      <c r="H134" s="130" t="s">
        <v>190</v>
      </c>
    </row>
    <row r="135" spans="1:8" x14ac:dyDescent="0.25">
      <c r="A135" s="125" t="s">
        <v>340</v>
      </c>
      <c r="B135" s="126" t="s">
        <v>345</v>
      </c>
      <c r="C135" s="127" t="s">
        <v>190</v>
      </c>
      <c r="D135" s="136" t="s">
        <v>502</v>
      </c>
      <c r="E135" s="136" t="s">
        <v>502</v>
      </c>
      <c r="F135" s="136" t="s">
        <v>502</v>
      </c>
      <c r="G135" s="136" t="s">
        <v>502</v>
      </c>
      <c r="H135" s="136" t="s">
        <v>502</v>
      </c>
    </row>
    <row r="136" spans="1:8" x14ac:dyDescent="0.25">
      <c r="A136" s="128" t="s">
        <v>340</v>
      </c>
      <c r="B136" s="129" t="s">
        <v>344</v>
      </c>
      <c r="C136" s="130" t="s">
        <v>195</v>
      </c>
      <c r="D136" s="130" t="s">
        <v>195</v>
      </c>
      <c r="E136" s="130" t="s">
        <v>190</v>
      </c>
      <c r="F136" s="130" t="s">
        <v>190</v>
      </c>
      <c r="G136" s="130" t="s">
        <v>190</v>
      </c>
      <c r="H136" s="130" t="s">
        <v>190</v>
      </c>
    </row>
    <row r="137" spans="1:8" x14ac:dyDescent="0.25">
      <c r="A137" s="125" t="s">
        <v>340</v>
      </c>
      <c r="B137" s="126" t="s">
        <v>343</v>
      </c>
      <c r="C137" s="127" t="s">
        <v>195</v>
      </c>
      <c r="D137" s="127" t="s">
        <v>195</v>
      </c>
      <c r="E137" s="127" t="s">
        <v>195</v>
      </c>
      <c r="F137" s="127" t="s">
        <v>195</v>
      </c>
      <c r="G137" s="127" t="s">
        <v>190</v>
      </c>
      <c r="H137" s="127" t="s">
        <v>190</v>
      </c>
    </row>
    <row r="138" spans="1:8" x14ac:dyDescent="0.25">
      <c r="A138" s="128" t="s">
        <v>340</v>
      </c>
      <c r="B138" s="129" t="s">
        <v>342</v>
      </c>
      <c r="C138" s="130" t="s">
        <v>195</v>
      </c>
      <c r="D138" s="130" t="s">
        <v>195</v>
      </c>
      <c r="E138" s="130" t="s">
        <v>190</v>
      </c>
      <c r="F138" s="130" t="s">
        <v>190</v>
      </c>
      <c r="G138" s="130" t="s">
        <v>190</v>
      </c>
      <c r="H138" s="130" t="s">
        <v>190</v>
      </c>
    </row>
    <row r="139" spans="1:8" x14ac:dyDescent="0.25">
      <c r="A139" s="125" t="s">
        <v>340</v>
      </c>
      <c r="B139" s="126" t="s">
        <v>341</v>
      </c>
      <c r="C139" s="127" t="s">
        <v>195</v>
      </c>
      <c r="D139" s="127" t="s">
        <v>195</v>
      </c>
      <c r="E139" s="127" t="s">
        <v>195</v>
      </c>
      <c r="F139" s="127" t="s">
        <v>195</v>
      </c>
      <c r="G139" s="127" t="s">
        <v>190</v>
      </c>
      <c r="H139" s="127" t="s">
        <v>190</v>
      </c>
    </row>
    <row r="140" spans="1:8" x14ac:dyDescent="0.25">
      <c r="A140" s="128" t="s">
        <v>340</v>
      </c>
      <c r="B140" s="129" t="s">
        <v>339</v>
      </c>
      <c r="C140" s="130" t="s">
        <v>195</v>
      </c>
      <c r="D140" s="130" t="s">
        <v>195</v>
      </c>
      <c r="E140" s="130" t="s">
        <v>195</v>
      </c>
      <c r="F140" s="130" t="s">
        <v>195</v>
      </c>
      <c r="G140" s="130" t="s">
        <v>190</v>
      </c>
      <c r="H140" s="130" t="s">
        <v>190</v>
      </c>
    </row>
    <row r="141" spans="1:8" x14ac:dyDescent="0.25">
      <c r="A141" s="125" t="s">
        <v>336</v>
      </c>
      <c r="B141" s="126" t="s">
        <v>338</v>
      </c>
      <c r="C141" s="127" t="s">
        <v>190</v>
      </c>
      <c r="D141" s="136" t="s">
        <v>502</v>
      </c>
      <c r="E141" s="136" t="s">
        <v>502</v>
      </c>
      <c r="F141" s="136" t="s">
        <v>502</v>
      </c>
      <c r="G141" s="136" t="s">
        <v>502</v>
      </c>
      <c r="H141" s="136" t="s">
        <v>502</v>
      </c>
    </row>
    <row r="142" spans="1:8" x14ac:dyDescent="0.25">
      <c r="A142" s="128" t="s">
        <v>336</v>
      </c>
      <c r="B142" s="129" t="s">
        <v>337</v>
      </c>
      <c r="C142" s="130" t="s">
        <v>195</v>
      </c>
      <c r="D142" s="130" t="s">
        <v>190</v>
      </c>
      <c r="E142" s="130" t="s">
        <v>190</v>
      </c>
      <c r="F142" s="130" t="s">
        <v>195</v>
      </c>
      <c r="G142" s="130" t="s">
        <v>190</v>
      </c>
      <c r="H142" s="130" t="s">
        <v>190</v>
      </c>
    </row>
    <row r="143" spans="1:8" x14ac:dyDescent="0.25">
      <c r="A143" s="125" t="s">
        <v>336</v>
      </c>
      <c r="B143" s="126" t="s">
        <v>335</v>
      </c>
      <c r="C143" s="127" t="s">
        <v>190</v>
      </c>
      <c r="D143" s="136" t="s">
        <v>502</v>
      </c>
      <c r="E143" s="136" t="s">
        <v>502</v>
      </c>
      <c r="F143" s="136" t="s">
        <v>502</v>
      </c>
      <c r="G143" s="136" t="s">
        <v>502</v>
      </c>
      <c r="H143" s="136" t="s">
        <v>502</v>
      </c>
    </row>
    <row r="144" spans="1:8" x14ac:dyDescent="0.25">
      <c r="A144" s="128" t="s">
        <v>331</v>
      </c>
      <c r="B144" s="129" t="s">
        <v>334</v>
      </c>
      <c r="C144" s="130" t="s">
        <v>195</v>
      </c>
      <c r="D144" s="130" t="s">
        <v>190</v>
      </c>
      <c r="E144" s="130" t="s">
        <v>190</v>
      </c>
      <c r="F144" s="130" t="s">
        <v>190</v>
      </c>
      <c r="G144" s="130" t="s">
        <v>190</v>
      </c>
      <c r="H144" s="130" t="s">
        <v>195</v>
      </c>
    </row>
    <row r="145" spans="1:8" x14ac:dyDescent="0.25">
      <c r="A145" s="125" t="s">
        <v>331</v>
      </c>
      <c r="B145" s="126" t="s">
        <v>333</v>
      </c>
      <c r="C145" s="127" t="s">
        <v>190</v>
      </c>
      <c r="D145" s="136" t="s">
        <v>502</v>
      </c>
      <c r="E145" s="136" t="s">
        <v>502</v>
      </c>
      <c r="F145" s="136" t="s">
        <v>502</v>
      </c>
      <c r="G145" s="136" t="s">
        <v>502</v>
      </c>
      <c r="H145" s="136" t="s">
        <v>502</v>
      </c>
    </row>
    <row r="146" spans="1:8" x14ac:dyDescent="0.25">
      <c r="A146" s="128" t="s">
        <v>331</v>
      </c>
      <c r="B146" s="129" t="s">
        <v>332</v>
      </c>
      <c r="C146" s="130" t="s">
        <v>190</v>
      </c>
      <c r="D146" s="137" t="s">
        <v>502</v>
      </c>
      <c r="E146" s="137" t="s">
        <v>502</v>
      </c>
      <c r="F146" s="137" t="s">
        <v>502</v>
      </c>
      <c r="G146" s="137" t="s">
        <v>502</v>
      </c>
      <c r="H146" s="137" t="s">
        <v>502</v>
      </c>
    </row>
    <row r="147" spans="1:8" x14ac:dyDescent="0.25">
      <c r="A147" s="125" t="s">
        <v>331</v>
      </c>
      <c r="B147" s="126" t="s">
        <v>330</v>
      </c>
      <c r="C147" s="127" t="s">
        <v>190</v>
      </c>
      <c r="D147" s="136" t="s">
        <v>502</v>
      </c>
      <c r="E147" s="136" t="s">
        <v>502</v>
      </c>
      <c r="F147" s="136" t="s">
        <v>502</v>
      </c>
      <c r="G147" s="136" t="s">
        <v>502</v>
      </c>
      <c r="H147" s="136" t="s">
        <v>502</v>
      </c>
    </row>
    <row r="148" spans="1:8" x14ac:dyDescent="0.25">
      <c r="A148" s="128" t="s">
        <v>328</v>
      </c>
      <c r="B148" s="129" t="s">
        <v>329</v>
      </c>
      <c r="C148" s="130" t="s">
        <v>190</v>
      </c>
      <c r="D148" s="137" t="s">
        <v>502</v>
      </c>
      <c r="E148" s="137" t="s">
        <v>502</v>
      </c>
      <c r="F148" s="137" t="s">
        <v>502</v>
      </c>
      <c r="G148" s="137" t="s">
        <v>502</v>
      </c>
      <c r="H148" s="137" t="s">
        <v>502</v>
      </c>
    </row>
    <row r="149" spans="1:8" x14ac:dyDescent="0.25">
      <c r="A149" s="125" t="s">
        <v>328</v>
      </c>
      <c r="B149" s="126" t="s">
        <v>327</v>
      </c>
      <c r="C149" s="127" t="s">
        <v>195</v>
      </c>
      <c r="D149" s="127" t="s">
        <v>190</v>
      </c>
      <c r="E149" s="127" t="s">
        <v>195</v>
      </c>
      <c r="F149" s="127" t="s">
        <v>195</v>
      </c>
      <c r="G149" s="127" t="s">
        <v>195</v>
      </c>
      <c r="H149" s="127" t="s">
        <v>190</v>
      </c>
    </row>
    <row r="150" spans="1:8" x14ac:dyDescent="0.25">
      <c r="A150" s="128" t="s">
        <v>322</v>
      </c>
      <c r="B150" s="129" t="s">
        <v>326</v>
      </c>
      <c r="C150" s="130" t="s">
        <v>190</v>
      </c>
      <c r="D150" s="137" t="s">
        <v>502</v>
      </c>
      <c r="E150" s="137" t="s">
        <v>502</v>
      </c>
      <c r="F150" s="137" t="s">
        <v>502</v>
      </c>
      <c r="G150" s="137" t="s">
        <v>502</v>
      </c>
      <c r="H150" s="137" t="s">
        <v>502</v>
      </c>
    </row>
    <row r="151" spans="1:8" x14ac:dyDescent="0.25">
      <c r="A151" s="125" t="s">
        <v>322</v>
      </c>
      <c r="B151" s="126" t="s">
        <v>325</v>
      </c>
      <c r="C151" s="127" t="s">
        <v>190</v>
      </c>
      <c r="D151" s="136" t="s">
        <v>502</v>
      </c>
      <c r="E151" s="136" t="s">
        <v>502</v>
      </c>
      <c r="F151" s="136" t="s">
        <v>502</v>
      </c>
      <c r="G151" s="136" t="s">
        <v>502</v>
      </c>
      <c r="H151" s="136" t="s">
        <v>502</v>
      </c>
    </row>
    <row r="152" spans="1:8" x14ac:dyDescent="0.25">
      <c r="A152" s="128" t="s">
        <v>322</v>
      </c>
      <c r="B152" s="129" t="s">
        <v>324</v>
      </c>
      <c r="C152" s="130" t="s">
        <v>190</v>
      </c>
      <c r="D152" s="137" t="s">
        <v>502</v>
      </c>
      <c r="E152" s="137" t="s">
        <v>502</v>
      </c>
      <c r="F152" s="137" t="s">
        <v>502</v>
      </c>
      <c r="G152" s="137" t="s">
        <v>502</v>
      </c>
      <c r="H152" s="137" t="s">
        <v>502</v>
      </c>
    </row>
    <row r="153" spans="1:8" x14ac:dyDescent="0.25">
      <c r="A153" s="125" t="s">
        <v>322</v>
      </c>
      <c r="B153" s="126" t="s">
        <v>323</v>
      </c>
      <c r="C153" s="127" t="s">
        <v>190</v>
      </c>
      <c r="D153" s="136" t="s">
        <v>502</v>
      </c>
      <c r="E153" s="136" t="s">
        <v>502</v>
      </c>
      <c r="F153" s="136" t="s">
        <v>502</v>
      </c>
      <c r="G153" s="136" t="s">
        <v>502</v>
      </c>
      <c r="H153" s="136" t="s">
        <v>502</v>
      </c>
    </row>
    <row r="154" spans="1:8" x14ac:dyDescent="0.25">
      <c r="A154" s="128" t="s">
        <v>322</v>
      </c>
      <c r="B154" s="129" t="s">
        <v>321</v>
      </c>
      <c r="C154" s="130" t="s">
        <v>190</v>
      </c>
      <c r="D154" s="137" t="s">
        <v>502</v>
      </c>
      <c r="E154" s="137" t="s">
        <v>502</v>
      </c>
      <c r="F154" s="137" t="s">
        <v>502</v>
      </c>
      <c r="G154" s="137" t="s">
        <v>502</v>
      </c>
      <c r="H154" s="137" t="s">
        <v>502</v>
      </c>
    </row>
    <row r="155" spans="1:8" x14ac:dyDescent="0.25">
      <c r="A155" s="125" t="s">
        <v>319</v>
      </c>
      <c r="B155" s="126" t="s">
        <v>320</v>
      </c>
      <c r="C155" s="127" t="s">
        <v>190</v>
      </c>
      <c r="D155" s="136" t="s">
        <v>502</v>
      </c>
      <c r="E155" s="136" t="s">
        <v>502</v>
      </c>
      <c r="F155" s="136" t="s">
        <v>502</v>
      </c>
      <c r="G155" s="136" t="s">
        <v>502</v>
      </c>
      <c r="H155" s="136" t="s">
        <v>502</v>
      </c>
    </row>
    <row r="156" spans="1:8" x14ac:dyDescent="0.25">
      <c r="A156" s="128" t="s">
        <v>319</v>
      </c>
      <c r="B156" s="129" t="s">
        <v>318</v>
      </c>
      <c r="C156" s="130" t="s">
        <v>195</v>
      </c>
      <c r="D156" s="130" t="s">
        <v>195</v>
      </c>
      <c r="E156" s="130" t="s">
        <v>195</v>
      </c>
      <c r="F156" s="130" t="s">
        <v>195</v>
      </c>
      <c r="G156" s="130" t="s">
        <v>190</v>
      </c>
      <c r="H156" s="130" t="s">
        <v>190</v>
      </c>
    </row>
    <row r="157" spans="1:8" x14ac:dyDescent="0.25">
      <c r="A157" s="125" t="s">
        <v>317</v>
      </c>
      <c r="B157" s="126" t="s">
        <v>316</v>
      </c>
      <c r="C157" s="127" t="s">
        <v>195</v>
      </c>
      <c r="D157" s="127" t="s">
        <v>190</v>
      </c>
      <c r="E157" s="127" t="s">
        <v>190</v>
      </c>
      <c r="F157" s="127" t="s">
        <v>195</v>
      </c>
      <c r="G157" s="127" t="s">
        <v>190</v>
      </c>
      <c r="H157" s="127" t="s">
        <v>190</v>
      </c>
    </row>
    <row r="158" spans="1:8" x14ac:dyDescent="0.25">
      <c r="A158" s="128" t="s">
        <v>312</v>
      </c>
      <c r="B158" s="129" t="s">
        <v>315</v>
      </c>
      <c r="C158" s="130" t="s">
        <v>195</v>
      </c>
      <c r="D158" s="130" t="s">
        <v>190</v>
      </c>
      <c r="E158" s="130" t="s">
        <v>190</v>
      </c>
      <c r="F158" s="130" t="s">
        <v>190</v>
      </c>
      <c r="G158" s="130" t="s">
        <v>195</v>
      </c>
      <c r="H158" s="130" t="s">
        <v>190</v>
      </c>
    </row>
    <row r="159" spans="1:8" x14ac:dyDescent="0.25">
      <c r="A159" s="125" t="s">
        <v>312</v>
      </c>
      <c r="B159" s="126" t="s">
        <v>314</v>
      </c>
      <c r="C159" s="127" t="s">
        <v>190</v>
      </c>
      <c r="D159" s="136" t="s">
        <v>502</v>
      </c>
      <c r="E159" s="136" t="s">
        <v>502</v>
      </c>
      <c r="F159" s="136" t="s">
        <v>502</v>
      </c>
      <c r="G159" s="136" t="s">
        <v>502</v>
      </c>
      <c r="H159" s="136" t="s">
        <v>502</v>
      </c>
    </row>
    <row r="160" spans="1:8" x14ac:dyDescent="0.25">
      <c r="A160" s="128" t="s">
        <v>312</v>
      </c>
      <c r="B160" s="129" t="s">
        <v>313</v>
      </c>
      <c r="C160" s="130" t="s">
        <v>190</v>
      </c>
      <c r="D160" s="137" t="s">
        <v>502</v>
      </c>
      <c r="E160" s="137" t="s">
        <v>502</v>
      </c>
      <c r="F160" s="137" t="s">
        <v>502</v>
      </c>
      <c r="G160" s="137" t="s">
        <v>502</v>
      </c>
      <c r="H160" s="137" t="s">
        <v>502</v>
      </c>
    </row>
    <row r="161" spans="1:8" x14ac:dyDescent="0.25">
      <c r="A161" s="125" t="s">
        <v>312</v>
      </c>
      <c r="B161" s="126" t="s">
        <v>311</v>
      </c>
      <c r="C161" s="127" t="s">
        <v>190</v>
      </c>
      <c r="D161" s="136" t="s">
        <v>502</v>
      </c>
      <c r="E161" s="136" t="s">
        <v>502</v>
      </c>
      <c r="F161" s="136" t="s">
        <v>502</v>
      </c>
      <c r="G161" s="136" t="s">
        <v>502</v>
      </c>
      <c r="H161" s="136" t="s">
        <v>502</v>
      </c>
    </row>
    <row r="162" spans="1:8" x14ac:dyDescent="0.25">
      <c r="A162" s="128" t="s">
        <v>306</v>
      </c>
      <c r="B162" s="129" t="s">
        <v>310</v>
      </c>
      <c r="C162" s="130" t="s">
        <v>195</v>
      </c>
      <c r="D162" s="130" t="s">
        <v>195</v>
      </c>
      <c r="E162" s="130" t="s">
        <v>195</v>
      </c>
      <c r="F162" s="130" t="s">
        <v>190</v>
      </c>
      <c r="G162" s="130" t="s">
        <v>190</v>
      </c>
      <c r="H162" s="130" t="s">
        <v>195</v>
      </c>
    </row>
    <row r="163" spans="1:8" x14ac:dyDescent="0.25">
      <c r="A163" s="125" t="s">
        <v>306</v>
      </c>
      <c r="B163" s="126" t="s">
        <v>309</v>
      </c>
      <c r="C163" s="127" t="s">
        <v>190</v>
      </c>
      <c r="D163" s="136" t="s">
        <v>502</v>
      </c>
      <c r="E163" s="136" t="s">
        <v>502</v>
      </c>
      <c r="F163" s="136" t="s">
        <v>502</v>
      </c>
      <c r="G163" s="136" t="s">
        <v>502</v>
      </c>
      <c r="H163" s="136" t="s">
        <v>502</v>
      </c>
    </row>
    <row r="164" spans="1:8" x14ac:dyDescent="0.25">
      <c r="A164" s="128" t="s">
        <v>306</v>
      </c>
      <c r="B164" s="129" t="s">
        <v>308</v>
      </c>
      <c r="C164" s="130" t="s">
        <v>190</v>
      </c>
      <c r="D164" s="137" t="s">
        <v>502</v>
      </c>
      <c r="E164" s="137" t="s">
        <v>502</v>
      </c>
      <c r="F164" s="137" t="s">
        <v>502</v>
      </c>
      <c r="G164" s="137" t="s">
        <v>502</v>
      </c>
      <c r="H164" s="137" t="s">
        <v>502</v>
      </c>
    </row>
    <row r="165" spans="1:8" x14ac:dyDescent="0.25">
      <c r="A165" s="125" t="s">
        <v>306</v>
      </c>
      <c r="B165" s="126" t="s">
        <v>307</v>
      </c>
      <c r="C165" s="127" t="s">
        <v>190</v>
      </c>
      <c r="D165" s="136" t="s">
        <v>502</v>
      </c>
      <c r="E165" s="136" t="s">
        <v>502</v>
      </c>
      <c r="F165" s="136" t="s">
        <v>502</v>
      </c>
      <c r="G165" s="136" t="s">
        <v>502</v>
      </c>
      <c r="H165" s="136" t="s">
        <v>502</v>
      </c>
    </row>
    <row r="166" spans="1:8" x14ac:dyDescent="0.25">
      <c r="A166" s="128" t="s">
        <v>306</v>
      </c>
      <c r="B166" s="129" t="s">
        <v>305</v>
      </c>
      <c r="C166" s="130" t="s">
        <v>195</v>
      </c>
      <c r="D166" s="130" t="s">
        <v>190</v>
      </c>
      <c r="E166" s="130" t="s">
        <v>190</v>
      </c>
      <c r="F166" s="130" t="s">
        <v>190</v>
      </c>
      <c r="G166" s="130" t="s">
        <v>190</v>
      </c>
      <c r="H166" s="130" t="s">
        <v>195</v>
      </c>
    </row>
    <row r="167" spans="1:8" x14ac:dyDescent="0.25">
      <c r="A167" s="125" t="s">
        <v>303</v>
      </c>
      <c r="B167" s="126" t="s">
        <v>304</v>
      </c>
      <c r="C167" s="127" t="s">
        <v>190</v>
      </c>
      <c r="D167" s="136" t="s">
        <v>502</v>
      </c>
      <c r="E167" s="136" t="s">
        <v>502</v>
      </c>
      <c r="F167" s="136" t="s">
        <v>502</v>
      </c>
      <c r="G167" s="136" t="s">
        <v>502</v>
      </c>
      <c r="H167" s="136" t="s">
        <v>502</v>
      </c>
    </row>
    <row r="168" spans="1:8" x14ac:dyDescent="0.25">
      <c r="A168" s="128" t="s">
        <v>303</v>
      </c>
      <c r="B168" s="129" t="s">
        <v>302</v>
      </c>
      <c r="C168" s="130" t="s">
        <v>190</v>
      </c>
      <c r="D168" s="137" t="s">
        <v>502</v>
      </c>
      <c r="E168" s="137" t="s">
        <v>502</v>
      </c>
      <c r="F168" s="137" t="s">
        <v>502</v>
      </c>
      <c r="G168" s="137" t="s">
        <v>502</v>
      </c>
      <c r="H168" s="137" t="s">
        <v>502</v>
      </c>
    </row>
    <row r="169" spans="1:8" x14ac:dyDescent="0.25">
      <c r="A169" s="125" t="s">
        <v>281</v>
      </c>
      <c r="B169" s="126" t="s">
        <v>301</v>
      </c>
      <c r="C169" s="127" t="s">
        <v>190</v>
      </c>
      <c r="D169" s="136" t="s">
        <v>502</v>
      </c>
      <c r="E169" s="136" t="s">
        <v>502</v>
      </c>
      <c r="F169" s="136" t="s">
        <v>502</v>
      </c>
      <c r="G169" s="136" t="s">
        <v>502</v>
      </c>
      <c r="H169" s="136" t="s">
        <v>502</v>
      </c>
    </row>
    <row r="170" spans="1:8" x14ac:dyDescent="0.25">
      <c r="A170" s="128" t="s">
        <v>281</v>
      </c>
      <c r="B170" s="129" t="s">
        <v>300</v>
      </c>
      <c r="C170" s="130" t="s">
        <v>190</v>
      </c>
      <c r="D170" s="137" t="s">
        <v>502</v>
      </c>
      <c r="E170" s="137" t="s">
        <v>502</v>
      </c>
      <c r="F170" s="137" t="s">
        <v>502</v>
      </c>
      <c r="G170" s="137" t="s">
        <v>502</v>
      </c>
      <c r="H170" s="137" t="s">
        <v>502</v>
      </c>
    </row>
    <row r="171" spans="1:8" x14ac:dyDescent="0.25">
      <c r="A171" s="125" t="s">
        <v>281</v>
      </c>
      <c r="B171" s="126" t="s">
        <v>299</v>
      </c>
      <c r="C171" s="127" t="s">
        <v>195</v>
      </c>
      <c r="D171" s="127" t="s">
        <v>195</v>
      </c>
      <c r="E171" s="127" t="s">
        <v>195</v>
      </c>
      <c r="F171" s="127" t="s">
        <v>195</v>
      </c>
      <c r="G171" s="127" t="s">
        <v>190</v>
      </c>
      <c r="H171" s="127" t="s">
        <v>190</v>
      </c>
    </row>
    <row r="172" spans="1:8" x14ac:dyDescent="0.25">
      <c r="A172" s="128" t="s">
        <v>281</v>
      </c>
      <c r="B172" s="129" t="s">
        <v>298</v>
      </c>
      <c r="C172" s="130" t="s">
        <v>190</v>
      </c>
      <c r="D172" s="137" t="s">
        <v>502</v>
      </c>
      <c r="E172" s="137" t="s">
        <v>502</v>
      </c>
      <c r="F172" s="137" t="s">
        <v>502</v>
      </c>
      <c r="G172" s="137" t="s">
        <v>502</v>
      </c>
      <c r="H172" s="137" t="s">
        <v>502</v>
      </c>
    </row>
    <row r="173" spans="1:8" x14ac:dyDescent="0.25">
      <c r="A173" s="125" t="s">
        <v>281</v>
      </c>
      <c r="B173" s="126" t="s">
        <v>297</v>
      </c>
      <c r="C173" s="127" t="s">
        <v>195</v>
      </c>
      <c r="D173" s="127" t="s">
        <v>195</v>
      </c>
      <c r="E173" s="127" t="s">
        <v>190</v>
      </c>
      <c r="F173" s="127" t="s">
        <v>190</v>
      </c>
      <c r="G173" s="127" t="s">
        <v>190</v>
      </c>
      <c r="H173" s="127" t="s">
        <v>190</v>
      </c>
    </row>
    <row r="174" spans="1:8" x14ac:dyDescent="0.25">
      <c r="A174" s="128" t="s">
        <v>281</v>
      </c>
      <c r="B174" s="129" t="s">
        <v>296</v>
      </c>
      <c r="C174" s="130" t="s">
        <v>190</v>
      </c>
      <c r="D174" s="137" t="s">
        <v>502</v>
      </c>
      <c r="E174" s="137" t="s">
        <v>502</v>
      </c>
      <c r="F174" s="137" t="s">
        <v>502</v>
      </c>
      <c r="G174" s="137" t="s">
        <v>502</v>
      </c>
      <c r="H174" s="137" t="s">
        <v>502</v>
      </c>
    </row>
    <row r="175" spans="1:8" x14ac:dyDescent="0.25">
      <c r="A175" s="125" t="s">
        <v>281</v>
      </c>
      <c r="B175" s="126" t="s">
        <v>295</v>
      </c>
      <c r="C175" s="127" t="s">
        <v>190</v>
      </c>
      <c r="D175" s="136" t="s">
        <v>502</v>
      </c>
      <c r="E175" s="136" t="s">
        <v>502</v>
      </c>
      <c r="F175" s="136" t="s">
        <v>502</v>
      </c>
      <c r="G175" s="136" t="s">
        <v>502</v>
      </c>
      <c r="H175" s="136" t="s">
        <v>502</v>
      </c>
    </row>
    <row r="176" spans="1:8" x14ac:dyDescent="0.25">
      <c r="A176" s="128" t="s">
        <v>281</v>
      </c>
      <c r="B176" s="129" t="s">
        <v>294</v>
      </c>
      <c r="C176" s="130" t="s">
        <v>190</v>
      </c>
      <c r="D176" s="137" t="s">
        <v>502</v>
      </c>
      <c r="E176" s="137" t="s">
        <v>502</v>
      </c>
      <c r="F176" s="137" t="s">
        <v>502</v>
      </c>
      <c r="G176" s="137" t="s">
        <v>502</v>
      </c>
      <c r="H176" s="137" t="s">
        <v>502</v>
      </c>
    </row>
    <row r="177" spans="1:8" x14ac:dyDescent="0.25">
      <c r="A177" s="125" t="s">
        <v>281</v>
      </c>
      <c r="B177" s="126" t="s">
        <v>293</v>
      </c>
      <c r="C177" s="127" t="s">
        <v>190</v>
      </c>
      <c r="D177" s="136" t="s">
        <v>502</v>
      </c>
      <c r="E177" s="136" t="s">
        <v>502</v>
      </c>
      <c r="F177" s="136" t="s">
        <v>502</v>
      </c>
      <c r="G177" s="136" t="s">
        <v>502</v>
      </c>
      <c r="H177" s="136" t="s">
        <v>502</v>
      </c>
    </row>
    <row r="178" spans="1:8" x14ac:dyDescent="0.25">
      <c r="A178" s="128" t="s">
        <v>281</v>
      </c>
      <c r="B178" s="129" t="s">
        <v>292</v>
      </c>
      <c r="C178" s="130" t="s">
        <v>190</v>
      </c>
      <c r="D178" s="137" t="s">
        <v>502</v>
      </c>
      <c r="E178" s="137" t="s">
        <v>502</v>
      </c>
      <c r="F178" s="137" t="s">
        <v>502</v>
      </c>
      <c r="G178" s="137" t="s">
        <v>502</v>
      </c>
      <c r="H178" s="137" t="s">
        <v>502</v>
      </c>
    </row>
    <row r="179" spans="1:8" x14ac:dyDescent="0.25">
      <c r="A179" s="125" t="s">
        <v>281</v>
      </c>
      <c r="B179" s="126" t="s">
        <v>291</v>
      </c>
      <c r="C179" s="127" t="s">
        <v>190</v>
      </c>
      <c r="D179" s="136" t="s">
        <v>502</v>
      </c>
      <c r="E179" s="136" t="s">
        <v>502</v>
      </c>
      <c r="F179" s="136" t="s">
        <v>502</v>
      </c>
      <c r="G179" s="136" t="s">
        <v>502</v>
      </c>
      <c r="H179" s="136" t="s">
        <v>502</v>
      </c>
    </row>
    <row r="180" spans="1:8" x14ac:dyDescent="0.25">
      <c r="A180" s="128" t="s">
        <v>281</v>
      </c>
      <c r="B180" s="129" t="s">
        <v>290</v>
      </c>
      <c r="C180" s="130" t="s">
        <v>195</v>
      </c>
      <c r="D180" s="130" t="s">
        <v>195</v>
      </c>
      <c r="E180" s="130" t="s">
        <v>190</v>
      </c>
      <c r="F180" s="130" t="s">
        <v>195</v>
      </c>
      <c r="G180" s="130" t="s">
        <v>190</v>
      </c>
      <c r="H180" s="130" t="s">
        <v>190</v>
      </c>
    </row>
    <row r="181" spans="1:8" x14ac:dyDescent="0.25">
      <c r="A181" s="125" t="s">
        <v>281</v>
      </c>
      <c r="B181" s="126" t="s">
        <v>289</v>
      </c>
      <c r="C181" s="127" t="s">
        <v>190</v>
      </c>
      <c r="D181" s="136" t="s">
        <v>502</v>
      </c>
      <c r="E181" s="136" t="s">
        <v>502</v>
      </c>
      <c r="F181" s="136" t="s">
        <v>502</v>
      </c>
      <c r="G181" s="136" t="s">
        <v>502</v>
      </c>
      <c r="H181" s="136" t="s">
        <v>502</v>
      </c>
    </row>
    <row r="182" spans="1:8" x14ac:dyDescent="0.25">
      <c r="A182" s="128" t="s">
        <v>281</v>
      </c>
      <c r="B182" s="129" t="s">
        <v>288</v>
      </c>
      <c r="C182" s="130" t="s">
        <v>190</v>
      </c>
      <c r="D182" s="137" t="s">
        <v>502</v>
      </c>
      <c r="E182" s="137" t="s">
        <v>502</v>
      </c>
      <c r="F182" s="137" t="s">
        <v>502</v>
      </c>
      <c r="G182" s="137" t="s">
        <v>502</v>
      </c>
      <c r="H182" s="137" t="s">
        <v>502</v>
      </c>
    </row>
    <row r="183" spans="1:8" x14ac:dyDescent="0.25">
      <c r="A183" s="125" t="s">
        <v>281</v>
      </c>
      <c r="B183" s="126" t="s">
        <v>287</v>
      </c>
      <c r="C183" s="127" t="s">
        <v>190</v>
      </c>
      <c r="D183" s="136" t="s">
        <v>502</v>
      </c>
      <c r="E183" s="136" t="s">
        <v>502</v>
      </c>
      <c r="F183" s="136" t="s">
        <v>502</v>
      </c>
      <c r="G183" s="136" t="s">
        <v>502</v>
      </c>
      <c r="H183" s="136" t="s">
        <v>502</v>
      </c>
    </row>
    <row r="184" spans="1:8" x14ac:dyDescent="0.25">
      <c r="A184" s="128" t="s">
        <v>281</v>
      </c>
      <c r="B184" s="129" t="s">
        <v>286</v>
      </c>
      <c r="C184" s="130" t="s">
        <v>190</v>
      </c>
      <c r="D184" s="137" t="s">
        <v>502</v>
      </c>
      <c r="E184" s="137" t="s">
        <v>502</v>
      </c>
      <c r="F184" s="137" t="s">
        <v>502</v>
      </c>
      <c r="G184" s="137" t="s">
        <v>502</v>
      </c>
      <c r="H184" s="137" t="s">
        <v>502</v>
      </c>
    </row>
    <row r="185" spans="1:8" x14ac:dyDescent="0.25">
      <c r="A185" s="125" t="s">
        <v>281</v>
      </c>
      <c r="B185" s="126" t="s">
        <v>285</v>
      </c>
      <c r="C185" s="127" t="s">
        <v>195</v>
      </c>
      <c r="D185" s="127" t="s">
        <v>190</v>
      </c>
      <c r="E185" s="127" t="s">
        <v>190</v>
      </c>
      <c r="F185" s="127" t="s">
        <v>195</v>
      </c>
      <c r="G185" s="127" t="s">
        <v>190</v>
      </c>
      <c r="H185" s="127" t="s">
        <v>190</v>
      </c>
    </row>
    <row r="186" spans="1:8" x14ac:dyDescent="0.25">
      <c r="A186" s="128" t="s">
        <v>281</v>
      </c>
      <c r="B186" s="129" t="s">
        <v>284</v>
      </c>
      <c r="C186" s="130" t="s">
        <v>190</v>
      </c>
      <c r="D186" s="137" t="s">
        <v>502</v>
      </c>
      <c r="E186" s="137" t="s">
        <v>502</v>
      </c>
      <c r="F186" s="137" t="s">
        <v>502</v>
      </c>
      <c r="G186" s="137" t="s">
        <v>502</v>
      </c>
      <c r="H186" s="137" t="s">
        <v>502</v>
      </c>
    </row>
    <row r="187" spans="1:8" x14ac:dyDescent="0.25">
      <c r="A187" s="125" t="s">
        <v>281</v>
      </c>
      <c r="B187" s="126" t="s">
        <v>283</v>
      </c>
      <c r="C187" s="127" t="s">
        <v>195</v>
      </c>
      <c r="D187" s="127" t="s">
        <v>195</v>
      </c>
      <c r="E187" s="127" t="s">
        <v>190</v>
      </c>
      <c r="F187" s="127" t="s">
        <v>195</v>
      </c>
      <c r="G187" s="127" t="s">
        <v>190</v>
      </c>
      <c r="H187" s="127" t="s">
        <v>190</v>
      </c>
    </row>
    <row r="188" spans="1:8" x14ac:dyDescent="0.25">
      <c r="A188" s="128" t="s">
        <v>281</v>
      </c>
      <c r="B188" s="129" t="s">
        <v>282</v>
      </c>
      <c r="C188" s="130" t="s">
        <v>190</v>
      </c>
      <c r="D188" s="137" t="s">
        <v>502</v>
      </c>
      <c r="E188" s="137" t="s">
        <v>502</v>
      </c>
      <c r="F188" s="137" t="s">
        <v>502</v>
      </c>
      <c r="G188" s="137" t="s">
        <v>502</v>
      </c>
      <c r="H188" s="137" t="s">
        <v>502</v>
      </c>
    </row>
    <row r="189" spans="1:8" x14ac:dyDescent="0.25">
      <c r="A189" s="125" t="s">
        <v>281</v>
      </c>
      <c r="B189" s="126" t="s">
        <v>280</v>
      </c>
      <c r="C189" s="127" t="s">
        <v>195</v>
      </c>
      <c r="D189" s="127" t="s">
        <v>195</v>
      </c>
      <c r="E189" s="127" t="s">
        <v>195</v>
      </c>
      <c r="F189" s="127" t="s">
        <v>190</v>
      </c>
      <c r="G189" s="127" t="s">
        <v>190</v>
      </c>
      <c r="H189" s="127" t="s">
        <v>190</v>
      </c>
    </row>
    <row r="190" spans="1:8" x14ac:dyDescent="0.25">
      <c r="A190" s="128" t="s">
        <v>279</v>
      </c>
      <c r="B190" s="129" t="s">
        <v>278</v>
      </c>
      <c r="C190" s="130" t="s">
        <v>190</v>
      </c>
      <c r="D190" s="137" t="s">
        <v>502</v>
      </c>
      <c r="E190" s="137" t="s">
        <v>502</v>
      </c>
      <c r="F190" s="137" t="s">
        <v>502</v>
      </c>
      <c r="G190" s="137" t="s">
        <v>502</v>
      </c>
      <c r="H190" s="137" t="s">
        <v>502</v>
      </c>
    </row>
    <row r="191" spans="1:8" x14ac:dyDescent="0.25">
      <c r="A191" s="125" t="s">
        <v>273</v>
      </c>
      <c r="B191" s="126" t="s">
        <v>277</v>
      </c>
      <c r="C191" s="127" t="s">
        <v>195</v>
      </c>
      <c r="D191" s="127" t="s">
        <v>190</v>
      </c>
      <c r="E191" s="127" t="s">
        <v>195</v>
      </c>
      <c r="F191" s="127" t="s">
        <v>190</v>
      </c>
      <c r="G191" s="127" t="s">
        <v>190</v>
      </c>
      <c r="H191" s="127" t="s">
        <v>190</v>
      </c>
    </row>
    <row r="192" spans="1:8" x14ac:dyDescent="0.25">
      <c r="A192" s="128" t="s">
        <v>273</v>
      </c>
      <c r="B192" s="129" t="s">
        <v>276</v>
      </c>
      <c r="C192" s="130" t="s">
        <v>195</v>
      </c>
      <c r="D192" s="130" t="s">
        <v>195</v>
      </c>
      <c r="E192" s="130" t="s">
        <v>195</v>
      </c>
      <c r="F192" s="130" t="s">
        <v>195</v>
      </c>
      <c r="G192" s="130" t="s">
        <v>190</v>
      </c>
      <c r="H192" s="130" t="s">
        <v>190</v>
      </c>
    </row>
    <row r="193" spans="1:8" x14ac:dyDescent="0.25">
      <c r="A193" s="125" t="s">
        <v>273</v>
      </c>
      <c r="B193" s="126" t="s">
        <v>275</v>
      </c>
      <c r="C193" s="127" t="s">
        <v>190</v>
      </c>
      <c r="D193" s="136" t="s">
        <v>502</v>
      </c>
      <c r="E193" s="136" t="s">
        <v>502</v>
      </c>
      <c r="F193" s="136" t="s">
        <v>502</v>
      </c>
      <c r="G193" s="136" t="s">
        <v>502</v>
      </c>
      <c r="H193" s="136" t="s">
        <v>502</v>
      </c>
    </row>
    <row r="194" spans="1:8" x14ac:dyDescent="0.25">
      <c r="A194" s="128" t="s">
        <v>273</v>
      </c>
      <c r="B194" s="129" t="s">
        <v>274</v>
      </c>
      <c r="C194" s="130" t="s">
        <v>195</v>
      </c>
      <c r="D194" s="130" t="s">
        <v>195</v>
      </c>
      <c r="E194" s="130" t="s">
        <v>195</v>
      </c>
      <c r="F194" s="130" t="s">
        <v>190</v>
      </c>
      <c r="G194" s="130" t="s">
        <v>190</v>
      </c>
      <c r="H194" s="130" t="s">
        <v>190</v>
      </c>
    </row>
    <row r="195" spans="1:8" x14ac:dyDescent="0.25">
      <c r="A195" s="125" t="s">
        <v>273</v>
      </c>
      <c r="B195" s="126" t="s">
        <v>272</v>
      </c>
      <c r="C195" s="127" t="s">
        <v>195</v>
      </c>
      <c r="D195" s="127" t="s">
        <v>195</v>
      </c>
      <c r="E195" s="127" t="s">
        <v>195</v>
      </c>
      <c r="F195" s="127" t="s">
        <v>195</v>
      </c>
      <c r="G195" s="127" t="s">
        <v>190</v>
      </c>
      <c r="H195" s="127" t="s">
        <v>190</v>
      </c>
    </row>
    <row r="196" spans="1:8" x14ac:dyDescent="0.25">
      <c r="A196" s="128" t="s">
        <v>267</v>
      </c>
      <c r="B196" s="129" t="s">
        <v>271</v>
      </c>
      <c r="C196" s="130" t="s">
        <v>195</v>
      </c>
      <c r="D196" s="130" t="s">
        <v>195</v>
      </c>
      <c r="E196" s="130" t="s">
        <v>195</v>
      </c>
      <c r="F196" s="130" t="s">
        <v>195</v>
      </c>
      <c r="G196" s="130" t="s">
        <v>190</v>
      </c>
      <c r="H196" s="130" t="s">
        <v>190</v>
      </c>
    </row>
    <row r="197" spans="1:8" x14ac:dyDescent="0.25">
      <c r="A197" s="125" t="s">
        <v>267</v>
      </c>
      <c r="B197" s="126" t="s">
        <v>270</v>
      </c>
      <c r="C197" s="127" t="s">
        <v>195</v>
      </c>
      <c r="D197" s="127" t="s">
        <v>195</v>
      </c>
      <c r="E197" s="127" t="s">
        <v>195</v>
      </c>
      <c r="F197" s="127" t="s">
        <v>195</v>
      </c>
      <c r="G197" s="127" t="s">
        <v>190</v>
      </c>
      <c r="H197" s="127" t="s">
        <v>195</v>
      </c>
    </row>
    <row r="198" spans="1:8" x14ac:dyDescent="0.25">
      <c r="A198" s="128" t="s">
        <v>267</v>
      </c>
      <c r="B198" s="129" t="s">
        <v>269</v>
      </c>
      <c r="C198" s="130" t="s">
        <v>190</v>
      </c>
      <c r="D198" s="137" t="s">
        <v>502</v>
      </c>
      <c r="E198" s="137" t="s">
        <v>502</v>
      </c>
      <c r="F198" s="137" t="s">
        <v>502</v>
      </c>
      <c r="G198" s="137" t="s">
        <v>502</v>
      </c>
      <c r="H198" s="137" t="s">
        <v>502</v>
      </c>
    </row>
    <row r="199" spans="1:8" x14ac:dyDescent="0.25">
      <c r="A199" s="125" t="s">
        <v>267</v>
      </c>
      <c r="B199" s="126" t="s">
        <v>268</v>
      </c>
      <c r="C199" s="127" t="s">
        <v>190</v>
      </c>
      <c r="D199" s="136" t="s">
        <v>502</v>
      </c>
      <c r="E199" s="136" t="s">
        <v>502</v>
      </c>
      <c r="F199" s="136" t="s">
        <v>502</v>
      </c>
      <c r="G199" s="136" t="s">
        <v>502</v>
      </c>
      <c r="H199" s="136" t="s">
        <v>502</v>
      </c>
    </row>
    <row r="200" spans="1:8" x14ac:dyDescent="0.25">
      <c r="A200" s="128" t="s">
        <v>267</v>
      </c>
      <c r="B200" s="129" t="s">
        <v>266</v>
      </c>
      <c r="C200" s="130" t="s">
        <v>190</v>
      </c>
      <c r="D200" s="137" t="s">
        <v>502</v>
      </c>
      <c r="E200" s="137" t="s">
        <v>502</v>
      </c>
      <c r="F200" s="137" t="s">
        <v>502</v>
      </c>
      <c r="G200" s="137" t="s">
        <v>502</v>
      </c>
      <c r="H200" s="137" t="s">
        <v>502</v>
      </c>
    </row>
    <row r="201" spans="1:8" x14ac:dyDescent="0.25">
      <c r="A201" s="125" t="s">
        <v>259</v>
      </c>
      <c r="B201" s="126" t="s">
        <v>265</v>
      </c>
      <c r="C201" s="127" t="s">
        <v>190</v>
      </c>
      <c r="D201" s="136" t="s">
        <v>502</v>
      </c>
      <c r="E201" s="136" t="s">
        <v>502</v>
      </c>
      <c r="F201" s="136" t="s">
        <v>502</v>
      </c>
      <c r="G201" s="136" t="s">
        <v>502</v>
      </c>
      <c r="H201" s="136" t="s">
        <v>502</v>
      </c>
    </row>
    <row r="202" spans="1:8" x14ac:dyDescent="0.25">
      <c r="A202" s="128" t="s">
        <v>259</v>
      </c>
      <c r="B202" s="129" t="s">
        <v>264</v>
      </c>
      <c r="C202" s="130" t="s">
        <v>195</v>
      </c>
      <c r="D202" s="130" t="s">
        <v>195</v>
      </c>
      <c r="E202" s="130" t="s">
        <v>195</v>
      </c>
      <c r="F202" s="130" t="s">
        <v>190</v>
      </c>
      <c r="G202" s="130" t="s">
        <v>190</v>
      </c>
      <c r="H202" s="130" t="s">
        <v>195</v>
      </c>
    </row>
    <row r="203" spans="1:8" x14ac:dyDescent="0.25">
      <c r="A203" s="125" t="s">
        <v>259</v>
      </c>
      <c r="B203" s="126" t="s">
        <v>263</v>
      </c>
      <c r="C203" s="127" t="s">
        <v>190</v>
      </c>
      <c r="D203" s="136" t="s">
        <v>502</v>
      </c>
      <c r="E203" s="136" t="s">
        <v>502</v>
      </c>
      <c r="F203" s="136" t="s">
        <v>502</v>
      </c>
      <c r="G203" s="136" t="s">
        <v>502</v>
      </c>
      <c r="H203" s="136" t="s">
        <v>502</v>
      </c>
    </row>
    <row r="204" spans="1:8" x14ac:dyDescent="0.25">
      <c r="A204" s="128" t="s">
        <v>259</v>
      </c>
      <c r="B204" s="129" t="s">
        <v>262</v>
      </c>
      <c r="C204" s="130" t="s">
        <v>195</v>
      </c>
      <c r="D204" s="130" t="s">
        <v>195</v>
      </c>
      <c r="E204" s="130" t="s">
        <v>190</v>
      </c>
      <c r="F204" s="130" t="s">
        <v>195</v>
      </c>
      <c r="G204" s="130" t="s">
        <v>190</v>
      </c>
      <c r="H204" s="130" t="s">
        <v>195</v>
      </c>
    </row>
    <row r="205" spans="1:8" x14ac:dyDescent="0.25">
      <c r="A205" s="125" t="s">
        <v>259</v>
      </c>
      <c r="B205" s="126" t="s">
        <v>261</v>
      </c>
      <c r="C205" s="127" t="s">
        <v>190</v>
      </c>
      <c r="D205" s="136" t="s">
        <v>502</v>
      </c>
      <c r="E205" s="136" t="s">
        <v>502</v>
      </c>
      <c r="F205" s="136" t="s">
        <v>502</v>
      </c>
      <c r="G205" s="136" t="s">
        <v>502</v>
      </c>
      <c r="H205" s="136" t="s">
        <v>502</v>
      </c>
    </row>
    <row r="206" spans="1:8" x14ac:dyDescent="0.25">
      <c r="A206" s="128" t="s">
        <v>259</v>
      </c>
      <c r="B206" s="129" t="s">
        <v>260</v>
      </c>
      <c r="C206" s="130" t="s">
        <v>190</v>
      </c>
      <c r="D206" s="137" t="s">
        <v>502</v>
      </c>
      <c r="E206" s="137" t="s">
        <v>502</v>
      </c>
      <c r="F206" s="137" t="s">
        <v>502</v>
      </c>
      <c r="G206" s="137" t="s">
        <v>502</v>
      </c>
      <c r="H206" s="137" t="s">
        <v>502</v>
      </c>
    </row>
    <row r="207" spans="1:8" x14ac:dyDescent="0.25">
      <c r="A207" s="125" t="s">
        <v>259</v>
      </c>
      <c r="B207" s="126" t="s">
        <v>258</v>
      </c>
      <c r="C207" s="127" t="s">
        <v>190</v>
      </c>
      <c r="D207" s="136" t="s">
        <v>502</v>
      </c>
      <c r="E207" s="136" t="s">
        <v>502</v>
      </c>
      <c r="F207" s="136" t="s">
        <v>502</v>
      </c>
      <c r="G207" s="136" t="s">
        <v>502</v>
      </c>
      <c r="H207" s="136" t="s">
        <v>502</v>
      </c>
    </row>
    <row r="208" spans="1:8" x14ac:dyDescent="0.25">
      <c r="A208" s="128" t="s">
        <v>252</v>
      </c>
      <c r="B208" s="129" t="s">
        <v>257</v>
      </c>
      <c r="C208" s="130" t="s">
        <v>190</v>
      </c>
      <c r="D208" s="137" t="s">
        <v>502</v>
      </c>
      <c r="E208" s="137" t="s">
        <v>502</v>
      </c>
      <c r="F208" s="137" t="s">
        <v>502</v>
      </c>
      <c r="G208" s="137" t="s">
        <v>502</v>
      </c>
      <c r="H208" s="137" t="s">
        <v>502</v>
      </c>
    </row>
    <row r="209" spans="1:8" x14ac:dyDescent="0.25">
      <c r="A209" s="125" t="s">
        <v>252</v>
      </c>
      <c r="B209" s="126" t="s">
        <v>256</v>
      </c>
      <c r="C209" s="127" t="s">
        <v>195</v>
      </c>
      <c r="D209" s="127" t="s">
        <v>195</v>
      </c>
      <c r="E209" s="127" t="s">
        <v>190</v>
      </c>
      <c r="F209" s="127" t="s">
        <v>190</v>
      </c>
      <c r="G209" s="127" t="s">
        <v>190</v>
      </c>
      <c r="H209" s="127" t="s">
        <v>190</v>
      </c>
    </row>
    <row r="210" spans="1:8" x14ac:dyDescent="0.25">
      <c r="A210" s="128" t="s">
        <v>252</v>
      </c>
      <c r="B210" s="129" t="s">
        <v>255</v>
      </c>
      <c r="C210" s="130" t="s">
        <v>190</v>
      </c>
      <c r="D210" s="137" t="s">
        <v>502</v>
      </c>
      <c r="E210" s="137" t="s">
        <v>502</v>
      </c>
      <c r="F210" s="137" t="s">
        <v>502</v>
      </c>
      <c r="G210" s="137" t="s">
        <v>502</v>
      </c>
      <c r="H210" s="137" t="s">
        <v>502</v>
      </c>
    </row>
    <row r="211" spans="1:8" x14ac:dyDescent="0.25">
      <c r="A211" s="125" t="s">
        <v>252</v>
      </c>
      <c r="B211" s="126" t="s">
        <v>254</v>
      </c>
      <c r="C211" s="127" t="s">
        <v>190</v>
      </c>
      <c r="D211" s="136" t="s">
        <v>502</v>
      </c>
      <c r="E211" s="136" t="s">
        <v>502</v>
      </c>
      <c r="F211" s="136" t="s">
        <v>502</v>
      </c>
      <c r="G211" s="136" t="s">
        <v>502</v>
      </c>
      <c r="H211" s="136" t="s">
        <v>502</v>
      </c>
    </row>
    <row r="212" spans="1:8" x14ac:dyDescent="0.25">
      <c r="A212" s="128" t="s">
        <v>252</v>
      </c>
      <c r="B212" s="129" t="s">
        <v>253</v>
      </c>
      <c r="C212" s="130" t="s">
        <v>195</v>
      </c>
      <c r="D212" s="130" t="s">
        <v>195</v>
      </c>
      <c r="E212" s="130" t="s">
        <v>190</v>
      </c>
      <c r="F212" s="130" t="s">
        <v>195</v>
      </c>
      <c r="G212" s="130" t="s">
        <v>190</v>
      </c>
      <c r="H212" s="130" t="s">
        <v>190</v>
      </c>
    </row>
    <row r="213" spans="1:8" x14ac:dyDescent="0.25">
      <c r="A213" s="125" t="s">
        <v>252</v>
      </c>
      <c r="B213" s="126" t="s">
        <v>251</v>
      </c>
      <c r="C213" s="127" t="s">
        <v>195</v>
      </c>
      <c r="D213" s="127" t="s">
        <v>195</v>
      </c>
      <c r="E213" s="127" t="s">
        <v>195</v>
      </c>
      <c r="F213" s="127" t="s">
        <v>195</v>
      </c>
      <c r="G213" s="127" t="s">
        <v>190</v>
      </c>
      <c r="H213" s="127" t="s">
        <v>190</v>
      </c>
    </row>
    <row r="214" spans="1:8" x14ac:dyDescent="0.25">
      <c r="A214" s="128" t="s">
        <v>250</v>
      </c>
      <c r="B214" s="129" t="s">
        <v>249</v>
      </c>
      <c r="C214" s="130" t="s">
        <v>190</v>
      </c>
      <c r="D214" s="137" t="s">
        <v>502</v>
      </c>
      <c r="E214" s="137" t="s">
        <v>502</v>
      </c>
      <c r="F214" s="137" t="s">
        <v>502</v>
      </c>
      <c r="G214" s="137" t="s">
        <v>502</v>
      </c>
      <c r="H214" s="137" t="s">
        <v>502</v>
      </c>
    </row>
    <row r="215" spans="1:8" x14ac:dyDescent="0.25">
      <c r="A215" s="125" t="s">
        <v>248</v>
      </c>
      <c r="B215" s="126" t="s">
        <v>247</v>
      </c>
      <c r="C215" s="127" t="s">
        <v>190</v>
      </c>
      <c r="D215" s="136" t="s">
        <v>502</v>
      </c>
      <c r="E215" s="136" t="s">
        <v>502</v>
      </c>
      <c r="F215" s="136" t="s">
        <v>502</v>
      </c>
      <c r="G215" s="136" t="s">
        <v>502</v>
      </c>
      <c r="H215" s="136" t="s">
        <v>502</v>
      </c>
    </row>
    <row r="216" spans="1:8" x14ac:dyDescent="0.25">
      <c r="A216" s="128" t="s">
        <v>239</v>
      </c>
      <c r="B216" s="129" t="s">
        <v>246</v>
      </c>
      <c r="C216" s="130" t="s">
        <v>190</v>
      </c>
      <c r="D216" s="137" t="s">
        <v>502</v>
      </c>
      <c r="E216" s="137" t="s">
        <v>502</v>
      </c>
      <c r="F216" s="137" t="s">
        <v>502</v>
      </c>
      <c r="G216" s="137" t="s">
        <v>502</v>
      </c>
      <c r="H216" s="137" t="s">
        <v>502</v>
      </c>
    </row>
    <row r="217" spans="1:8" x14ac:dyDescent="0.25">
      <c r="A217" s="125" t="s">
        <v>239</v>
      </c>
      <c r="B217" s="126" t="s">
        <v>245</v>
      </c>
      <c r="C217" s="127" t="s">
        <v>190</v>
      </c>
      <c r="D217" s="136" t="s">
        <v>502</v>
      </c>
      <c r="E217" s="136" t="s">
        <v>502</v>
      </c>
      <c r="F217" s="136" t="s">
        <v>502</v>
      </c>
      <c r="G217" s="136" t="s">
        <v>502</v>
      </c>
      <c r="H217" s="136" t="s">
        <v>502</v>
      </c>
    </row>
    <row r="218" spans="1:8" x14ac:dyDescent="0.25">
      <c r="A218" s="128" t="s">
        <v>239</v>
      </c>
      <c r="B218" s="129" t="s">
        <v>244</v>
      </c>
      <c r="C218" s="130" t="s">
        <v>190</v>
      </c>
      <c r="D218" s="137" t="s">
        <v>502</v>
      </c>
      <c r="E218" s="137" t="s">
        <v>502</v>
      </c>
      <c r="F218" s="137" t="s">
        <v>502</v>
      </c>
      <c r="G218" s="137" t="s">
        <v>502</v>
      </c>
      <c r="H218" s="137" t="s">
        <v>502</v>
      </c>
    </row>
    <row r="219" spans="1:8" x14ac:dyDescent="0.25">
      <c r="A219" s="125" t="s">
        <v>239</v>
      </c>
      <c r="B219" s="126" t="s">
        <v>243</v>
      </c>
      <c r="C219" s="127" t="s">
        <v>190</v>
      </c>
      <c r="D219" s="136" t="s">
        <v>502</v>
      </c>
      <c r="E219" s="136" t="s">
        <v>502</v>
      </c>
      <c r="F219" s="136" t="s">
        <v>502</v>
      </c>
      <c r="G219" s="136" t="s">
        <v>502</v>
      </c>
      <c r="H219" s="136" t="s">
        <v>502</v>
      </c>
    </row>
    <row r="220" spans="1:8" x14ac:dyDescent="0.25">
      <c r="A220" s="128" t="s">
        <v>239</v>
      </c>
      <c r="B220" s="129" t="s">
        <v>242</v>
      </c>
      <c r="C220" s="130" t="s">
        <v>190</v>
      </c>
      <c r="D220" s="137" t="s">
        <v>502</v>
      </c>
      <c r="E220" s="137" t="s">
        <v>502</v>
      </c>
      <c r="F220" s="137" t="s">
        <v>502</v>
      </c>
      <c r="G220" s="137" t="s">
        <v>502</v>
      </c>
      <c r="H220" s="137" t="s">
        <v>502</v>
      </c>
    </row>
    <row r="221" spans="1:8" x14ac:dyDescent="0.25">
      <c r="A221" s="125" t="s">
        <v>239</v>
      </c>
      <c r="B221" s="126" t="s">
        <v>241</v>
      </c>
      <c r="C221" s="127" t="s">
        <v>195</v>
      </c>
      <c r="D221" s="127" t="s">
        <v>195</v>
      </c>
      <c r="E221" s="127" t="s">
        <v>195</v>
      </c>
      <c r="F221" s="127" t="s">
        <v>190</v>
      </c>
      <c r="G221" s="127" t="s">
        <v>195</v>
      </c>
      <c r="H221" s="127" t="s">
        <v>190</v>
      </c>
    </row>
    <row r="222" spans="1:8" x14ac:dyDescent="0.25">
      <c r="A222" s="128" t="s">
        <v>239</v>
      </c>
      <c r="B222" s="129" t="s">
        <v>240</v>
      </c>
      <c r="C222" s="130" t="s">
        <v>190</v>
      </c>
      <c r="D222" s="137" t="s">
        <v>502</v>
      </c>
      <c r="E222" s="137" t="s">
        <v>502</v>
      </c>
      <c r="F222" s="137" t="s">
        <v>502</v>
      </c>
      <c r="G222" s="137" t="s">
        <v>502</v>
      </c>
      <c r="H222" s="137" t="s">
        <v>502</v>
      </c>
    </row>
    <row r="223" spans="1:8" x14ac:dyDescent="0.25">
      <c r="A223" s="125" t="s">
        <v>239</v>
      </c>
      <c r="B223" s="126" t="s">
        <v>238</v>
      </c>
      <c r="C223" s="127" t="s">
        <v>190</v>
      </c>
      <c r="D223" s="136" t="s">
        <v>502</v>
      </c>
      <c r="E223" s="136" t="s">
        <v>502</v>
      </c>
      <c r="F223" s="136" t="s">
        <v>502</v>
      </c>
      <c r="G223" s="136" t="s">
        <v>502</v>
      </c>
      <c r="H223" s="136" t="s">
        <v>502</v>
      </c>
    </row>
    <row r="224" spans="1:8" x14ac:dyDescent="0.25">
      <c r="A224" s="128" t="s">
        <v>237</v>
      </c>
      <c r="B224" s="129" t="s">
        <v>236</v>
      </c>
      <c r="C224" s="130" t="s">
        <v>195</v>
      </c>
      <c r="D224" s="130" t="s">
        <v>195</v>
      </c>
      <c r="E224" s="130" t="s">
        <v>190</v>
      </c>
      <c r="F224" s="130" t="s">
        <v>190</v>
      </c>
      <c r="G224" s="130" t="s">
        <v>190</v>
      </c>
      <c r="H224" s="130" t="s">
        <v>195</v>
      </c>
    </row>
    <row r="225" spans="1:8" x14ac:dyDescent="0.25">
      <c r="A225" s="125" t="s">
        <v>230</v>
      </c>
      <c r="B225" s="126" t="s">
        <v>235</v>
      </c>
      <c r="C225" s="127" t="s">
        <v>195</v>
      </c>
      <c r="D225" s="127" t="s">
        <v>195</v>
      </c>
      <c r="E225" s="127" t="s">
        <v>195</v>
      </c>
      <c r="F225" s="127" t="s">
        <v>195</v>
      </c>
      <c r="G225" s="127" t="s">
        <v>190</v>
      </c>
      <c r="H225" s="127" t="s">
        <v>190</v>
      </c>
    </row>
    <row r="226" spans="1:8" x14ac:dyDescent="0.25">
      <c r="A226" s="128" t="s">
        <v>230</v>
      </c>
      <c r="B226" s="129" t="s">
        <v>234</v>
      </c>
      <c r="C226" s="130" t="s">
        <v>190</v>
      </c>
      <c r="D226" s="137" t="s">
        <v>502</v>
      </c>
      <c r="E226" s="137" t="s">
        <v>502</v>
      </c>
      <c r="F226" s="137" t="s">
        <v>502</v>
      </c>
      <c r="G226" s="137" t="s">
        <v>502</v>
      </c>
      <c r="H226" s="137" t="s">
        <v>502</v>
      </c>
    </row>
    <row r="227" spans="1:8" x14ac:dyDescent="0.25">
      <c r="A227" s="125" t="s">
        <v>230</v>
      </c>
      <c r="B227" s="126" t="s">
        <v>233</v>
      </c>
      <c r="C227" s="127" t="s">
        <v>190</v>
      </c>
      <c r="D227" s="136" t="s">
        <v>502</v>
      </c>
      <c r="E227" s="136" t="s">
        <v>502</v>
      </c>
      <c r="F227" s="136" t="s">
        <v>502</v>
      </c>
      <c r="G227" s="136" t="s">
        <v>502</v>
      </c>
      <c r="H227" s="136" t="s">
        <v>502</v>
      </c>
    </row>
    <row r="228" spans="1:8" x14ac:dyDescent="0.25">
      <c r="A228" s="128" t="s">
        <v>230</v>
      </c>
      <c r="B228" s="129" t="s">
        <v>232</v>
      </c>
      <c r="C228" s="130" t="s">
        <v>190</v>
      </c>
      <c r="D228" s="137" t="s">
        <v>502</v>
      </c>
      <c r="E228" s="137" t="s">
        <v>502</v>
      </c>
      <c r="F228" s="137" t="s">
        <v>502</v>
      </c>
      <c r="G228" s="137" t="s">
        <v>502</v>
      </c>
      <c r="H228" s="137" t="s">
        <v>502</v>
      </c>
    </row>
    <row r="229" spans="1:8" x14ac:dyDescent="0.25">
      <c r="A229" s="125" t="s">
        <v>230</v>
      </c>
      <c r="B229" s="126" t="s">
        <v>231</v>
      </c>
      <c r="C229" s="127" t="s">
        <v>190</v>
      </c>
      <c r="D229" s="136" t="s">
        <v>502</v>
      </c>
      <c r="E229" s="136" t="s">
        <v>502</v>
      </c>
      <c r="F229" s="136" t="s">
        <v>502</v>
      </c>
      <c r="G229" s="136" t="s">
        <v>502</v>
      </c>
      <c r="H229" s="136" t="s">
        <v>502</v>
      </c>
    </row>
    <row r="230" spans="1:8" x14ac:dyDescent="0.25">
      <c r="A230" s="128" t="s">
        <v>230</v>
      </c>
      <c r="B230" s="129" t="s">
        <v>229</v>
      </c>
      <c r="C230" s="130" t="s">
        <v>190</v>
      </c>
      <c r="D230" s="137" t="s">
        <v>502</v>
      </c>
      <c r="E230" s="137" t="s">
        <v>502</v>
      </c>
      <c r="F230" s="137" t="s">
        <v>502</v>
      </c>
      <c r="G230" s="137" t="s">
        <v>502</v>
      </c>
      <c r="H230" s="137" t="s">
        <v>502</v>
      </c>
    </row>
    <row r="231" spans="1:8" x14ac:dyDescent="0.25">
      <c r="A231" s="125" t="s">
        <v>221</v>
      </c>
      <c r="B231" s="126" t="s">
        <v>228</v>
      </c>
      <c r="C231" s="127" t="s">
        <v>190</v>
      </c>
      <c r="D231" s="136" t="s">
        <v>502</v>
      </c>
      <c r="E231" s="136" t="s">
        <v>502</v>
      </c>
      <c r="F231" s="136" t="s">
        <v>502</v>
      </c>
      <c r="G231" s="136" t="s">
        <v>502</v>
      </c>
      <c r="H231" s="136" t="s">
        <v>502</v>
      </c>
    </row>
    <row r="232" spans="1:8" x14ac:dyDescent="0.25">
      <c r="A232" s="128" t="s">
        <v>221</v>
      </c>
      <c r="B232" s="129" t="s">
        <v>227</v>
      </c>
      <c r="C232" s="130" t="s">
        <v>195</v>
      </c>
      <c r="D232" s="130" t="s">
        <v>195</v>
      </c>
      <c r="E232" s="130" t="s">
        <v>195</v>
      </c>
      <c r="F232" s="130" t="s">
        <v>195</v>
      </c>
      <c r="G232" s="130" t="s">
        <v>190</v>
      </c>
      <c r="H232" s="130" t="s">
        <v>190</v>
      </c>
    </row>
    <row r="233" spans="1:8" x14ac:dyDescent="0.25">
      <c r="A233" s="125" t="s">
        <v>221</v>
      </c>
      <c r="B233" s="126" t="s">
        <v>226</v>
      </c>
      <c r="C233" s="127" t="s">
        <v>190</v>
      </c>
      <c r="D233" s="136" t="s">
        <v>502</v>
      </c>
      <c r="E233" s="136" t="s">
        <v>502</v>
      </c>
      <c r="F233" s="136" t="s">
        <v>502</v>
      </c>
      <c r="G233" s="136" t="s">
        <v>502</v>
      </c>
      <c r="H233" s="136" t="s">
        <v>502</v>
      </c>
    </row>
    <row r="234" spans="1:8" x14ac:dyDescent="0.25">
      <c r="A234" s="128" t="s">
        <v>221</v>
      </c>
      <c r="B234" s="129" t="s">
        <v>225</v>
      </c>
      <c r="C234" s="130" t="s">
        <v>195</v>
      </c>
      <c r="D234" s="130" t="s">
        <v>195</v>
      </c>
      <c r="E234" s="130" t="s">
        <v>190</v>
      </c>
      <c r="F234" s="130" t="s">
        <v>190</v>
      </c>
      <c r="G234" s="130" t="s">
        <v>190</v>
      </c>
      <c r="H234" s="130" t="s">
        <v>190</v>
      </c>
    </row>
    <row r="235" spans="1:8" x14ac:dyDescent="0.25">
      <c r="A235" s="125" t="s">
        <v>221</v>
      </c>
      <c r="B235" s="126" t="s">
        <v>224</v>
      </c>
      <c r="C235" s="127" t="s">
        <v>190</v>
      </c>
      <c r="D235" s="136" t="s">
        <v>502</v>
      </c>
      <c r="E235" s="136" t="s">
        <v>502</v>
      </c>
      <c r="F235" s="136" t="s">
        <v>502</v>
      </c>
      <c r="G235" s="136" t="s">
        <v>502</v>
      </c>
      <c r="H235" s="136" t="s">
        <v>502</v>
      </c>
    </row>
    <row r="236" spans="1:8" x14ac:dyDescent="0.25">
      <c r="A236" s="128" t="s">
        <v>221</v>
      </c>
      <c r="B236" s="129" t="s">
        <v>223</v>
      </c>
      <c r="C236" s="130" t="s">
        <v>195</v>
      </c>
      <c r="D236" s="130" t="s">
        <v>190</v>
      </c>
      <c r="E236" s="130" t="s">
        <v>190</v>
      </c>
      <c r="F236" s="130" t="s">
        <v>195</v>
      </c>
      <c r="G236" s="130" t="s">
        <v>190</v>
      </c>
      <c r="H236" s="130" t="s">
        <v>190</v>
      </c>
    </row>
    <row r="237" spans="1:8" x14ac:dyDescent="0.25">
      <c r="A237" s="125" t="s">
        <v>221</v>
      </c>
      <c r="B237" s="126" t="s">
        <v>222</v>
      </c>
      <c r="C237" s="127" t="s">
        <v>190</v>
      </c>
      <c r="D237" s="136" t="s">
        <v>502</v>
      </c>
      <c r="E237" s="136" t="s">
        <v>502</v>
      </c>
      <c r="F237" s="136" t="s">
        <v>502</v>
      </c>
      <c r="G237" s="136" t="s">
        <v>502</v>
      </c>
      <c r="H237" s="136" t="s">
        <v>502</v>
      </c>
    </row>
    <row r="238" spans="1:8" x14ac:dyDescent="0.25">
      <c r="A238" s="128" t="s">
        <v>221</v>
      </c>
      <c r="B238" s="129" t="s">
        <v>220</v>
      </c>
      <c r="C238" s="130" t="s">
        <v>190</v>
      </c>
      <c r="D238" s="137" t="s">
        <v>502</v>
      </c>
      <c r="E238" s="137" t="s">
        <v>502</v>
      </c>
      <c r="F238" s="137" t="s">
        <v>502</v>
      </c>
      <c r="G238" s="137" t="s">
        <v>502</v>
      </c>
      <c r="H238" s="137" t="s">
        <v>502</v>
      </c>
    </row>
    <row r="239" spans="1:8" x14ac:dyDescent="0.25">
      <c r="A239" s="125" t="s">
        <v>219</v>
      </c>
      <c r="B239" s="126" t="s">
        <v>218</v>
      </c>
      <c r="C239" s="127" t="s">
        <v>195</v>
      </c>
      <c r="D239" s="127" t="s">
        <v>195</v>
      </c>
      <c r="E239" s="127" t="s">
        <v>190</v>
      </c>
      <c r="F239" s="127" t="s">
        <v>195</v>
      </c>
      <c r="G239" s="127" t="s">
        <v>195</v>
      </c>
      <c r="H239" s="127" t="s">
        <v>190</v>
      </c>
    </row>
    <row r="240" spans="1:8" x14ac:dyDescent="0.25">
      <c r="A240" s="128" t="s">
        <v>217</v>
      </c>
      <c r="B240" s="129" t="s">
        <v>216</v>
      </c>
      <c r="C240" s="130" t="s">
        <v>190</v>
      </c>
      <c r="D240" s="137" t="s">
        <v>502</v>
      </c>
      <c r="E240" s="137" t="s">
        <v>502</v>
      </c>
      <c r="F240" s="137" t="s">
        <v>502</v>
      </c>
      <c r="G240" s="137" t="s">
        <v>502</v>
      </c>
      <c r="H240" s="137" t="s">
        <v>502</v>
      </c>
    </row>
    <row r="241" spans="1:8" x14ac:dyDescent="0.25">
      <c r="A241" s="125" t="s">
        <v>211</v>
      </c>
      <c r="B241" s="126" t="s">
        <v>215</v>
      </c>
      <c r="C241" s="127" t="s">
        <v>195</v>
      </c>
      <c r="D241" s="127" t="s">
        <v>195</v>
      </c>
      <c r="E241" s="127" t="s">
        <v>190</v>
      </c>
      <c r="F241" s="127" t="s">
        <v>190</v>
      </c>
      <c r="G241" s="127" t="s">
        <v>190</v>
      </c>
      <c r="H241" s="127" t="s">
        <v>190</v>
      </c>
    </row>
    <row r="242" spans="1:8" x14ac:dyDescent="0.25">
      <c r="A242" s="128" t="s">
        <v>211</v>
      </c>
      <c r="B242" s="129" t="s">
        <v>214</v>
      </c>
      <c r="C242" s="130" t="s">
        <v>190</v>
      </c>
      <c r="D242" s="137" t="s">
        <v>502</v>
      </c>
      <c r="E242" s="137" t="s">
        <v>502</v>
      </c>
      <c r="F242" s="137" t="s">
        <v>502</v>
      </c>
      <c r="G242" s="137" t="s">
        <v>502</v>
      </c>
      <c r="H242" s="137" t="s">
        <v>502</v>
      </c>
    </row>
    <row r="243" spans="1:8" x14ac:dyDescent="0.25">
      <c r="A243" s="125" t="s">
        <v>211</v>
      </c>
      <c r="B243" s="126" t="s">
        <v>213</v>
      </c>
      <c r="C243" s="127" t="s">
        <v>190</v>
      </c>
      <c r="D243" s="136" t="s">
        <v>502</v>
      </c>
      <c r="E243" s="136" t="s">
        <v>502</v>
      </c>
      <c r="F243" s="136" t="s">
        <v>502</v>
      </c>
      <c r="G243" s="136" t="s">
        <v>502</v>
      </c>
      <c r="H243" s="136" t="s">
        <v>502</v>
      </c>
    </row>
    <row r="244" spans="1:8" x14ac:dyDescent="0.25">
      <c r="A244" s="128" t="s">
        <v>211</v>
      </c>
      <c r="B244" s="129" t="s">
        <v>212</v>
      </c>
      <c r="C244" s="130" t="s">
        <v>190</v>
      </c>
      <c r="D244" s="137" t="s">
        <v>502</v>
      </c>
      <c r="E244" s="137" t="s">
        <v>502</v>
      </c>
      <c r="F244" s="137" t="s">
        <v>502</v>
      </c>
      <c r="G244" s="137" t="s">
        <v>502</v>
      </c>
      <c r="H244" s="137" t="s">
        <v>502</v>
      </c>
    </row>
    <row r="245" spans="1:8" x14ac:dyDescent="0.25">
      <c r="A245" s="125" t="s">
        <v>211</v>
      </c>
      <c r="B245" s="126" t="s">
        <v>210</v>
      </c>
      <c r="C245" s="127" t="s">
        <v>190</v>
      </c>
      <c r="D245" s="136" t="s">
        <v>502</v>
      </c>
      <c r="E245" s="136" t="s">
        <v>502</v>
      </c>
      <c r="F245" s="136" t="s">
        <v>502</v>
      </c>
      <c r="G245" s="136" t="s">
        <v>502</v>
      </c>
      <c r="H245" s="136" t="s">
        <v>502</v>
      </c>
    </row>
    <row r="246" spans="1:8" x14ac:dyDescent="0.25">
      <c r="A246" s="128" t="s">
        <v>202</v>
      </c>
      <c r="B246" s="129" t="s">
        <v>209</v>
      </c>
      <c r="C246" s="130" t="s">
        <v>190</v>
      </c>
      <c r="D246" s="137" t="s">
        <v>502</v>
      </c>
      <c r="E246" s="137" t="s">
        <v>502</v>
      </c>
      <c r="F246" s="137" t="s">
        <v>502</v>
      </c>
      <c r="G246" s="137" t="s">
        <v>502</v>
      </c>
      <c r="H246" s="137" t="s">
        <v>502</v>
      </c>
    </row>
    <row r="247" spans="1:8" x14ac:dyDescent="0.25">
      <c r="A247" s="125" t="s">
        <v>202</v>
      </c>
      <c r="B247" s="126" t="s">
        <v>208</v>
      </c>
      <c r="C247" s="127" t="s">
        <v>190</v>
      </c>
      <c r="D247" s="136" t="s">
        <v>502</v>
      </c>
      <c r="E247" s="136" t="s">
        <v>502</v>
      </c>
      <c r="F247" s="136" t="s">
        <v>502</v>
      </c>
      <c r="G247" s="136" t="s">
        <v>502</v>
      </c>
      <c r="H247" s="136" t="s">
        <v>502</v>
      </c>
    </row>
    <row r="248" spans="1:8" x14ac:dyDescent="0.25">
      <c r="A248" s="128" t="s">
        <v>202</v>
      </c>
      <c r="B248" s="129" t="s">
        <v>207</v>
      </c>
      <c r="C248" s="130" t="s">
        <v>190</v>
      </c>
      <c r="D248" s="137" t="s">
        <v>502</v>
      </c>
      <c r="E248" s="137" t="s">
        <v>502</v>
      </c>
      <c r="F248" s="137" t="s">
        <v>502</v>
      </c>
      <c r="G248" s="137" t="s">
        <v>502</v>
      </c>
      <c r="H248" s="137" t="s">
        <v>502</v>
      </c>
    </row>
    <row r="249" spans="1:8" x14ac:dyDescent="0.25">
      <c r="A249" s="125" t="s">
        <v>202</v>
      </c>
      <c r="B249" s="126" t="s">
        <v>206</v>
      </c>
      <c r="C249" s="127" t="s">
        <v>190</v>
      </c>
      <c r="D249" s="136" t="s">
        <v>502</v>
      </c>
      <c r="E249" s="136" t="s">
        <v>502</v>
      </c>
      <c r="F249" s="136" t="s">
        <v>502</v>
      </c>
      <c r="G249" s="136" t="s">
        <v>502</v>
      </c>
      <c r="H249" s="136" t="s">
        <v>502</v>
      </c>
    </row>
    <row r="250" spans="1:8" x14ac:dyDescent="0.25">
      <c r="A250" s="128" t="s">
        <v>202</v>
      </c>
      <c r="B250" s="129" t="s">
        <v>205</v>
      </c>
      <c r="C250" s="130" t="s">
        <v>190</v>
      </c>
      <c r="D250" s="137" t="s">
        <v>502</v>
      </c>
      <c r="E250" s="137" t="s">
        <v>502</v>
      </c>
      <c r="F250" s="137" t="s">
        <v>502</v>
      </c>
      <c r="G250" s="137" t="s">
        <v>502</v>
      </c>
      <c r="H250" s="137" t="s">
        <v>502</v>
      </c>
    </row>
    <row r="251" spans="1:8" x14ac:dyDescent="0.25">
      <c r="A251" s="125" t="s">
        <v>202</v>
      </c>
      <c r="B251" s="126" t="s">
        <v>204</v>
      </c>
      <c r="C251" s="127" t="s">
        <v>190</v>
      </c>
      <c r="D251" s="136" t="s">
        <v>502</v>
      </c>
      <c r="E251" s="136" t="s">
        <v>502</v>
      </c>
      <c r="F251" s="136" t="s">
        <v>502</v>
      </c>
      <c r="G251" s="136" t="s">
        <v>502</v>
      </c>
      <c r="H251" s="136" t="s">
        <v>502</v>
      </c>
    </row>
    <row r="252" spans="1:8" x14ac:dyDescent="0.25">
      <c r="A252" s="128" t="s">
        <v>202</v>
      </c>
      <c r="B252" s="129" t="s">
        <v>203</v>
      </c>
      <c r="C252" s="130" t="s">
        <v>190</v>
      </c>
      <c r="D252" s="137" t="s">
        <v>502</v>
      </c>
      <c r="E252" s="137" t="s">
        <v>502</v>
      </c>
      <c r="F252" s="137" t="s">
        <v>502</v>
      </c>
      <c r="G252" s="137" t="s">
        <v>502</v>
      </c>
      <c r="H252" s="137" t="s">
        <v>502</v>
      </c>
    </row>
    <row r="253" spans="1:8" x14ac:dyDescent="0.25">
      <c r="A253" s="125" t="s">
        <v>202</v>
      </c>
      <c r="B253" s="126" t="s">
        <v>201</v>
      </c>
      <c r="C253" s="127" t="s">
        <v>190</v>
      </c>
      <c r="D253" s="136" t="s">
        <v>502</v>
      </c>
      <c r="E253" s="136" t="s">
        <v>502</v>
      </c>
      <c r="F253" s="136" t="s">
        <v>502</v>
      </c>
      <c r="G253" s="136" t="s">
        <v>502</v>
      </c>
      <c r="H253" s="136" t="s">
        <v>502</v>
      </c>
    </row>
    <row r="254" spans="1:8" x14ac:dyDescent="0.25">
      <c r="A254" s="128" t="s">
        <v>200</v>
      </c>
      <c r="B254" s="129" t="s">
        <v>199</v>
      </c>
      <c r="C254" s="130" t="s">
        <v>190</v>
      </c>
      <c r="D254" s="137" t="s">
        <v>502</v>
      </c>
      <c r="E254" s="137" t="s">
        <v>502</v>
      </c>
      <c r="F254" s="137" t="s">
        <v>502</v>
      </c>
      <c r="G254" s="137" t="s">
        <v>502</v>
      </c>
      <c r="H254" s="137" t="s">
        <v>502</v>
      </c>
    </row>
    <row r="255" spans="1:8" x14ac:dyDescent="0.25">
      <c r="A255" s="125" t="s">
        <v>192</v>
      </c>
      <c r="B255" s="126" t="s">
        <v>198</v>
      </c>
      <c r="C255" s="127" t="s">
        <v>195</v>
      </c>
      <c r="D255" s="127" t="s">
        <v>195</v>
      </c>
      <c r="E255" s="127" t="s">
        <v>190</v>
      </c>
      <c r="F255" s="127" t="s">
        <v>190</v>
      </c>
      <c r="G255" s="127" t="s">
        <v>190</v>
      </c>
      <c r="H255" s="127" t="s">
        <v>190</v>
      </c>
    </row>
    <row r="256" spans="1:8" x14ac:dyDescent="0.25">
      <c r="A256" s="128" t="s">
        <v>192</v>
      </c>
      <c r="B256" s="129" t="s">
        <v>197</v>
      </c>
      <c r="C256" s="130" t="s">
        <v>195</v>
      </c>
      <c r="D256" s="130" t="s">
        <v>195</v>
      </c>
      <c r="E256" s="130" t="s">
        <v>190</v>
      </c>
      <c r="F256" s="130" t="s">
        <v>190</v>
      </c>
      <c r="G256" s="130" t="s">
        <v>190</v>
      </c>
      <c r="H256" s="130" t="s">
        <v>190</v>
      </c>
    </row>
    <row r="257" spans="1:8" x14ac:dyDescent="0.25">
      <c r="A257" s="125" t="s">
        <v>192</v>
      </c>
      <c r="B257" s="126" t="s">
        <v>196</v>
      </c>
      <c r="C257" s="127" t="s">
        <v>195</v>
      </c>
      <c r="D257" s="127" t="s">
        <v>195</v>
      </c>
      <c r="E257" s="127" t="s">
        <v>195</v>
      </c>
      <c r="F257" s="127" t="s">
        <v>190</v>
      </c>
      <c r="G257" s="127" t="s">
        <v>190</v>
      </c>
      <c r="H257" s="127" t="s">
        <v>190</v>
      </c>
    </row>
    <row r="258" spans="1:8" x14ac:dyDescent="0.25">
      <c r="A258" s="128" t="s">
        <v>192</v>
      </c>
      <c r="B258" s="129" t="s">
        <v>194</v>
      </c>
      <c r="C258" s="130" t="s">
        <v>190</v>
      </c>
      <c r="D258" s="137" t="s">
        <v>502</v>
      </c>
      <c r="E258" s="137" t="s">
        <v>502</v>
      </c>
      <c r="F258" s="137" t="s">
        <v>502</v>
      </c>
      <c r="G258" s="137" t="s">
        <v>502</v>
      </c>
      <c r="H258" s="137" t="s">
        <v>502</v>
      </c>
    </row>
    <row r="259" spans="1:8" x14ac:dyDescent="0.25">
      <c r="A259" s="125" t="s">
        <v>192</v>
      </c>
      <c r="B259" s="126" t="s">
        <v>193</v>
      </c>
      <c r="C259" s="127" t="s">
        <v>190</v>
      </c>
      <c r="D259" s="136" t="s">
        <v>502</v>
      </c>
      <c r="E259" s="136" t="s">
        <v>502</v>
      </c>
      <c r="F259" s="136" t="s">
        <v>502</v>
      </c>
      <c r="G259" s="136" t="s">
        <v>502</v>
      </c>
      <c r="H259" s="136" t="s">
        <v>502</v>
      </c>
    </row>
    <row r="260" spans="1:8" ht="13" thickBot="1" x14ac:dyDescent="0.3">
      <c r="A260" s="128" t="s">
        <v>192</v>
      </c>
      <c r="B260" s="129" t="s">
        <v>191</v>
      </c>
      <c r="C260" s="130" t="s">
        <v>190</v>
      </c>
      <c r="D260" s="137" t="s">
        <v>502</v>
      </c>
      <c r="E260" s="137" t="s">
        <v>502</v>
      </c>
      <c r="F260" s="137" t="s">
        <v>502</v>
      </c>
      <c r="G260" s="137" t="s">
        <v>502</v>
      </c>
      <c r="H260" s="137" t="s">
        <v>502</v>
      </c>
    </row>
    <row r="261" spans="1:8" ht="13.5" thickBot="1" x14ac:dyDescent="0.3">
      <c r="A261" s="138"/>
      <c r="B261" s="139" t="s">
        <v>504</v>
      </c>
      <c r="C261" s="140">
        <f>COUNTIF(C5:C260,"YES")</f>
        <v>85</v>
      </c>
      <c r="D261" s="140">
        <f t="shared" ref="D261:H261" si="0">COUNTIF(D5:D260,"YES")</f>
        <v>70</v>
      </c>
      <c r="E261" s="140">
        <f t="shared" si="0"/>
        <v>37</v>
      </c>
      <c r="F261" s="140">
        <f t="shared" si="0"/>
        <v>44</v>
      </c>
      <c r="G261" s="140">
        <f t="shared" si="0"/>
        <v>4</v>
      </c>
      <c r="H261" s="140">
        <f t="shared" si="0"/>
        <v>16</v>
      </c>
    </row>
    <row r="262" spans="1:8" ht="13" x14ac:dyDescent="0.3">
      <c r="A262" s="133"/>
      <c r="B262" s="134"/>
      <c r="C262" s="135"/>
      <c r="D262" s="135"/>
      <c r="E262" s="135"/>
      <c r="F262" s="135"/>
      <c r="G262" s="135"/>
      <c r="H262" s="135"/>
    </row>
    <row r="263" spans="1:8" x14ac:dyDescent="0.25">
      <c r="A263" s="25" t="s">
        <v>160</v>
      </c>
    </row>
    <row r="264" spans="1:8" x14ac:dyDescent="0.25">
      <c r="A264" s="32" t="s">
        <v>64</v>
      </c>
    </row>
    <row r="265" spans="1:8" x14ac:dyDescent="0.25">
      <c r="A265" s="32"/>
    </row>
  </sheetData>
  <mergeCells count="3">
    <mergeCell ref="A2:B2"/>
    <mergeCell ref="A3:C3"/>
    <mergeCell ref="D3:H3"/>
  </mergeCells>
  <pageMargins left="0.25" right="0.25" top="0.75" bottom="1" header="0.5" footer="0.5"/>
  <pageSetup orientation="portrait" horizontalDpi="1200" verticalDpi="1200" r:id="rId1"/>
  <headerFooter>
    <oddHeader>&amp;L&amp;"Arial,Bold"2017-18 Survey of Allied Dental Education
Report 2 - Dental Assisting Education Programs</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workbookViewId="0">
      <pane xSplit="2" ySplit="4" topLeftCell="C29" activePane="bottomRight" state="frozen"/>
      <selection pane="topRight" activeCell="C1" sqref="C1"/>
      <selection pane="bottomLeft" activeCell="A5" sqref="A5"/>
      <selection pane="bottomRight" activeCell="A2" sqref="A2:B2"/>
    </sheetView>
  </sheetViews>
  <sheetFormatPr defaultColWidth="9.1796875" defaultRowHeight="12.5" x14ac:dyDescent="0.25"/>
  <cols>
    <col min="1" max="1" width="5.81640625" style="119" customWidth="1"/>
    <col min="2" max="2" width="62.81640625" style="119" customWidth="1"/>
    <col min="3" max="3" width="13.1796875" style="119" customWidth="1"/>
    <col min="4" max="4" width="12" style="119" customWidth="1"/>
    <col min="5" max="5" width="11.81640625" style="119" customWidth="1"/>
    <col min="6" max="6" width="13.54296875" style="119" customWidth="1"/>
    <col min="7" max="9" width="10.81640625" style="119" customWidth="1"/>
    <col min="10" max="16384" width="9.1796875" style="119"/>
  </cols>
  <sheetData>
    <row r="1" spans="1:9" ht="13" x14ac:dyDescent="0.3">
      <c r="A1" s="120" t="s">
        <v>818</v>
      </c>
    </row>
    <row r="2" spans="1:9" x14ac:dyDescent="0.25">
      <c r="A2" s="387" t="s">
        <v>46</v>
      </c>
      <c r="B2" s="387"/>
    </row>
    <row r="3" spans="1:9" ht="13" x14ac:dyDescent="0.3">
      <c r="A3" s="388"/>
      <c r="B3" s="388"/>
      <c r="C3" s="388"/>
      <c r="D3" s="390" t="s">
        <v>505</v>
      </c>
      <c r="E3" s="390"/>
      <c r="F3" s="390"/>
      <c r="G3" s="390"/>
      <c r="H3" s="390"/>
      <c r="I3" s="390"/>
    </row>
    <row r="4" spans="1:9" ht="52" x14ac:dyDescent="0.3">
      <c r="A4" s="122" t="s">
        <v>499</v>
      </c>
      <c r="B4" s="123" t="s">
        <v>498</v>
      </c>
      <c r="C4" s="141" t="s">
        <v>506</v>
      </c>
      <c r="D4" s="141" t="s">
        <v>507</v>
      </c>
      <c r="E4" s="141" t="s">
        <v>508</v>
      </c>
      <c r="F4" s="141" t="s">
        <v>509</v>
      </c>
      <c r="G4" s="141" t="s">
        <v>510</v>
      </c>
      <c r="H4" s="141" t="s">
        <v>511</v>
      </c>
      <c r="I4" s="141" t="s">
        <v>492</v>
      </c>
    </row>
    <row r="5" spans="1:9" x14ac:dyDescent="0.25">
      <c r="A5" s="125" t="s">
        <v>427</v>
      </c>
      <c r="B5" s="126" t="s">
        <v>446</v>
      </c>
      <c r="C5" s="142">
        <v>11</v>
      </c>
      <c r="D5" s="142">
        <v>0</v>
      </c>
      <c r="E5" s="142">
        <v>0</v>
      </c>
      <c r="F5" s="142">
        <v>0</v>
      </c>
      <c r="G5" s="142">
        <v>0</v>
      </c>
      <c r="H5" s="142">
        <v>11</v>
      </c>
      <c r="I5" s="142">
        <v>0</v>
      </c>
    </row>
    <row r="6" spans="1:9" x14ac:dyDescent="0.25">
      <c r="A6" s="128" t="s">
        <v>427</v>
      </c>
      <c r="B6" s="129" t="s">
        <v>445</v>
      </c>
      <c r="C6" s="143">
        <v>3</v>
      </c>
      <c r="D6" s="143">
        <v>0</v>
      </c>
      <c r="E6" s="143">
        <v>0</v>
      </c>
      <c r="F6" s="143">
        <v>0</v>
      </c>
      <c r="G6" s="143">
        <v>0</v>
      </c>
      <c r="H6" s="143">
        <v>0</v>
      </c>
      <c r="I6" s="143">
        <v>3</v>
      </c>
    </row>
    <row r="7" spans="1:9" x14ac:dyDescent="0.25">
      <c r="A7" s="125" t="s">
        <v>427</v>
      </c>
      <c r="B7" s="126" t="s">
        <v>440</v>
      </c>
      <c r="C7" s="142">
        <v>5</v>
      </c>
      <c r="D7" s="142">
        <v>0</v>
      </c>
      <c r="E7" s="142">
        <v>0</v>
      </c>
      <c r="F7" s="142">
        <v>0</v>
      </c>
      <c r="G7" s="142">
        <v>0</v>
      </c>
      <c r="H7" s="142">
        <v>5</v>
      </c>
      <c r="I7" s="142">
        <v>0</v>
      </c>
    </row>
    <row r="8" spans="1:9" x14ac:dyDescent="0.25">
      <c r="A8" s="128" t="s">
        <v>415</v>
      </c>
      <c r="B8" s="129" t="s">
        <v>417</v>
      </c>
      <c r="C8" s="143">
        <v>19</v>
      </c>
      <c r="D8" s="143">
        <v>0</v>
      </c>
      <c r="E8" s="143">
        <v>0</v>
      </c>
      <c r="F8" s="143">
        <v>0</v>
      </c>
      <c r="G8" s="143">
        <v>0</v>
      </c>
      <c r="H8" s="143">
        <v>19</v>
      </c>
      <c r="I8" s="143">
        <v>0</v>
      </c>
    </row>
    <row r="9" spans="1:9" x14ac:dyDescent="0.25">
      <c r="A9" s="125" t="s">
        <v>394</v>
      </c>
      <c r="B9" s="126" t="s">
        <v>403</v>
      </c>
      <c r="C9" s="142">
        <v>1</v>
      </c>
      <c r="D9" s="142">
        <v>0</v>
      </c>
      <c r="E9" s="142">
        <v>1</v>
      </c>
      <c r="F9" s="142">
        <v>0</v>
      </c>
      <c r="G9" s="142">
        <v>0</v>
      </c>
      <c r="H9" s="142">
        <v>0</v>
      </c>
      <c r="I9" s="142">
        <v>0</v>
      </c>
    </row>
    <row r="10" spans="1:9" x14ac:dyDescent="0.25">
      <c r="A10" s="128" t="s">
        <v>394</v>
      </c>
      <c r="B10" s="129" t="s">
        <v>402</v>
      </c>
      <c r="C10" s="143">
        <v>6</v>
      </c>
      <c r="D10" s="143">
        <v>0</v>
      </c>
      <c r="E10" s="143">
        <v>0</v>
      </c>
      <c r="F10" s="143">
        <v>0</v>
      </c>
      <c r="G10" s="143">
        <v>0</v>
      </c>
      <c r="H10" s="143">
        <v>6</v>
      </c>
      <c r="I10" s="143">
        <v>0</v>
      </c>
    </row>
    <row r="11" spans="1:9" x14ac:dyDescent="0.25">
      <c r="A11" s="125" t="s">
        <v>394</v>
      </c>
      <c r="B11" s="126" t="s">
        <v>393</v>
      </c>
      <c r="C11" s="142">
        <v>1</v>
      </c>
      <c r="D11" s="142">
        <v>0</v>
      </c>
      <c r="E11" s="142">
        <v>0</v>
      </c>
      <c r="F11" s="142">
        <v>0</v>
      </c>
      <c r="G11" s="142">
        <v>0</v>
      </c>
      <c r="H11" s="142">
        <v>0</v>
      </c>
      <c r="I11" s="142">
        <v>1</v>
      </c>
    </row>
    <row r="12" spans="1:9" x14ac:dyDescent="0.25">
      <c r="A12" s="128" t="s">
        <v>383</v>
      </c>
      <c r="B12" s="129" t="s">
        <v>387</v>
      </c>
      <c r="C12" s="143">
        <v>13</v>
      </c>
      <c r="D12" s="143">
        <v>0</v>
      </c>
      <c r="E12" s="143">
        <v>6</v>
      </c>
      <c r="F12" s="143">
        <v>0</v>
      </c>
      <c r="G12" s="143">
        <v>0</v>
      </c>
      <c r="H12" s="143">
        <v>7</v>
      </c>
      <c r="I12" s="143">
        <v>0</v>
      </c>
    </row>
    <row r="13" spans="1:9" x14ac:dyDescent="0.25">
      <c r="A13" s="125" t="s">
        <v>383</v>
      </c>
      <c r="B13" s="126" t="s">
        <v>382</v>
      </c>
      <c r="C13" s="142">
        <v>1</v>
      </c>
      <c r="D13" s="142">
        <v>0</v>
      </c>
      <c r="E13" s="142">
        <v>0</v>
      </c>
      <c r="F13" s="142">
        <v>0</v>
      </c>
      <c r="G13" s="142">
        <v>0</v>
      </c>
      <c r="H13" s="142">
        <v>1</v>
      </c>
      <c r="I13" s="142">
        <v>0</v>
      </c>
    </row>
    <row r="14" spans="1:9" x14ac:dyDescent="0.25">
      <c r="A14" s="128" t="s">
        <v>378</v>
      </c>
      <c r="B14" s="129" t="s">
        <v>379</v>
      </c>
      <c r="C14" s="143">
        <v>3</v>
      </c>
      <c r="D14" s="143">
        <v>0</v>
      </c>
      <c r="E14" s="143">
        <v>0</v>
      </c>
      <c r="F14" s="143">
        <v>0</v>
      </c>
      <c r="G14" s="143">
        <v>0</v>
      </c>
      <c r="H14" s="143">
        <v>3</v>
      </c>
      <c r="I14" s="143">
        <v>0</v>
      </c>
    </row>
    <row r="15" spans="1:9" x14ac:dyDescent="0.25">
      <c r="A15" s="125" t="s">
        <v>354</v>
      </c>
      <c r="B15" s="126" t="s">
        <v>359</v>
      </c>
      <c r="C15" s="142">
        <v>1</v>
      </c>
      <c r="D15" s="142">
        <v>0</v>
      </c>
      <c r="E15" s="142">
        <v>1</v>
      </c>
      <c r="F15" s="142">
        <v>0</v>
      </c>
      <c r="G15" s="142">
        <v>0</v>
      </c>
      <c r="H15" s="142">
        <v>0</v>
      </c>
      <c r="I15" s="142">
        <v>0</v>
      </c>
    </row>
    <row r="16" spans="1:9" x14ac:dyDescent="0.25">
      <c r="A16" s="128" t="s">
        <v>354</v>
      </c>
      <c r="B16" s="129" t="s">
        <v>357</v>
      </c>
      <c r="C16" s="143">
        <v>1</v>
      </c>
      <c r="D16" s="143">
        <v>0</v>
      </c>
      <c r="E16" s="143">
        <v>0</v>
      </c>
      <c r="F16" s="143">
        <v>0</v>
      </c>
      <c r="G16" s="143">
        <v>0</v>
      </c>
      <c r="H16" s="143">
        <v>1</v>
      </c>
      <c r="I16" s="143">
        <v>0</v>
      </c>
    </row>
    <row r="17" spans="1:9" x14ac:dyDescent="0.25">
      <c r="A17" s="125" t="s">
        <v>354</v>
      </c>
      <c r="B17" s="126" t="s">
        <v>355</v>
      </c>
      <c r="C17" s="142">
        <v>27</v>
      </c>
      <c r="D17" s="142">
        <v>0</v>
      </c>
      <c r="E17" s="142">
        <v>0</v>
      </c>
      <c r="F17" s="142">
        <v>3</v>
      </c>
      <c r="G17" s="142">
        <v>24</v>
      </c>
      <c r="H17" s="142">
        <v>0</v>
      </c>
      <c r="I17" s="142">
        <v>0</v>
      </c>
    </row>
    <row r="18" spans="1:9" x14ac:dyDescent="0.25">
      <c r="A18" s="128" t="s">
        <v>340</v>
      </c>
      <c r="B18" s="129" t="s">
        <v>352</v>
      </c>
      <c r="C18" s="143">
        <v>4</v>
      </c>
      <c r="D18" s="143">
        <v>0</v>
      </c>
      <c r="E18" s="143">
        <v>0</v>
      </c>
      <c r="F18" s="143">
        <v>0</v>
      </c>
      <c r="G18" s="143">
        <v>0</v>
      </c>
      <c r="H18" s="143">
        <v>0</v>
      </c>
      <c r="I18" s="143">
        <v>0</v>
      </c>
    </row>
    <row r="19" spans="1:9" x14ac:dyDescent="0.25">
      <c r="A19" s="125" t="s">
        <v>340</v>
      </c>
      <c r="B19" s="126" t="s">
        <v>351</v>
      </c>
      <c r="C19" s="142">
        <v>8</v>
      </c>
      <c r="D19" s="142">
        <v>0</v>
      </c>
      <c r="E19" s="142">
        <v>8</v>
      </c>
      <c r="F19" s="142">
        <v>0</v>
      </c>
      <c r="G19" s="142">
        <v>0</v>
      </c>
      <c r="H19" s="142">
        <v>0</v>
      </c>
      <c r="I19" s="142">
        <v>0</v>
      </c>
    </row>
    <row r="20" spans="1:9" x14ac:dyDescent="0.25">
      <c r="A20" s="128" t="s">
        <v>340</v>
      </c>
      <c r="B20" s="129" t="s">
        <v>343</v>
      </c>
      <c r="C20" s="143">
        <v>7</v>
      </c>
      <c r="D20" s="143">
        <v>0</v>
      </c>
      <c r="E20" s="143">
        <v>0</v>
      </c>
      <c r="F20" s="143">
        <v>0</v>
      </c>
      <c r="G20" s="143">
        <v>0</v>
      </c>
      <c r="H20" s="143">
        <v>7</v>
      </c>
      <c r="I20" s="143">
        <v>0</v>
      </c>
    </row>
    <row r="21" spans="1:9" x14ac:dyDescent="0.25">
      <c r="A21" s="125" t="s">
        <v>340</v>
      </c>
      <c r="B21" s="126" t="s">
        <v>342</v>
      </c>
      <c r="C21" s="142">
        <v>9</v>
      </c>
      <c r="D21" s="142">
        <v>0</v>
      </c>
      <c r="E21" s="142">
        <v>0</v>
      </c>
      <c r="F21" s="142">
        <v>0</v>
      </c>
      <c r="G21" s="142">
        <v>0</v>
      </c>
      <c r="H21" s="142">
        <v>9</v>
      </c>
      <c r="I21" s="142">
        <v>0</v>
      </c>
    </row>
    <row r="22" spans="1:9" x14ac:dyDescent="0.25">
      <c r="A22" s="128" t="s">
        <v>340</v>
      </c>
      <c r="B22" s="129" t="s">
        <v>341</v>
      </c>
      <c r="C22" s="143">
        <v>6</v>
      </c>
      <c r="D22" s="143">
        <v>0</v>
      </c>
      <c r="E22" s="143">
        <v>0</v>
      </c>
      <c r="F22" s="143">
        <v>0</v>
      </c>
      <c r="G22" s="143">
        <v>0</v>
      </c>
      <c r="H22" s="143">
        <v>6</v>
      </c>
      <c r="I22" s="143">
        <v>0</v>
      </c>
    </row>
    <row r="23" spans="1:9" x14ac:dyDescent="0.25">
      <c r="A23" s="125" t="s">
        <v>340</v>
      </c>
      <c r="B23" s="126" t="s">
        <v>339</v>
      </c>
      <c r="C23" s="142">
        <v>27</v>
      </c>
      <c r="D23" s="142">
        <v>0</v>
      </c>
      <c r="E23" s="142">
        <v>0</v>
      </c>
      <c r="F23" s="142">
        <v>0</v>
      </c>
      <c r="G23" s="142">
        <v>0</v>
      </c>
      <c r="H23" s="142">
        <v>27</v>
      </c>
      <c r="I23" s="142">
        <v>0</v>
      </c>
    </row>
    <row r="24" spans="1:9" x14ac:dyDescent="0.25">
      <c r="A24" s="128" t="s">
        <v>312</v>
      </c>
      <c r="B24" s="129" t="s">
        <v>315</v>
      </c>
      <c r="C24" s="143">
        <v>1</v>
      </c>
      <c r="D24" s="143">
        <v>0</v>
      </c>
      <c r="E24" s="143">
        <v>1</v>
      </c>
      <c r="F24" s="143">
        <v>0</v>
      </c>
      <c r="G24" s="143">
        <v>0</v>
      </c>
      <c r="H24" s="143">
        <v>0</v>
      </c>
      <c r="I24" s="143">
        <v>0</v>
      </c>
    </row>
    <row r="25" spans="1:9" x14ac:dyDescent="0.25">
      <c r="A25" s="125" t="s">
        <v>281</v>
      </c>
      <c r="B25" s="126" t="s">
        <v>283</v>
      </c>
      <c r="C25" s="142">
        <v>23</v>
      </c>
      <c r="D25" s="142">
        <v>0</v>
      </c>
      <c r="E25" s="142">
        <v>0</v>
      </c>
      <c r="F25" s="142">
        <v>0</v>
      </c>
      <c r="G25" s="142">
        <v>0</v>
      </c>
      <c r="H25" s="142">
        <v>23</v>
      </c>
      <c r="I25" s="142">
        <v>0</v>
      </c>
    </row>
    <row r="26" spans="1:9" x14ac:dyDescent="0.25">
      <c r="A26" s="128" t="s">
        <v>273</v>
      </c>
      <c r="B26" s="129" t="s">
        <v>274</v>
      </c>
      <c r="C26" s="143">
        <v>1</v>
      </c>
      <c r="D26" s="143">
        <v>0</v>
      </c>
      <c r="E26" s="143">
        <v>0</v>
      </c>
      <c r="F26" s="143">
        <v>0</v>
      </c>
      <c r="G26" s="143">
        <v>0</v>
      </c>
      <c r="H26" s="143">
        <v>0</v>
      </c>
      <c r="I26" s="143">
        <v>1</v>
      </c>
    </row>
    <row r="27" spans="1:9" x14ac:dyDescent="0.25">
      <c r="A27" s="125" t="s">
        <v>267</v>
      </c>
      <c r="B27" s="126" t="s">
        <v>270</v>
      </c>
      <c r="C27" s="142">
        <v>1</v>
      </c>
      <c r="D27" s="142">
        <v>0</v>
      </c>
      <c r="E27" s="142">
        <v>0</v>
      </c>
      <c r="F27" s="142">
        <v>0</v>
      </c>
      <c r="G27" s="142">
        <v>0</v>
      </c>
      <c r="H27" s="142">
        <v>0</v>
      </c>
      <c r="I27" s="142">
        <v>1</v>
      </c>
    </row>
    <row r="28" spans="1:9" x14ac:dyDescent="0.25">
      <c r="A28" s="128" t="s">
        <v>252</v>
      </c>
      <c r="B28" s="129" t="s">
        <v>256</v>
      </c>
      <c r="C28" s="143">
        <v>5</v>
      </c>
      <c r="D28" s="143">
        <v>0</v>
      </c>
      <c r="E28" s="143">
        <v>5</v>
      </c>
      <c r="F28" s="143">
        <v>0</v>
      </c>
      <c r="G28" s="143">
        <v>0</v>
      </c>
      <c r="H28" s="143">
        <v>0</v>
      </c>
      <c r="I28" s="143">
        <v>0</v>
      </c>
    </row>
    <row r="29" spans="1:9" x14ac:dyDescent="0.25">
      <c r="A29" s="125" t="s">
        <v>219</v>
      </c>
      <c r="B29" s="126" t="s">
        <v>218</v>
      </c>
      <c r="C29" s="142">
        <v>5</v>
      </c>
      <c r="D29" s="142">
        <v>0</v>
      </c>
      <c r="E29" s="142">
        <v>5</v>
      </c>
      <c r="F29" s="142">
        <v>0</v>
      </c>
      <c r="G29" s="142">
        <v>0</v>
      </c>
      <c r="H29" s="142">
        <v>0</v>
      </c>
      <c r="I29" s="142">
        <v>0</v>
      </c>
    </row>
    <row r="30" spans="1:9" ht="13" thickBot="1" x14ac:dyDescent="0.3">
      <c r="A30" s="144" t="s">
        <v>192</v>
      </c>
      <c r="B30" s="145" t="s">
        <v>197</v>
      </c>
      <c r="C30" s="146">
        <v>15</v>
      </c>
      <c r="D30" s="146">
        <v>0</v>
      </c>
      <c r="E30" s="146">
        <v>3</v>
      </c>
      <c r="F30" s="146">
        <v>0</v>
      </c>
      <c r="G30" s="146">
        <v>0</v>
      </c>
      <c r="H30" s="146">
        <v>12</v>
      </c>
      <c r="I30" s="146">
        <v>0</v>
      </c>
    </row>
    <row r="31" spans="1:9" ht="13.5" thickBot="1" x14ac:dyDescent="0.35">
      <c r="A31" s="131"/>
      <c r="B31" s="132" t="s">
        <v>512</v>
      </c>
      <c r="C31" s="147">
        <f>SUM(C5:C30)</f>
        <v>204</v>
      </c>
      <c r="D31" s="147">
        <f t="shared" ref="D31:I31" si="0">SUM(D5:D30)</f>
        <v>0</v>
      </c>
      <c r="E31" s="147">
        <f t="shared" si="0"/>
        <v>30</v>
      </c>
      <c r="F31" s="147">
        <f t="shared" si="0"/>
        <v>3</v>
      </c>
      <c r="G31" s="147">
        <f t="shared" si="0"/>
        <v>24</v>
      </c>
      <c r="H31" s="147">
        <f t="shared" si="0"/>
        <v>137</v>
      </c>
      <c r="I31" s="147">
        <f t="shared" si="0"/>
        <v>6</v>
      </c>
    </row>
  </sheetData>
  <mergeCells count="3">
    <mergeCell ref="A3:C3"/>
    <mergeCell ref="D3:I3"/>
    <mergeCell ref="A2:B2"/>
  </mergeCells>
  <pageMargins left="0.25" right="0.25" top="0.75" bottom="1" header="0.5" footer="0.5"/>
  <pageSetup orientation="portrait" horizontalDpi="1200" verticalDpi="1200" r:id="rId1"/>
  <headerFooter>
    <oddHeader>&amp;L&amp;"Arial,Bold"2017-18 Survey of Allied Dental Education
Report 2 - Dental Assisting Education Programs</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5"/>
  <sheetViews>
    <sheetView workbookViewId="0">
      <pane xSplit="2" ySplit="4" topLeftCell="H239" activePane="bottomRight" state="frozen"/>
      <selection pane="topRight"/>
      <selection pane="bottomLeft"/>
      <selection pane="bottomRight" activeCell="C64" sqref="C64"/>
    </sheetView>
  </sheetViews>
  <sheetFormatPr defaultColWidth="9.1796875" defaultRowHeight="12.5" x14ac:dyDescent="0.25"/>
  <cols>
    <col min="1" max="1" width="5.81640625" style="119" customWidth="1"/>
    <col min="2" max="2" width="81.81640625" style="119" customWidth="1"/>
    <col min="3" max="3" width="21.81640625" style="119" customWidth="1"/>
    <col min="4" max="4" width="19.54296875" style="119" bestFit="1" customWidth="1"/>
    <col min="5" max="5" width="10.1796875" style="119" customWidth="1"/>
    <col min="6" max="6" width="9.54296875" style="119" customWidth="1"/>
    <col min="7" max="8" width="10.81640625" style="119" customWidth="1"/>
    <col min="9" max="9" width="29.26953125" style="119" customWidth="1"/>
    <col min="10" max="10" width="9.1796875" style="119" customWidth="1"/>
    <col min="11" max="12" width="9.81640625" style="119" customWidth="1"/>
    <col min="13" max="16384" width="9.1796875" style="119"/>
  </cols>
  <sheetData>
    <row r="1" spans="1:12" ht="13" x14ac:dyDescent="0.3">
      <c r="A1" s="120" t="s">
        <v>513</v>
      </c>
    </row>
    <row r="2" spans="1:12" ht="13.5" customHeight="1" x14ac:dyDescent="0.25">
      <c r="A2" s="387" t="s">
        <v>46</v>
      </c>
      <c r="B2" s="387"/>
    </row>
    <row r="3" spans="1:12" s="133" customFormat="1" ht="13" x14ac:dyDescent="0.3">
      <c r="A3" s="148"/>
      <c r="B3" s="148"/>
      <c r="C3" s="149"/>
      <c r="D3" s="149"/>
      <c r="E3" s="149"/>
      <c r="F3" s="149"/>
      <c r="G3" s="149"/>
      <c r="H3" s="149"/>
      <c r="I3" s="149"/>
      <c r="J3" s="391" t="s">
        <v>562</v>
      </c>
      <c r="K3" s="391"/>
      <c r="L3" s="391"/>
    </row>
    <row r="4" spans="1:12" s="133" customFormat="1" ht="42.65" customHeight="1" x14ac:dyDescent="0.3">
      <c r="A4" s="122" t="s">
        <v>499</v>
      </c>
      <c r="B4" s="123" t="s">
        <v>498</v>
      </c>
      <c r="C4" s="150" t="s">
        <v>514</v>
      </c>
      <c r="D4" s="150" t="s">
        <v>515</v>
      </c>
      <c r="E4" s="151" t="s">
        <v>516</v>
      </c>
      <c r="F4" s="151" t="s">
        <v>517</v>
      </c>
      <c r="G4" s="151" t="s">
        <v>518</v>
      </c>
      <c r="H4" s="151" t="s">
        <v>530</v>
      </c>
      <c r="I4" s="150" t="s">
        <v>519</v>
      </c>
      <c r="J4" s="151" t="s">
        <v>531</v>
      </c>
      <c r="K4" s="151" t="s">
        <v>532</v>
      </c>
      <c r="L4" s="151" t="s">
        <v>533</v>
      </c>
    </row>
    <row r="5" spans="1:12" x14ac:dyDescent="0.25">
      <c r="A5" s="125" t="s">
        <v>487</v>
      </c>
      <c r="B5" s="126" t="s">
        <v>491</v>
      </c>
      <c r="C5" s="126" t="s">
        <v>520</v>
      </c>
      <c r="D5" s="126" t="s">
        <v>521</v>
      </c>
      <c r="E5" s="125">
        <v>15</v>
      </c>
      <c r="F5" s="125">
        <v>2</v>
      </c>
      <c r="G5" s="125">
        <v>1</v>
      </c>
      <c r="H5" s="125">
        <v>0</v>
      </c>
      <c r="I5" s="126" t="s">
        <v>522</v>
      </c>
      <c r="J5" s="152">
        <v>9310</v>
      </c>
      <c r="K5" s="152">
        <v>9310</v>
      </c>
      <c r="L5" s="152">
        <v>15380</v>
      </c>
    </row>
    <row r="6" spans="1:12" x14ac:dyDescent="0.25">
      <c r="A6" s="128" t="s">
        <v>487</v>
      </c>
      <c r="B6" s="129" t="s">
        <v>490</v>
      </c>
      <c r="C6" s="129" t="s">
        <v>520</v>
      </c>
      <c r="D6" s="129" t="s">
        <v>521</v>
      </c>
      <c r="E6" s="128">
        <v>15</v>
      </c>
      <c r="F6" s="128">
        <v>2</v>
      </c>
      <c r="G6" s="128">
        <v>1</v>
      </c>
      <c r="H6" s="128">
        <v>0</v>
      </c>
      <c r="I6" s="129" t="s">
        <v>523</v>
      </c>
      <c r="J6" s="153">
        <v>10168</v>
      </c>
      <c r="K6" s="153">
        <v>10168</v>
      </c>
      <c r="L6" s="153">
        <v>133348</v>
      </c>
    </row>
    <row r="7" spans="1:12" x14ac:dyDescent="0.25">
      <c r="A7" s="125" t="s">
        <v>487</v>
      </c>
      <c r="B7" s="126" t="s">
        <v>489</v>
      </c>
      <c r="C7" s="126" t="s">
        <v>520</v>
      </c>
      <c r="D7" s="126" t="s">
        <v>521</v>
      </c>
      <c r="E7" s="125">
        <v>16</v>
      </c>
      <c r="F7" s="125">
        <v>2</v>
      </c>
      <c r="G7" s="125">
        <v>1</v>
      </c>
      <c r="H7" s="125">
        <v>0</v>
      </c>
      <c r="I7" s="126" t="s">
        <v>522</v>
      </c>
      <c r="J7" s="154">
        <v>11268</v>
      </c>
      <c r="K7" s="154">
        <v>11268</v>
      </c>
      <c r="L7" s="154">
        <v>14848</v>
      </c>
    </row>
    <row r="8" spans="1:12" x14ac:dyDescent="0.25">
      <c r="A8" s="128" t="s">
        <v>487</v>
      </c>
      <c r="B8" s="129" t="s">
        <v>488</v>
      </c>
      <c r="C8" s="129" t="s">
        <v>520</v>
      </c>
      <c r="D8" s="129" t="s">
        <v>524</v>
      </c>
      <c r="E8" s="128">
        <v>13</v>
      </c>
      <c r="F8" s="128">
        <v>2</v>
      </c>
      <c r="G8" s="128">
        <v>1</v>
      </c>
      <c r="H8" s="128">
        <v>0</v>
      </c>
      <c r="I8" s="129" t="s">
        <v>522</v>
      </c>
      <c r="J8" s="153">
        <v>5475</v>
      </c>
      <c r="K8" s="153">
        <v>5475</v>
      </c>
      <c r="L8" s="153">
        <v>5475</v>
      </c>
    </row>
    <row r="9" spans="1:12" x14ac:dyDescent="0.25">
      <c r="A9" s="125" t="s">
        <v>487</v>
      </c>
      <c r="B9" s="126" t="s">
        <v>486</v>
      </c>
      <c r="C9" s="126" t="s">
        <v>520</v>
      </c>
      <c r="D9" s="126" t="s">
        <v>521</v>
      </c>
      <c r="E9" s="125">
        <v>16</v>
      </c>
      <c r="F9" s="125">
        <v>2</v>
      </c>
      <c r="G9" s="125">
        <v>1</v>
      </c>
      <c r="H9" s="125">
        <v>0</v>
      </c>
      <c r="I9" s="126" t="s">
        <v>522</v>
      </c>
      <c r="J9" s="154">
        <v>6150</v>
      </c>
      <c r="K9" s="154">
        <v>6150</v>
      </c>
      <c r="L9" s="154">
        <v>11650</v>
      </c>
    </row>
    <row r="10" spans="1:12" x14ac:dyDescent="0.25">
      <c r="A10" s="128" t="s">
        <v>485</v>
      </c>
      <c r="B10" s="129" t="s">
        <v>484</v>
      </c>
      <c r="C10" s="129" t="s">
        <v>520</v>
      </c>
      <c r="D10" s="129" t="s">
        <v>521</v>
      </c>
      <c r="E10" s="128">
        <v>15</v>
      </c>
      <c r="F10" s="128">
        <v>2</v>
      </c>
      <c r="G10" s="128">
        <v>1</v>
      </c>
      <c r="H10" s="128">
        <v>0</v>
      </c>
      <c r="I10" s="129" t="s">
        <v>522</v>
      </c>
      <c r="J10" s="153">
        <v>9828</v>
      </c>
      <c r="K10" s="153">
        <v>9828</v>
      </c>
      <c r="L10" s="153">
        <v>27270</v>
      </c>
    </row>
    <row r="11" spans="1:12" x14ac:dyDescent="0.25">
      <c r="A11" s="125" t="s">
        <v>481</v>
      </c>
      <c r="B11" s="126" t="s">
        <v>483</v>
      </c>
      <c r="C11" s="126" t="s">
        <v>520</v>
      </c>
      <c r="D11" s="126" t="s">
        <v>521</v>
      </c>
      <c r="E11" s="125">
        <v>16</v>
      </c>
      <c r="F11" s="125">
        <v>2</v>
      </c>
      <c r="G11" s="125">
        <v>1</v>
      </c>
      <c r="H11" s="125">
        <v>1</v>
      </c>
      <c r="I11" s="126" t="s">
        <v>523</v>
      </c>
      <c r="J11" s="154">
        <v>4390</v>
      </c>
      <c r="K11" s="154">
        <v>11017</v>
      </c>
      <c r="L11" s="154">
        <v>11018</v>
      </c>
    </row>
    <row r="12" spans="1:12" x14ac:dyDescent="0.25">
      <c r="A12" s="128" t="s">
        <v>481</v>
      </c>
      <c r="B12" s="129" t="s">
        <v>482</v>
      </c>
      <c r="C12" s="129" t="s">
        <v>520</v>
      </c>
      <c r="D12" s="129" t="s">
        <v>521</v>
      </c>
      <c r="E12" s="128">
        <v>16</v>
      </c>
      <c r="F12" s="128">
        <v>2</v>
      </c>
      <c r="G12" s="128">
        <v>0</v>
      </c>
      <c r="H12" s="128">
        <v>0</v>
      </c>
      <c r="I12" s="129" t="s">
        <v>522</v>
      </c>
      <c r="J12" s="153">
        <v>5821</v>
      </c>
      <c r="K12" s="153">
        <v>5821</v>
      </c>
      <c r="L12" s="153">
        <v>11720</v>
      </c>
    </row>
    <row r="13" spans="1:12" x14ac:dyDescent="0.25">
      <c r="A13" s="125" t="s">
        <v>481</v>
      </c>
      <c r="B13" s="126" t="s">
        <v>480</v>
      </c>
      <c r="C13" s="126" t="s">
        <v>520</v>
      </c>
      <c r="D13" s="126" t="s">
        <v>492</v>
      </c>
      <c r="E13" s="125">
        <v>16</v>
      </c>
      <c r="F13" s="125">
        <v>2</v>
      </c>
      <c r="G13" s="125">
        <v>0</v>
      </c>
      <c r="H13" s="125">
        <v>0</v>
      </c>
      <c r="I13" s="126" t="s">
        <v>523</v>
      </c>
      <c r="J13" s="154">
        <v>6024</v>
      </c>
      <c r="K13" s="154">
        <v>6024</v>
      </c>
      <c r="L13" s="154">
        <v>12366</v>
      </c>
    </row>
    <row r="14" spans="1:12" x14ac:dyDescent="0.25">
      <c r="A14" s="128" t="s">
        <v>478</v>
      </c>
      <c r="B14" s="129" t="s">
        <v>479</v>
      </c>
      <c r="C14" s="129" t="s">
        <v>520</v>
      </c>
      <c r="D14" s="129" t="s">
        <v>521</v>
      </c>
      <c r="E14" s="128">
        <v>16</v>
      </c>
      <c r="F14" s="128">
        <v>2</v>
      </c>
      <c r="G14" s="128">
        <v>1</v>
      </c>
      <c r="H14" s="128">
        <v>0</v>
      </c>
      <c r="I14" s="129" t="s">
        <v>522</v>
      </c>
      <c r="J14" s="153">
        <v>4581</v>
      </c>
      <c r="K14" s="153">
        <v>4961</v>
      </c>
      <c r="L14" s="153">
        <v>6861</v>
      </c>
    </row>
    <row r="15" spans="1:12" x14ac:dyDescent="0.25">
      <c r="A15" s="125" t="s">
        <v>478</v>
      </c>
      <c r="B15" s="126" t="s">
        <v>477</v>
      </c>
      <c r="C15" s="126" t="s">
        <v>525</v>
      </c>
      <c r="D15" s="126" t="s">
        <v>521</v>
      </c>
      <c r="E15" s="125">
        <v>16</v>
      </c>
      <c r="F15" s="125">
        <v>2</v>
      </c>
      <c r="G15" s="125">
        <v>0</v>
      </c>
      <c r="H15" s="125">
        <v>0</v>
      </c>
      <c r="I15" s="126" t="s">
        <v>522</v>
      </c>
      <c r="J15" s="154">
        <v>9430</v>
      </c>
      <c r="K15" s="154">
        <v>9430</v>
      </c>
      <c r="L15" s="154">
        <v>11107</v>
      </c>
    </row>
    <row r="16" spans="1:12" x14ac:dyDescent="0.25">
      <c r="A16" s="128" t="s">
        <v>457</v>
      </c>
      <c r="B16" s="129" t="s">
        <v>476</v>
      </c>
      <c r="C16" s="129" t="s">
        <v>520</v>
      </c>
      <c r="D16" s="129" t="s">
        <v>521</v>
      </c>
      <c r="E16" s="128">
        <v>18</v>
      </c>
      <c r="F16" s="128">
        <v>2</v>
      </c>
      <c r="G16" s="128">
        <v>1</v>
      </c>
      <c r="H16" s="128">
        <v>0</v>
      </c>
      <c r="I16" s="129" t="s">
        <v>522</v>
      </c>
      <c r="J16" s="153">
        <v>4866</v>
      </c>
      <c r="K16" s="153">
        <v>4866</v>
      </c>
      <c r="L16" s="153">
        <v>11778</v>
      </c>
    </row>
    <row r="17" spans="1:12" x14ac:dyDescent="0.25">
      <c r="A17" s="125" t="s">
        <v>457</v>
      </c>
      <c r="B17" s="126" t="s">
        <v>475</v>
      </c>
      <c r="C17" s="126" t="s">
        <v>520</v>
      </c>
      <c r="D17" s="126" t="s">
        <v>521</v>
      </c>
      <c r="E17" s="125">
        <v>18</v>
      </c>
      <c r="F17" s="125">
        <v>2</v>
      </c>
      <c r="G17" s="125">
        <v>0</v>
      </c>
      <c r="H17" s="125">
        <v>0</v>
      </c>
      <c r="I17" s="126" t="s">
        <v>522</v>
      </c>
      <c r="J17" s="154">
        <v>1944</v>
      </c>
      <c r="K17" s="154">
        <v>1944</v>
      </c>
      <c r="L17" s="154">
        <v>6864</v>
      </c>
    </row>
    <row r="18" spans="1:12" x14ac:dyDescent="0.25">
      <c r="A18" s="128" t="s">
        <v>457</v>
      </c>
      <c r="B18" s="129" t="s">
        <v>474</v>
      </c>
      <c r="C18" s="129" t="s">
        <v>520</v>
      </c>
      <c r="D18" s="129" t="s">
        <v>526</v>
      </c>
      <c r="E18" s="128">
        <v>8</v>
      </c>
      <c r="F18" s="128">
        <v>4</v>
      </c>
      <c r="G18" s="128">
        <v>0</v>
      </c>
      <c r="H18" s="128">
        <v>1</v>
      </c>
      <c r="I18" s="129" t="s">
        <v>522</v>
      </c>
      <c r="J18" s="153">
        <v>3230</v>
      </c>
      <c r="K18" s="153">
        <v>3230</v>
      </c>
      <c r="L18" s="153">
        <v>9080</v>
      </c>
    </row>
    <row r="19" spans="1:12" x14ac:dyDescent="0.25">
      <c r="A19" s="125" t="s">
        <v>457</v>
      </c>
      <c r="B19" s="126" t="s">
        <v>473</v>
      </c>
      <c r="C19" s="126" t="s">
        <v>520</v>
      </c>
      <c r="D19" s="126" t="s">
        <v>521</v>
      </c>
      <c r="E19" s="125">
        <v>17</v>
      </c>
      <c r="F19" s="125">
        <v>2</v>
      </c>
      <c r="G19" s="125">
        <v>0</v>
      </c>
      <c r="H19" s="125">
        <v>1</v>
      </c>
      <c r="I19" s="126" t="s">
        <v>522</v>
      </c>
      <c r="J19" s="154">
        <v>3147</v>
      </c>
      <c r="K19" s="154">
        <v>3147</v>
      </c>
      <c r="L19" s="154">
        <v>10216</v>
      </c>
    </row>
    <row r="20" spans="1:12" x14ac:dyDescent="0.25">
      <c r="A20" s="128" t="s">
        <v>457</v>
      </c>
      <c r="B20" s="129" t="s">
        <v>472</v>
      </c>
      <c r="C20" s="129" t="s">
        <v>520</v>
      </c>
      <c r="D20" s="129" t="s">
        <v>521</v>
      </c>
      <c r="E20" s="128">
        <v>17</v>
      </c>
      <c r="F20" s="128">
        <v>2</v>
      </c>
      <c r="G20" s="128">
        <v>0</v>
      </c>
      <c r="H20" s="128">
        <v>0</v>
      </c>
      <c r="I20" s="129" t="s">
        <v>522</v>
      </c>
      <c r="J20" s="153">
        <v>3979</v>
      </c>
      <c r="K20" s="153">
        <v>3979</v>
      </c>
      <c r="L20" s="153">
        <v>11855</v>
      </c>
    </row>
    <row r="21" spans="1:12" x14ac:dyDescent="0.25">
      <c r="A21" s="125" t="s">
        <v>457</v>
      </c>
      <c r="B21" s="126" t="s">
        <v>471</v>
      </c>
      <c r="C21" s="126" t="s">
        <v>520</v>
      </c>
      <c r="D21" s="126" t="s">
        <v>521</v>
      </c>
      <c r="E21" s="125">
        <v>16</v>
      </c>
      <c r="F21" s="125">
        <v>2</v>
      </c>
      <c r="G21" s="125">
        <v>1</v>
      </c>
      <c r="H21" s="125">
        <v>1</v>
      </c>
      <c r="I21" s="126" t="s">
        <v>522</v>
      </c>
      <c r="J21" s="154">
        <v>6192</v>
      </c>
      <c r="K21" s="154">
        <v>14869</v>
      </c>
      <c r="L21" s="154">
        <v>15068</v>
      </c>
    </row>
    <row r="22" spans="1:12" x14ac:dyDescent="0.25">
      <c r="A22" s="128" t="s">
        <v>457</v>
      </c>
      <c r="B22" s="129" t="s">
        <v>470</v>
      </c>
      <c r="C22" s="129" t="s">
        <v>520</v>
      </c>
      <c r="D22" s="129" t="s">
        <v>521</v>
      </c>
      <c r="E22" s="128">
        <v>16</v>
      </c>
      <c r="F22" s="128">
        <v>2</v>
      </c>
      <c r="G22" s="128">
        <v>0</v>
      </c>
      <c r="H22" s="128">
        <v>0</v>
      </c>
      <c r="I22" s="129" t="s">
        <v>522</v>
      </c>
      <c r="J22" s="153">
        <v>1350</v>
      </c>
      <c r="K22" s="153">
        <v>1350</v>
      </c>
      <c r="L22" s="153">
        <v>1350</v>
      </c>
    </row>
    <row r="23" spans="1:12" x14ac:dyDescent="0.25">
      <c r="A23" s="125" t="s">
        <v>457</v>
      </c>
      <c r="B23" s="126" t="s">
        <v>469</v>
      </c>
      <c r="C23" s="126" t="s">
        <v>520</v>
      </c>
      <c r="D23" s="126" t="s">
        <v>521</v>
      </c>
      <c r="E23" s="125">
        <v>16</v>
      </c>
      <c r="F23" s="125">
        <v>2</v>
      </c>
      <c r="G23" s="125">
        <v>0</v>
      </c>
      <c r="H23" s="125">
        <v>1</v>
      </c>
      <c r="I23" s="126" t="s">
        <v>522</v>
      </c>
      <c r="J23" s="154">
        <v>3662</v>
      </c>
      <c r="K23" s="154">
        <v>3662</v>
      </c>
      <c r="L23" s="154">
        <v>9710</v>
      </c>
    </row>
    <row r="24" spans="1:12" x14ac:dyDescent="0.25">
      <c r="A24" s="128" t="s">
        <v>457</v>
      </c>
      <c r="B24" s="129" t="s">
        <v>468</v>
      </c>
      <c r="C24" s="129" t="s">
        <v>520</v>
      </c>
      <c r="D24" s="129" t="s">
        <v>521</v>
      </c>
      <c r="E24" s="128">
        <v>16</v>
      </c>
      <c r="F24" s="128">
        <v>2</v>
      </c>
      <c r="G24" s="128">
        <v>0</v>
      </c>
      <c r="H24" s="128">
        <v>0</v>
      </c>
      <c r="I24" s="129" t="s">
        <v>522</v>
      </c>
      <c r="J24" s="153">
        <v>3254</v>
      </c>
      <c r="K24" s="153">
        <v>3254</v>
      </c>
      <c r="L24" s="153">
        <v>8091</v>
      </c>
    </row>
    <row r="25" spans="1:12" x14ac:dyDescent="0.25">
      <c r="A25" s="125" t="s">
        <v>457</v>
      </c>
      <c r="B25" s="126" t="s">
        <v>467</v>
      </c>
      <c r="C25" s="126" t="s">
        <v>520</v>
      </c>
      <c r="D25" s="126" t="s">
        <v>521</v>
      </c>
      <c r="E25" s="125">
        <v>18</v>
      </c>
      <c r="F25" s="125">
        <v>2</v>
      </c>
      <c r="G25" s="125">
        <v>0</v>
      </c>
      <c r="H25" s="125">
        <v>0</v>
      </c>
      <c r="I25" s="126" t="s">
        <v>522</v>
      </c>
      <c r="J25" s="154">
        <v>5420</v>
      </c>
      <c r="K25" s="154">
        <v>5420</v>
      </c>
      <c r="L25" s="154">
        <v>12575</v>
      </c>
    </row>
    <row r="26" spans="1:12" x14ac:dyDescent="0.25">
      <c r="A26" s="128" t="s">
        <v>457</v>
      </c>
      <c r="B26" s="129" t="s">
        <v>466</v>
      </c>
      <c r="C26" s="129" t="s">
        <v>520</v>
      </c>
      <c r="D26" s="129" t="s">
        <v>527</v>
      </c>
      <c r="E26" s="128">
        <v>12</v>
      </c>
      <c r="F26" s="128">
        <v>3</v>
      </c>
      <c r="G26" s="128">
        <v>0</v>
      </c>
      <c r="H26" s="128">
        <v>0</v>
      </c>
      <c r="I26" s="129" t="s">
        <v>522</v>
      </c>
      <c r="J26" s="153">
        <v>3255</v>
      </c>
      <c r="K26" s="153">
        <v>3255</v>
      </c>
      <c r="L26" s="153">
        <v>10130</v>
      </c>
    </row>
    <row r="27" spans="1:12" x14ac:dyDescent="0.25">
      <c r="A27" s="125" t="s">
        <v>457</v>
      </c>
      <c r="B27" s="126" t="s">
        <v>465</v>
      </c>
      <c r="C27" s="126" t="s">
        <v>520</v>
      </c>
      <c r="D27" s="126" t="s">
        <v>521</v>
      </c>
      <c r="E27" s="125">
        <v>19</v>
      </c>
      <c r="F27" s="125">
        <v>2</v>
      </c>
      <c r="G27" s="125">
        <v>0</v>
      </c>
      <c r="H27" s="125">
        <v>0</v>
      </c>
      <c r="I27" s="126" t="s">
        <v>522</v>
      </c>
      <c r="J27" s="154">
        <v>5820</v>
      </c>
      <c r="K27" s="154">
        <v>5820</v>
      </c>
      <c r="L27" s="154">
        <v>5820</v>
      </c>
    </row>
    <row r="28" spans="1:12" x14ac:dyDescent="0.25">
      <c r="A28" s="128" t="s">
        <v>457</v>
      </c>
      <c r="B28" s="129" t="s">
        <v>464</v>
      </c>
      <c r="C28" s="129" t="s">
        <v>520</v>
      </c>
      <c r="D28" s="129" t="s">
        <v>521</v>
      </c>
      <c r="E28" s="128">
        <v>16</v>
      </c>
      <c r="F28" s="128">
        <v>2</v>
      </c>
      <c r="G28" s="128">
        <v>0</v>
      </c>
      <c r="H28" s="128">
        <v>1</v>
      </c>
      <c r="I28" s="129" t="s">
        <v>522</v>
      </c>
      <c r="J28" s="153">
        <v>1930</v>
      </c>
      <c r="K28" s="153">
        <v>1930</v>
      </c>
      <c r="L28" s="153">
        <v>9536</v>
      </c>
    </row>
    <row r="29" spans="1:12" x14ac:dyDescent="0.25">
      <c r="A29" s="125" t="s">
        <v>457</v>
      </c>
      <c r="B29" s="126" t="s">
        <v>463</v>
      </c>
      <c r="C29" s="126" t="s">
        <v>520</v>
      </c>
      <c r="D29" s="126" t="s">
        <v>521</v>
      </c>
      <c r="E29" s="125">
        <v>16</v>
      </c>
      <c r="F29" s="125">
        <v>2</v>
      </c>
      <c r="G29" s="125">
        <v>0</v>
      </c>
      <c r="H29" s="125">
        <v>1</v>
      </c>
      <c r="I29" s="126" t="s">
        <v>522</v>
      </c>
      <c r="J29" s="154">
        <v>3878</v>
      </c>
      <c r="K29" s="154">
        <v>3878</v>
      </c>
      <c r="L29" s="154">
        <v>10148</v>
      </c>
    </row>
    <row r="30" spans="1:12" x14ac:dyDescent="0.25">
      <c r="A30" s="128" t="s">
        <v>457</v>
      </c>
      <c r="B30" s="129" t="s">
        <v>462</v>
      </c>
      <c r="C30" s="129" t="s">
        <v>520</v>
      </c>
      <c r="D30" s="129" t="s">
        <v>521</v>
      </c>
      <c r="E30" s="128">
        <v>12</v>
      </c>
      <c r="F30" s="128">
        <v>3</v>
      </c>
      <c r="G30" s="128">
        <v>0</v>
      </c>
      <c r="H30" s="128">
        <v>1</v>
      </c>
      <c r="I30" s="129" t="s">
        <v>523</v>
      </c>
      <c r="J30" s="153">
        <v>3617</v>
      </c>
      <c r="K30" s="153">
        <v>3617</v>
      </c>
      <c r="L30" s="153">
        <v>8947</v>
      </c>
    </row>
    <row r="31" spans="1:12" x14ac:dyDescent="0.25">
      <c r="A31" s="125" t="s">
        <v>457</v>
      </c>
      <c r="B31" s="126" t="s">
        <v>461</v>
      </c>
      <c r="C31" s="126" t="s">
        <v>520</v>
      </c>
      <c r="D31" s="126" t="s">
        <v>521</v>
      </c>
      <c r="E31" s="125">
        <v>16</v>
      </c>
      <c r="F31" s="125">
        <v>2</v>
      </c>
      <c r="G31" s="125">
        <v>0</v>
      </c>
      <c r="H31" s="125">
        <v>1</v>
      </c>
      <c r="I31" s="126" t="s">
        <v>522</v>
      </c>
      <c r="J31" s="154">
        <v>2848</v>
      </c>
      <c r="K31" s="154">
        <v>2848</v>
      </c>
      <c r="L31" s="154">
        <v>8700</v>
      </c>
    </row>
    <row r="32" spans="1:12" x14ac:dyDescent="0.25">
      <c r="A32" s="128" t="s">
        <v>457</v>
      </c>
      <c r="B32" s="129" t="s">
        <v>460</v>
      </c>
      <c r="C32" s="129" t="s">
        <v>520</v>
      </c>
      <c r="D32" s="129" t="s">
        <v>521</v>
      </c>
      <c r="E32" s="128">
        <v>14</v>
      </c>
      <c r="F32" s="128">
        <v>2</v>
      </c>
      <c r="G32" s="128">
        <v>0</v>
      </c>
      <c r="H32" s="128">
        <v>0</v>
      </c>
      <c r="I32" s="129" t="s">
        <v>522</v>
      </c>
      <c r="J32" s="153">
        <v>5656</v>
      </c>
      <c r="K32" s="153">
        <v>5656</v>
      </c>
      <c r="L32" s="153">
        <v>13305</v>
      </c>
    </row>
    <row r="33" spans="1:12" x14ac:dyDescent="0.25">
      <c r="A33" s="125" t="s">
        <v>457</v>
      </c>
      <c r="B33" s="126" t="s">
        <v>459</v>
      </c>
      <c r="C33" s="126" t="s">
        <v>520</v>
      </c>
      <c r="D33" s="126" t="s">
        <v>521</v>
      </c>
      <c r="E33" s="125">
        <v>16</v>
      </c>
      <c r="F33" s="125">
        <v>2</v>
      </c>
      <c r="G33" s="125">
        <v>1</v>
      </c>
      <c r="H33" s="125">
        <v>0</v>
      </c>
      <c r="I33" s="126" t="s">
        <v>522</v>
      </c>
      <c r="J33" s="154">
        <v>3330</v>
      </c>
      <c r="K33" s="154">
        <v>3330</v>
      </c>
      <c r="L33" s="154">
        <v>9735</v>
      </c>
    </row>
    <row r="34" spans="1:12" x14ac:dyDescent="0.25">
      <c r="A34" s="128" t="s">
        <v>457</v>
      </c>
      <c r="B34" s="129" t="s">
        <v>458</v>
      </c>
      <c r="C34" s="129" t="s">
        <v>520</v>
      </c>
      <c r="D34" s="129" t="s">
        <v>521</v>
      </c>
      <c r="E34" s="128">
        <v>16</v>
      </c>
      <c r="F34" s="128">
        <v>2</v>
      </c>
      <c r="G34" s="128">
        <v>1</v>
      </c>
      <c r="H34" s="128">
        <v>0</v>
      </c>
      <c r="I34" s="129" t="s">
        <v>522</v>
      </c>
      <c r="J34" s="153">
        <v>3636</v>
      </c>
      <c r="K34" s="153">
        <v>3636</v>
      </c>
      <c r="L34" s="153">
        <v>8800</v>
      </c>
    </row>
    <row r="35" spans="1:12" x14ac:dyDescent="0.25">
      <c r="A35" s="125" t="s">
        <v>457</v>
      </c>
      <c r="B35" s="126" t="s">
        <v>456</v>
      </c>
      <c r="C35" s="126" t="s">
        <v>520</v>
      </c>
      <c r="D35" s="126" t="s">
        <v>521</v>
      </c>
      <c r="E35" s="125">
        <v>17</v>
      </c>
      <c r="F35" s="125">
        <v>2</v>
      </c>
      <c r="G35" s="125">
        <v>1</v>
      </c>
      <c r="H35" s="125">
        <v>0</v>
      </c>
      <c r="I35" s="126" t="s">
        <v>523</v>
      </c>
      <c r="J35" s="154">
        <v>4150</v>
      </c>
      <c r="K35" s="154">
        <v>4150</v>
      </c>
      <c r="L35" s="154">
        <v>8650</v>
      </c>
    </row>
    <row r="36" spans="1:12" x14ac:dyDescent="0.25">
      <c r="A36" s="128" t="s">
        <v>453</v>
      </c>
      <c r="B36" s="129" t="s">
        <v>455</v>
      </c>
      <c r="C36" s="129" t="s">
        <v>520</v>
      </c>
      <c r="D36" s="129" t="s">
        <v>521</v>
      </c>
      <c r="E36" s="128">
        <v>15</v>
      </c>
      <c r="F36" s="128">
        <v>2</v>
      </c>
      <c r="G36" s="128">
        <v>1</v>
      </c>
      <c r="H36" s="128">
        <v>0</v>
      </c>
      <c r="I36" s="129" t="s">
        <v>522</v>
      </c>
      <c r="J36" s="153">
        <v>10147</v>
      </c>
      <c r="K36" s="153">
        <v>10147</v>
      </c>
      <c r="L36" s="153">
        <v>29334</v>
      </c>
    </row>
    <row r="37" spans="1:12" x14ac:dyDescent="0.25">
      <c r="A37" s="125" t="s">
        <v>453</v>
      </c>
      <c r="B37" s="126" t="s">
        <v>454</v>
      </c>
      <c r="C37" s="126" t="s">
        <v>520</v>
      </c>
      <c r="D37" s="126" t="s">
        <v>527</v>
      </c>
      <c r="E37" s="125">
        <v>9</v>
      </c>
      <c r="F37" s="125">
        <v>4</v>
      </c>
      <c r="G37" s="125">
        <v>1</v>
      </c>
      <c r="H37" s="125">
        <v>0</v>
      </c>
      <c r="I37" s="126" t="s">
        <v>522</v>
      </c>
      <c r="J37" s="154">
        <v>5853</v>
      </c>
      <c r="K37" s="154">
        <v>10758</v>
      </c>
      <c r="L37" s="154">
        <v>10758</v>
      </c>
    </row>
    <row r="38" spans="1:12" x14ac:dyDescent="0.25">
      <c r="A38" s="128" t="s">
        <v>453</v>
      </c>
      <c r="B38" s="129" t="s">
        <v>452</v>
      </c>
      <c r="C38" s="129" t="s">
        <v>520</v>
      </c>
      <c r="D38" s="129" t="s">
        <v>521</v>
      </c>
      <c r="E38" s="128">
        <v>15</v>
      </c>
      <c r="F38" s="128">
        <v>2</v>
      </c>
      <c r="G38" s="128">
        <v>1</v>
      </c>
      <c r="H38" s="128">
        <v>0</v>
      </c>
      <c r="I38" s="129" t="s">
        <v>522</v>
      </c>
      <c r="J38" s="153">
        <v>14100</v>
      </c>
      <c r="K38" s="153">
        <v>18800</v>
      </c>
      <c r="L38" s="153">
        <v>43257</v>
      </c>
    </row>
    <row r="39" spans="1:12" x14ac:dyDescent="0.25">
      <c r="A39" s="125" t="s">
        <v>449</v>
      </c>
      <c r="B39" s="126" t="s">
        <v>451</v>
      </c>
      <c r="C39" s="126" t="s">
        <v>520</v>
      </c>
      <c r="D39" s="126" t="s">
        <v>521</v>
      </c>
      <c r="E39" s="125">
        <v>16</v>
      </c>
      <c r="F39" s="125">
        <v>2</v>
      </c>
      <c r="G39" s="125">
        <v>0</v>
      </c>
      <c r="H39" s="125">
        <v>0</v>
      </c>
      <c r="I39" s="126" t="s">
        <v>522</v>
      </c>
      <c r="J39" s="154">
        <v>21550</v>
      </c>
      <c r="K39" s="154">
        <v>21550</v>
      </c>
      <c r="L39" s="154">
        <v>21550</v>
      </c>
    </row>
    <row r="40" spans="1:12" x14ac:dyDescent="0.25">
      <c r="A40" s="128" t="s">
        <v>449</v>
      </c>
      <c r="B40" s="129" t="s">
        <v>450</v>
      </c>
      <c r="C40" s="129" t="s">
        <v>520</v>
      </c>
      <c r="D40" s="129" t="s">
        <v>521</v>
      </c>
      <c r="E40" s="128">
        <v>16</v>
      </c>
      <c r="F40" s="128">
        <v>2</v>
      </c>
      <c r="G40" s="128">
        <v>1</v>
      </c>
      <c r="H40" s="128">
        <v>0</v>
      </c>
      <c r="I40" s="129" t="s">
        <v>522</v>
      </c>
      <c r="J40" s="153">
        <v>5484</v>
      </c>
      <c r="K40" s="153">
        <v>7622</v>
      </c>
      <c r="L40" s="153">
        <v>7622</v>
      </c>
    </row>
    <row r="41" spans="1:12" x14ac:dyDescent="0.25">
      <c r="A41" s="125" t="s">
        <v>449</v>
      </c>
      <c r="B41" s="126" t="s">
        <v>448</v>
      </c>
      <c r="C41" s="126" t="s">
        <v>520</v>
      </c>
      <c r="D41" s="126" t="s">
        <v>521</v>
      </c>
      <c r="E41" s="125">
        <v>15</v>
      </c>
      <c r="F41" s="125">
        <v>2</v>
      </c>
      <c r="G41" s="125">
        <v>1</v>
      </c>
      <c r="H41" s="125">
        <v>1</v>
      </c>
      <c r="I41" s="126" t="s">
        <v>522</v>
      </c>
      <c r="J41" s="154">
        <v>7368</v>
      </c>
      <c r="K41" s="154">
        <v>7368</v>
      </c>
      <c r="L41" s="154">
        <v>15920</v>
      </c>
    </row>
    <row r="42" spans="1:12" x14ac:dyDescent="0.25">
      <c r="A42" s="128" t="s">
        <v>427</v>
      </c>
      <c r="B42" s="129" t="s">
        <v>447</v>
      </c>
      <c r="C42" s="129" t="s">
        <v>525</v>
      </c>
      <c r="D42" s="129" t="s">
        <v>521</v>
      </c>
      <c r="E42" s="128">
        <v>18</v>
      </c>
      <c r="F42" s="128">
        <v>2</v>
      </c>
      <c r="G42" s="128">
        <v>1</v>
      </c>
      <c r="H42" s="128">
        <v>0</v>
      </c>
      <c r="I42" s="129" t="s">
        <v>522</v>
      </c>
      <c r="J42" s="153">
        <v>4501</v>
      </c>
      <c r="K42" s="153">
        <v>4501</v>
      </c>
      <c r="L42" s="153">
        <v>14833</v>
      </c>
    </row>
    <row r="43" spans="1:12" x14ac:dyDescent="0.25">
      <c r="A43" s="125" t="s">
        <v>427</v>
      </c>
      <c r="B43" s="126" t="s">
        <v>446</v>
      </c>
      <c r="C43" s="126" t="s">
        <v>525</v>
      </c>
      <c r="D43" s="126" t="s">
        <v>521</v>
      </c>
      <c r="E43" s="125">
        <v>16</v>
      </c>
      <c r="F43" s="125">
        <v>2</v>
      </c>
      <c r="G43" s="125">
        <v>2</v>
      </c>
      <c r="H43" s="125">
        <v>0</v>
      </c>
      <c r="I43" s="126" t="s">
        <v>523</v>
      </c>
      <c r="J43" s="154">
        <v>8055</v>
      </c>
      <c r="K43" s="154">
        <v>8055</v>
      </c>
      <c r="L43" s="154">
        <v>20810</v>
      </c>
    </row>
    <row r="44" spans="1:12" x14ac:dyDescent="0.25">
      <c r="A44" s="128" t="s">
        <v>427</v>
      </c>
      <c r="B44" s="129" t="s">
        <v>445</v>
      </c>
      <c r="C44" s="129" t="s">
        <v>520</v>
      </c>
      <c r="D44" s="129" t="s">
        <v>492</v>
      </c>
      <c r="E44" s="128">
        <v>10</v>
      </c>
      <c r="F44" s="128">
        <v>4</v>
      </c>
      <c r="G44" s="128">
        <v>0</v>
      </c>
      <c r="H44" s="128">
        <v>0</v>
      </c>
      <c r="I44" s="129" t="s">
        <v>522</v>
      </c>
      <c r="J44" s="153">
        <v>4869</v>
      </c>
      <c r="K44" s="153">
        <v>4869</v>
      </c>
      <c r="L44" s="153">
        <v>15680</v>
      </c>
    </row>
    <row r="45" spans="1:12" x14ac:dyDescent="0.25">
      <c r="A45" s="125" t="s">
        <v>427</v>
      </c>
      <c r="B45" s="126" t="s">
        <v>444</v>
      </c>
      <c r="C45" s="126" t="s">
        <v>525</v>
      </c>
      <c r="D45" s="126" t="s">
        <v>521</v>
      </c>
      <c r="E45" s="125">
        <v>16</v>
      </c>
      <c r="F45" s="125">
        <v>2</v>
      </c>
      <c r="G45" s="125">
        <v>1</v>
      </c>
      <c r="H45" s="125">
        <v>0</v>
      </c>
      <c r="I45" s="126" t="s">
        <v>522</v>
      </c>
      <c r="J45" s="154">
        <v>8780</v>
      </c>
      <c r="K45" s="154">
        <v>8780</v>
      </c>
      <c r="L45" s="154">
        <v>24519</v>
      </c>
    </row>
    <row r="46" spans="1:12" x14ac:dyDescent="0.25">
      <c r="A46" s="128" t="s">
        <v>427</v>
      </c>
      <c r="B46" s="129" t="s">
        <v>443</v>
      </c>
      <c r="C46" s="129" t="s">
        <v>520</v>
      </c>
      <c r="D46" s="129" t="s">
        <v>521</v>
      </c>
      <c r="E46" s="128">
        <v>15</v>
      </c>
      <c r="F46" s="128">
        <v>2</v>
      </c>
      <c r="G46" s="128">
        <v>2</v>
      </c>
      <c r="H46" s="128">
        <v>0</v>
      </c>
      <c r="I46" s="129" t="s">
        <v>522</v>
      </c>
      <c r="J46" s="153">
        <v>7070</v>
      </c>
      <c r="K46" s="153">
        <v>7070</v>
      </c>
      <c r="L46" s="153">
        <v>19198</v>
      </c>
    </row>
    <row r="47" spans="1:12" x14ac:dyDescent="0.25">
      <c r="A47" s="125" t="s">
        <v>427</v>
      </c>
      <c r="B47" s="126" t="s">
        <v>442</v>
      </c>
      <c r="C47" s="126" t="s">
        <v>525</v>
      </c>
      <c r="D47" s="126" t="s">
        <v>521</v>
      </c>
      <c r="E47" s="125">
        <v>16</v>
      </c>
      <c r="F47" s="125">
        <v>2</v>
      </c>
      <c r="G47" s="125">
        <v>2</v>
      </c>
      <c r="H47" s="125">
        <v>0</v>
      </c>
      <c r="I47" s="126" t="s">
        <v>522</v>
      </c>
      <c r="J47" s="154">
        <v>7174</v>
      </c>
      <c r="K47" s="154">
        <v>7174</v>
      </c>
      <c r="L47" s="154">
        <v>22262</v>
      </c>
    </row>
    <row r="48" spans="1:12" x14ac:dyDescent="0.25">
      <c r="A48" s="128" t="s">
        <v>427</v>
      </c>
      <c r="B48" s="129" t="s">
        <v>503</v>
      </c>
      <c r="C48" s="129" t="s">
        <v>525</v>
      </c>
      <c r="D48" s="129" t="s">
        <v>492</v>
      </c>
      <c r="E48" s="128">
        <v>9</v>
      </c>
      <c r="F48" s="128">
        <v>4</v>
      </c>
      <c r="G48" s="128">
        <v>1</v>
      </c>
      <c r="H48" s="128">
        <v>0</v>
      </c>
      <c r="I48" s="129" t="s">
        <v>522</v>
      </c>
      <c r="J48" s="153">
        <v>4934</v>
      </c>
      <c r="K48" s="153">
        <v>4934</v>
      </c>
      <c r="L48" s="153">
        <v>15255</v>
      </c>
    </row>
    <row r="49" spans="1:12" x14ac:dyDescent="0.25">
      <c r="A49" s="125" t="s">
        <v>427</v>
      </c>
      <c r="B49" s="126" t="s">
        <v>441</v>
      </c>
      <c r="C49" s="126" t="s">
        <v>520</v>
      </c>
      <c r="D49" s="126" t="s">
        <v>521</v>
      </c>
      <c r="E49" s="125">
        <v>16</v>
      </c>
      <c r="F49" s="125">
        <v>2</v>
      </c>
      <c r="G49" s="125">
        <v>0</v>
      </c>
      <c r="H49" s="125">
        <v>0</v>
      </c>
      <c r="I49" s="126" t="s">
        <v>522</v>
      </c>
      <c r="J49" s="154">
        <v>4232</v>
      </c>
      <c r="K49" s="154">
        <v>4232</v>
      </c>
      <c r="L49" s="154">
        <v>15057</v>
      </c>
    </row>
    <row r="50" spans="1:12" x14ac:dyDescent="0.25">
      <c r="A50" s="128" t="s">
        <v>427</v>
      </c>
      <c r="B50" s="129" t="s">
        <v>440</v>
      </c>
      <c r="C50" s="129" t="s">
        <v>520</v>
      </c>
      <c r="D50" s="129" t="s">
        <v>521</v>
      </c>
      <c r="E50" s="128">
        <v>16</v>
      </c>
      <c r="F50" s="128">
        <v>2</v>
      </c>
      <c r="G50" s="128">
        <v>1</v>
      </c>
      <c r="H50" s="128">
        <v>0</v>
      </c>
      <c r="I50" s="129" t="s">
        <v>522</v>
      </c>
      <c r="J50" s="153">
        <v>6511</v>
      </c>
      <c r="K50" s="153">
        <v>6511</v>
      </c>
      <c r="L50" s="153">
        <v>18857</v>
      </c>
    </row>
    <row r="51" spans="1:12" x14ac:dyDescent="0.25">
      <c r="A51" s="125" t="s">
        <v>427</v>
      </c>
      <c r="B51" s="126" t="s">
        <v>439</v>
      </c>
      <c r="C51" s="126" t="s">
        <v>520</v>
      </c>
      <c r="D51" s="126" t="s">
        <v>521</v>
      </c>
      <c r="E51" s="125">
        <v>16</v>
      </c>
      <c r="F51" s="125">
        <v>2</v>
      </c>
      <c r="G51" s="125">
        <v>1</v>
      </c>
      <c r="H51" s="125">
        <v>0</v>
      </c>
      <c r="I51" s="126" t="s">
        <v>522</v>
      </c>
      <c r="J51" s="154">
        <v>6138</v>
      </c>
      <c r="K51" s="154">
        <v>15802</v>
      </c>
      <c r="L51" s="154">
        <v>15802</v>
      </c>
    </row>
    <row r="52" spans="1:12" x14ac:dyDescent="0.25">
      <c r="A52" s="128" t="s">
        <v>427</v>
      </c>
      <c r="B52" s="129" t="s">
        <v>438</v>
      </c>
      <c r="C52" s="129" t="s">
        <v>492</v>
      </c>
      <c r="D52" s="129" t="s">
        <v>521</v>
      </c>
      <c r="E52" s="128">
        <v>16</v>
      </c>
      <c r="F52" s="128">
        <v>2</v>
      </c>
      <c r="G52" s="128">
        <v>2</v>
      </c>
      <c r="H52" s="128">
        <v>0</v>
      </c>
      <c r="I52" s="129" t="s">
        <v>522</v>
      </c>
      <c r="J52" s="153">
        <v>9606</v>
      </c>
      <c r="K52" s="153">
        <v>9606</v>
      </c>
      <c r="L52" s="153">
        <v>29671</v>
      </c>
    </row>
    <row r="53" spans="1:12" x14ac:dyDescent="0.25">
      <c r="A53" s="125" t="s">
        <v>427</v>
      </c>
      <c r="B53" s="126" t="s">
        <v>437</v>
      </c>
      <c r="C53" s="126" t="s">
        <v>520</v>
      </c>
      <c r="D53" s="126" t="s">
        <v>524</v>
      </c>
      <c r="E53" s="125">
        <v>20</v>
      </c>
      <c r="F53" s="125">
        <v>3</v>
      </c>
      <c r="G53" s="125">
        <v>0</v>
      </c>
      <c r="H53" s="125">
        <v>0</v>
      </c>
      <c r="I53" s="126" t="s">
        <v>522</v>
      </c>
      <c r="J53" s="154">
        <v>7826</v>
      </c>
      <c r="K53" s="154">
        <v>7826</v>
      </c>
      <c r="L53" s="154">
        <v>20422</v>
      </c>
    </row>
    <row r="54" spans="1:12" x14ac:dyDescent="0.25">
      <c r="A54" s="128" t="s">
        <v>427</v>
      </c>
      <c r="B54" s="129" t="s">
        <v>436</v>
      </c>
      <c r="C54" s="129" t="s">
        <v>520</v>
      </c>
      <c r="D54" s="129" t="s">
        <v>521</v>
      </c>
      <c r="E54" s="128">
        <v>17</v>
      </c>
      <c r="F54" s="128">
        <v>2</v>
      </c>
      <c r="G54" s="128">
        <v>1</v>
      </c>
      <c r="H54" s="128">
        <v>0</v>
      </c>
      <c r="I54" s="129" t="s">
        <v>522</v>
      </c>
      <c r="J54" s="153">
        <v>5184</v>
      </c>
      <c r="K54" s="153">
        <v>5184</v>
      </c>
      <c r="L54" s="153">
        <v>15995</v>
      </c>
    </row>
    <row r="55" spans="1:12" x14ac:dyDescent="0.25">
      <c r="A55" s="125" t="s">
        <v>427</v>
      </c>
      <c r="B55" s="126" t="s">
        <v>435</v>
      </c>
      <c r="C55" s="126" t="s">
        <v>520</v>
      </c>
      <c r="D55" s="126" t="s">
        <v>527</v>
      </c>
      <c r="E55" s="125">
        <v>9</v>
      </c>
      <c r="F55" s="125">
        <v>4</v>
      </c>
      <c r="G55" s="125">
        <v>0</v>
      </c>
      <c r="H55" s="125">
        <v>0</v>
      </c>
      <c r="I55" s="126" t="s">
        <v>522</v>
      </c>
      <c r="J55" s="154">
        <v>6085</v>
      </c>
      <c r="K55" s="154">
        <v>6085</v>
      </c>
      <c r="L55" s="154">
        <v>16896</v>
      </c>
    </row>
    <row r="56" spans="1:12" x14ac:dyDescent="0.25">
      <c r="A56" s="128" t="s">
        <v>427</v>
      </c>
      <c r="B56" s="129" t="s">
        <v>434</v>
      </c>
      <c r="C56" s="129" t="s">
        <v>520</v>
      </c>
      <c r="D56" s="129" t="s">
        <v>521</v>
      </c>
      <c r="E56" s="128">
        <v>15</v>
      </c>
      <c r="F56" s="128">
        <v>2</v>
      </c>
      <c r="G56" s="128">
        <v>1</v>
      </c>
      <c r="H56" s="128">
        <v>0</v>
      </c>
      <c r="I56" s="129" t="s">
        <v>522</v>
      </c>
      <c r="J56" s="153">
        <v>6507</v>
      </c>
      <c r="K56" s="153">
        <v>6507</v>
      </c>
      <c r="L56" s="153">
        <v>17085</v>
      </c>
    </row>
    <row r="57" spans="1:12" x14ac:dyDescent="0.25">
      <c r="A57" s="125" t="s">
        <v>427</v>
      </c>
      <c r="B57" s="126" t="s">
        <v>632</v>
      </c>
      <c r="C57" s="126" t="s">
        <v>520</v>
      </c>
      <c r="D57" s="126" t="s">
        <v>527</v>
      </c>
      <c r="E57" s="125">
        <v>18</v>
      </c>
      <c r="F57" s="125">
        <v>4</v>
      </c>
      <c r="G57" s="125">
        <v>0</v>
      </c>
      <c r="H57" s="125">
        <v>0</v>
      </c>
      <c r="I57" s="126" t="s">
        <v>522</v>
      </c>
      <c r="J57" s="154">
        <v>6755</v>
      </c>
      <c r="K57" s="154">
        <v>6755</v>
      </c>
      <c r="L57" s="154">
        <v>12911</v>
      </c>
    </row>
    <row r="58" spans="1:12" x14ac:dyDescent="0.25">
      <c r="A58" s="128" t="s">
        <v>427</v>
      </c>
      <c r="B58" s="129" t="s">
        <v>433</v>
      </c>
      <c r="C58" s="129" t="s">
        <v>520</v>
      </c>
      <c r="D58" s="129" t="s">
        <v>521</v>
      </c>
      <c r="E58" s="128">
        <v>16</v>
      </c>
      <c r="F58" s="128">
        <v>2</v>
      </c>
      <c r="G58" s="128">
        <v>0</v>
      </c>
      <c r="H58" s="128">
        <v>0</v>
      </c>
      <c r="I58" s="129" t="s">
        <v>522</v>
      </c>
      <c r="J58" s="153">
        <v>5040</v>
      </c>
      <c r="K58" s="153">
        <v>5040</v>
      </c>
      <c r="L58" s="153">
        <v>7770</v>
      </c>
    </row>
    <row r="59" spans="1:12" x14ac:dyDescent="0.25">
      <c r="A59" s="125" t="s">
        <v>427</v>
      </c>
      <c r="B59" s="126" t="s">
        <v>432</v>
      </c>
      <c r="C59" s="126" t="s">
        <v>520</v>
      </c>
      <c r="D59" s="126" t="s">
        <v>526</v>
      </c>
      <c r="E59" s="125">
        <v>10</v>
      </c>
      <c r="F59" s="125">
        <v>4</v>
      </c>
      <c r="G59" s="125">
        <v>1</v>
      </c>
      <c r="H59" s="125">
        <v>0</v>
      </c>
      <c r="I59" s="126" t="s">
        <v>522</v>
      </c>
      <c r="J59" s="154">
        <v>5415</v>
      </c>
      <c r="K59" s="154">
        <v>5415</v>
      </c>
      <c r="L59" s="154">
        <v>5415</v>
      </c>
    </row>
    <row r="60" spans="1:12" x14ac:dyDescent="0.25">
      <c r="A60" s="128" t="s">
        <v>427</v>
      </c>
      <c r="B60" s="129" t="s">
        <v>431</v>
      </c>
      <c r="C60" s="129" t="s">
        <v>520</v>
      </c>
      <c r="D60" s="129" t="s">
        <v>524</v>
      </c>
      <c r="E60" s="128">
        <v>15</v>
      </c>
      <c r="F60" s="128">
        <v>3</v>
      </c>
      <c r="G60" s="128">
        <v>0</v>
      </c>
      <c r="H60" s="128">
        <v>0</v>
      </c>
      <c r="I60" s="129" t="s">
        <v>522</v>
      </c>
      <c r="J60" s="153">
        <v>3918</v>
      </c>
      <c r="K60" s="153">
        <v>3918</v>
      </c>
      <c r="L60" s="153">
        <v>13370</v>
      </c>
    </row>
    <row r="61" spans="1:12" x14ac:dyDescent="0.25">
      <c r="A61" s="125" t="s">
        <v>427</v>
      </c>
      <c r="B61" s="126" t="s">
        <v>430</v>
      </c>
      <c r="C61" s="126" t="s">
        <v>520</v>
      </c>
      <c r="D61" s="126" t="s">
        <v>521</v>
      </c>
      <c r="E61" s="125">
        <v>15</v>
      </c>
      <c r="F61" s="125">
        <v>2</v>
      </c>
      <c r="G61" s="125">
        <v>1</v>
      </c>
      <c r="H61" s="125">
        <v>0</v>
      </c>
      <c r="I61" s="126" t="s">
        <v>522</v>
      </c>
      <c r="J61" s="154">
        <v>6391</v>
      </c>
      <c r="K61" s="154">
        <v>6391</v>
      </c>
      <c r="L61" s="154">
        <v>15186</v>
      </c>
    </row>
    <row r="62" spans="1:12" x14ac:dyDescent="0.25">
      <c r="A62" s="128" t="s">
        <v>427</v>
      </c>
      <c r="B62" s="129" t="s">
        <v>429</v>
      </c>
      <c r="C62" s="129" t="s">
        <v>520</v>
      </c>
      <c r="D62" s="129" t="s">
        <v>526</v>
      </c>
      <c r="E62" s="128">
        <v>16</v>
      </c>
      <c r="F62" s="128">
        <v>2</v>
      </c>
      <c r="G62" s="128">
        <v>1</v>
      </c>
      <c r="H62" s="128">
        <v>0</v>
      </c>
      <c r="I62" s="129" t="s">
        <v>522</v>
      </c>
      <c r="J62" s="153">
        <v>6278</v>
      </c>
      <c r="K62" s="153">
        <v>6278</v>
      </c>
      <c r="L62" s="153">
        <v>17052</v>
      </c>
    </row>
    <row r="63" spans="1:12" x14ac:dyDescent="0.25">
      <c r="A63" s="125" t="s">
        <v>427</v>
      </c>
      <c r="B63" s="126" t="s">
        <v>428</v>
      </c>
      <c r="C63" s="126" t="s">
        <v>492</v>
      </c>
      <c r="D63" s="126" t="s">
        <v>521</v>
      </c>
      <c r="E63" s="125">
        <v>16</v>
      </c>
      <c r="F63" s="125">
        <v>2</v>
      </c>
      <c r="G63" s="125">
        <v>1</v>
      </c>
      <c r="H63" s="125">
        <v>0</v>
      </c>
      <c r="I63" s="126" t="s">
        <v>522</v>
      </c>
      <c r="J63" s="154">
        <v>7376</v>
      </c>
      <c r="K63" s="154">
        <v>7376</v>
      </c>
      <c r="L63" s="154">
        <v>21719</v>
      </c>
    </row>
    <row r="64" spans="1:12" x14ac:dyDescent="0.25">
      <c r="A64" s="128" t="s">
        <v>427</v>
      </c>
      <c r="B64" s="129" t="s">
        <v>426</v>
      </c>
      <c r="C64" s="129" t="s">
        <v>520</v>
      </c>
      <c r="D64" s="129" t="s">
        <v>526</v>
      </c>
      <c r="E64" s="128">
        <v>9</v>
      </c>
      <c r="F64" s="128">
        <v>4</v>
      </c>
      <c r="G64" s="128">
        <v>1</v>
      </c>
      <c r="H64" s="128">
        <v>0</v>
      </c>
      <c r="I64" s="129" t="s">
        <v>522</v>
      </c>
      <c r="J64" s="153">
        <v>6106</v>
      </c>
      <c r="K64" s="153">
        <v>6106</v>
      </c>
      <c r="L64" s="153">
        <v>16734</v>
      </c>
    </row>
    <row r="65" spans="1:12" x14ac:dyDescent="0.25">
      <c r="A65" s="125" t="s">
        <v>415</v>
      </c>
      <c r="B65" s="126" t="s">
        <v>425</v>
      </c>
      <c r="C65" s="126" t="s">
        <v>525</v>
      </c>
      <c r="D65" s="126" t="s">
        <v>521</v>
      </c>
      <c r="E65" s="125">
        <v>15</v>
      </c>
      <c r="F65" s="125">
        <v>2</v>
      </c>
      <c r="G65" s="125">
        <v>1</v>
      </c>
      <c r="H65" s="125">
        <v>0</v>
      </c>
      <c r="I65" s="126" t="s">
        <v>522</v>
      </c>
      <c r="J65" s="154">
        <v>5275</v>
      </c>
      <c r="K65" s="154">
        <v>5275</v>
      </c>
      <c r="L65" s="154">
        <v>9280</v>
      </c>
    </row>
    <row r="66" spans="1:12" x14ac:dyDescent="0.25">
      <c r="A66" s="128" t="s">
        <v>415</v>
      </c>
      <c r="B66" s="129" t="s">
        <v>535</v>
      </c>
      <c r="C66" s="129" t="s">
        <v>525</v>
      </c>
      <c r="D66" s="129" t="s">
        <v>521</v>
      </c>
      <c r="E66" s="128">
        <v>15</v>
      </c>
      <c r="F66" s="128">
        <v>2</v>
      </c>
      <c r="G66" s="128">
        <v>1</v>
      </c>
      <c r="H66" s="128">
        <v>0</v>
      </c>
      <c r="I66" s="129" t="s">
        <v>523</v>
      </c>
      <c r="J66" s="153">
        <v>5316</v>
      </c>
      <c r="K66" s="153">
        <v>5316</v>
      </c>
      <c r="L66" s="153">
        <v>8787</v>
      </c>
    </row>
    <row r="67" spans="1:12" x14ac:dyDescent="0.25">
      <c r="A67" s="125" t="s">
        <v>415</v>
      </c>
      <c r="B67" s="126" t="s">
        <v>424</v>
      </c>
      <c r="C67" s="126" t="s">
        <v>525</v>
      </c>
      <c r="D67" s="126" t="s">
        <v>521</v>
      </c>
      <c r="E67" s="125">
        <v>15</v>
      </c>
      <c r="F67" s="125">
        <v>2</v>
      </c>
      <c r="G67" s="125">
        <v>2</v>
      </c>
      <c r="H67" s="125">
        <v>0</v>
      </c>
      <c r="I67" s="126" t="s">
        <v>522</v>
      </c>
      <c r="J67" s="154">
        <v>9013</v>
      </c>
      <c r="K67" s="154">
        <v>9013</v>
      </c>
      <c r="L67" s="154">
        <v>15406</v>
      </c>
    </row>
    <row r="68" spans="1:12" x14ac:dyDescent="0.25">
      <c r="A68" s="128" t="s">
        <v>415</v>
      </c>
      <c r="B68" s="129" t="s">
        <v>423</v>
      </c>
      <c r="C68" s="129" t="s">
        <v>525</v>
      </c>
      <c r="D68" s="129" t="s">
        <v>521</v>
      </c>
      <c r="E68" s="128">
        <v>15</v>
      </c>
      <c r="F68" s="128">
        <v>5</v>
      </c>
      <c r="G68" s="128">
        <v>2</v>
      </c>
      <c r="H68" s="128">
        <v>0</v>
      </c>
      <c r="I68" s="129" t="s">
        <v>522</v>
      </c>
      <c r="J68" s="153">
        <v>9205</v>
      </c>
      <c r="K68" s="153">
        <v>16190</v>
      </c>
      <c r="L68" s="153">
        <v>16190</v>
      </c>
    </row>
    <row r="69" spans="1:12" x14ac:dyDescent="0.25">
      <c r="A69" s="125" t="s">
        <v>415</v>
      </c>
      <c r="B69" s="126" t="s">
        <v>422</v>
      </c>
      <c r="C69" s="126" t="s">
        <v>525</v>
      </c>
      <c r="D69" s="126" t="s">
        <v>521</v>
      </c>
      <c r="E69" s="125">
        <v>15</v>
      </c>
      <c r="F69" s="125">
        <v>4</v>
      </c>
      <c r="G69" s="125">
        <v>1</v>
      </c>
      <c r="H69" s="125">
        <v>0</v>
      </c>
      <c r="I69" s="126" t="s">
        <v>522</v>
      </c>
      <c r="J69" s="154">
        <v>9516</v>
      </c>
      <c r="K69" s="154">
        <v>9952</v>
      </c>
      <c r="L69" s="154">
        <v>14322</v>
      </c>
    </row>
    <row r="70" spans="1:12" x14ac:dyDescent="0.25">
      <c r="A70" s="128" t="s">
        <v>415</v>
      </c>
      <c r="B70" s="129" t="s">
        <v>421</v>
      </c>
      <c r="C70" s="129" t="s">
        <v>525</v>
      </c>
      <c r="D70" s="129" t="s">
        <v>521</v>
      </c>
      <c r="E70" s="128">
        <v>15</v>
      </c>
      <c r="F70" s="128">
        <v>2</v>
      </c>
      <c r="G70" s="128">
        <v>1</v>
      </c>
      <c r="H70" s="128">
        <v>0</v>
      </c>
      <c r="I70" s="129" t="s">
        <v>522</v>
      </c>
      <c r="J70" s="153">
        <v>3387</v>
      </c>
      <c r="K70" s="153">
        <v>3387</v>
      </c>
      <c r="L70" s="153">
        <v>6324</v>
      </c>
    </row>
    <row r="71" spans="1:12" x14ac:dyDescent="0.25">
      <c r="A71" s="125" t="s">
        <v>415</v>
      </c>
      <c r="B71" s="126" t="s">
        <v>420</v>
      </c>
      <c r="C71" s="126" t="s">
        <v>525</v>
      </c>
      <c r="D71" s="126" t="s">
        <v>521</v>
      </c>
      <c r="E71" s="125">
        <v>16</v>
      </c>
      <c r="F71" s="125">
        <v>2</v>
      </c>
      <c r="G71" s="125">
        <v>1</v>
      </c>
      <c r="H71" s="125">
        <v>0</v>
      </c>
      <c r="I71" s="126" t="s">
        <v>523</v>
      </c>
      <c r="J71" s="154">
        <v>7650</v>
      </c>
      <c r="K71" s="154">
        <v>7650</v>
      </c>
      <c r="L71" s="154">
        <v>13670</v>
      </c>
    </row>
    <row r="72" spans="1:12" x14ac:dyDescent="0.25">
      <c r="A72" s="128" t="s">
        <v>415</v>
      </c>
      <c r="B72" s="129" t="s">
        <v>419</v>
      </c>
      <c r="C72" s="129" t="s">
        <v>525</v>
      </c>
      <c r="D72" s="129" t="s">
        <v>521</v>
      </c>
      <c r="E72" s="128">
        <v>15</v>
      </c>
      <c r="F72" s="128">
        <v>2</v>
      </c>
      <c r="G72" s="128">
        <v>1</v>
      </c>
      <c r="H72" s="128">
        <v>0</v>
      </c>
      <c r="I72" s="129" t="s">
        <v>522</v>
      </c>
      <c r="J72" s="153">
        <v>7770</v>
      </c>
      <c r="K72" s="153">
        <v>7770</v>
      </c>
      <c r="L72" s="153">
        <v>12754</v>
      </c>
    </row>
    <row r="73" spans="1:12" x14ac:dyDescent="0.25">
      <c r="A73" s="125" t="s">
        <v>415</v>
      </c>
      <c r="B73" s="126" t="s">
        <v>418</v>
      </c>
      <c r="C73" s="126" t="s">
        <v>525</v>
      </c>
      <c r="D73" s="126" t="s">
        <v>521</v>
      </c>
      <c r="E73" s="125">
        <v>15</v>
      </c>
      <c r="F73" s="125">
        <v>2</v>
      </c>
      <c r="G73" s="125">
        <v>1</v>
      </c>
      <c r="H73" s="125">
        <v>0</v>
      </c>
      <c r="I73" s="126" t="s">
        <v>523</v>
      </c>
      <c r="J73" s="154">
        <v>4124</v>
      </c>
      <c r="K73" s="154">
        <v>4124</v>
      </c>
      <c r="L73" s="154">
        <v>7773</v>
      </c>
    </row>
    <row r="74" spans="1:12" x14ac:dyDescent="0.25">
      <c r="A74" s="128" t="s">
        <v>415</v>
      </c>
      <c r="B74" s="129" t="s">
        <v>417</v>
      </c>
      <c r="C74" s="129" t="s">
        <v>525</v>
      </c>
      <c r="D74" s="129" t="s">
        <v>521</v>
      </c>
      <c r="E74" s="128">
        <v>16</v>
      </c>
      <c r="F74" s="128">
        <v>2</v>
      </c>
      <c r="G74" s="128">
        <v>0</v>
      </c>
      <c r="H74" s="128">
        <v>0</v>
      </c>
      <c r="I74" s="129" t="s">
        <v>528</v>
      </c>
      <c r="J74" s="153">
        <v>4129</v>
      </c>
      <c r="K74" s="153">
        <v>4129</v>
      </c>
      <c r="L74" s="153">
        <v>6354</v>
      </c>
    </row>
    <row r="75" spans="1:12" x14ac:dyDescent="0.25">
      <c r="A75" s="125" t="s">
        <v>415</v>
      </c>
      <c r="B75" s="126" t="s">
        <v>416</v>
      </c>
      <c r="C75" s="126" t="s">
        <v>525</v>
      </c>
      <c r="D75" s="126" t="s">
        <v>521</v>
      </c>
      <c r="E75" s="125">
        <v>15</v>
      </c>
      <c r="F75" s="125">
        <v>2</v>
      </c>
      <c r="G75" s="125">
        <v>1</v>
      </c>
      <c r="H75" s="125">
        <v>0</v>
      </c>
      <c r="I75" s="126" t="s">
        <v>522</v>
      </c>
      <c r="J75" s="154">
        <v>7661</v>
      </c>
      <c r="K75" s="154">
        <v>7661</v>
      </c>
      <c r="L75" s="154">
        <v>12823</v>
      </c>
    </row>
    <row r="76" spans="1:12" x14ac:dyDescent="0.25">
      <c r="A76" s="128" t="s">
        <v>415</v>
      </c>
      <c r="B76" s="129" t="s">
        <v>414</v>
      </c>
      <c r="C76" s="129" t="s">
        <v>525</v>
      </c>
      <c r="D76" s="129" t="s">
        <v>521</v>
      </c>
      <c r="E76" s="128">
        <v>15</v>
      </c>
      <c r="F76" s="128">
        <v>2</v>
      </c>
      <c r="G76" s="128">
        <v>1</v>
      </c>
      <c r="H76" s="128">
        <v>0</v>
      </c>
      <c r="I76" s="129" t="s">
        <v>522</v>
      </c>
      <c r="J76" s="153">
        <v>5472</v>
      </c>
      <c r="K76" s="153">
        <v>5472</v>
      </c>
      <c r="L76" s="153">
        <v>8854</v>
      </c>
    </row>
    <row r="77" spans="1:12" x14ac:dyDescent="0.25">
      <c r="A77" s="125" t="s">
        <v>413</v>
      </c>
      <c r="B77" s="126" t="s">
        <v>412</v>
      </c>
      <c r="C77" s="126" t="s">
        <v>520</v>
      </c>
      <c r="D77" s="126" t="s">
        <v>521</v>
      </c>
      <c r="E77" s="125">
        <v>16</v>
      </c>
      <c r="F77" s="125">
        <v>3</v>
      </c>
      <c r="G77" s="125">
        <v>0</v>
      </c>
      <c r="H77" s="125">
        <v>0</v>
      </c>
      <c r="I77" s="126" t="s">
        <v>522</v>
      </c>
      <c r="J77" s="154">
        <v>6911</v>
      </c>
      <c r="K77" s="154">
        <v>6911</v>
      </c>
      <c r="L77" s="154">
        <v>15685</v>
      </c>
    </row>
    <row r="78" spans="1:12" x14ac:dyDescent="0.25">
      <c r="A78" s="128" t="s">
        <v>411</v>
      </c>
      <c r="B78" s="129" t="s">
        <v>534</v>
      </c>
      <c r="C78" s="129" t="s">
        <v>520</v>
      </c>
      <c r="D78" s="129" t="s">
        <v>526</v>
      </c>
      <c r="E78" s="128">
        <v>6</v>
      </c>
      <c r="F78" s="128">
        <v>6</v>
      </c>
      <c r="G78" s="128">
        <v>6</v>
      </c>
      <c r="H78" s="128">
        <v>0</v>
      </c>
      <c r="I78" s="129" t="s">
        <v>522</v>
      </c>
      <c r="J78" s="153">
        <v>12892</v>
      </c>
      <c r="K78" s="153">
        <v>12892</v>
      </c>
      <c r="L78" s="153">
        <v>12892</v>
      </c>
    </row>
    <row r="79" spans="1:12" x14ac:dyDescent="0.25">
      <c r="A79" s="125" t="s">
        <v>411</v>
      </c>
      <c r="B79" s="126" t="s">
        <v>410</v>
      </c>
      <c r="C79" s="126" t="s">
        <v>520</v>
      </c>
      <c r="D79" s="126" t="s">
        <v>521</v>
      </c>
      <c r="E79" s="125">
        <v>16</v>
      </c>
      <c r="F79" s="125">
        <v>2</v>
      </c>
      <c r="G79" s="125">
        <v>1</v>
      </c>
      <c r="H79" s="125">
        <v>1</v>
      </c>
      <c r="I79" s="126" t="s">
        <v>523</v>
      </c>
      <c r="J79" s="154">
        <v>8039</v>
      </c>
      <c r="K79" s="154">
        <v>9541</v>
      </c>
      <c r="L79" s="154">
        <v>15749</v>
      </c>
    </row>
    <row r="80" spans="1:12" x14ac:dyDescent="0.25">
      <c r="A80" s="128" t="s">
        <v>405</v>
      </c>
      <c r="B80" s="129" t="s">
        <v>409</v>
      </c>
      <c r="C80" s="129" t="s">
        <v>520</v>
      </c>
      <c r="D80" s="129" t="s">
        <v>521</v>
      </c>
      <c r="E80" s="128">
        <v>16</v>
      </c>
      <c r="F80" s="128">
        <v>2</v>
      </c>
      <c r="G80" s="128">
        <v>1</v>
      </c>
      <c r="H80" s="128">
        <v>0</v>
      </c>
      <c r="I80" s="129" t="s">
        <v>522</v>
      </c>
      <c r="J80" s="153">
        <v>7964</v>
      </c>
      <c r="K80" s="153">
        <v>20641</v>
      </c>
      <c r="L80" s="153">
        <v>23268</v>
      </c>
    </row>
    <row r="81" spans="1:12" x14ac:dyDescent="0.25">
      <c r="A81" s="125" t="s">
        <v>405</v>
      </c>
      <c r="B81" s="126" t="s">
        <v>408</v>
      </c>
      <c r="C81" s="126" t="s">
        <v>520</v>
      </c>
      <c r="D81" s="126" t="s">
        <v>521</v>
      </c>
      <c r="E81" s="125">
        <v>16</v>
      </c>
      <c r="F81" s="125">
        <v>2</v>
      </c>
      <c r="G81" s="125">
        <v>1</v>
      </c>
      <c r="H81" s="125">
        <v>0</v>
      </c>
      <c r="I81" s="126" t="s">
        <v>522</v>
      </c>
      <c r="J81" s="154">
        <v>6815</v>
      </c>
      <c r="K81" s="154">
        <v>15712</v>
      </c>
      <c r="L81" s="154">
        <v>16722</v>
      </c>
    </row>
    <row r="82" spans="1:12" x14ac:dyDescent="0.25">
      <c r="A82" s="128" t="s">
        <v>405</v>
      </c>
      <c r="B82" s="129" t="s">
        <v>407</v>
      </c>
      <c r="C82" s="129" t="s">
        <v>520</v>
      </c>
      <c r="D82" s="129" t="s">
        <v>521</v>
      </c>
      <c r="E82" s="128">
        <v>16</v>
      </c>
      <c r="F82" s="128">
        <v>2</v>
      </c>
      <c r="G82" s="128">
        <v>0</v>
      </c>
      <c r="H82" s="128">
        <v>0</v>
      </c>
      <c r="I82" s="129" t="s">
        <v>522</v>
      </c>
      <c r="J82" s="153">
        <v>3990</v>
      </c>
      <c r="K82" s="153">
        <v>4048</v>
      </c>
      <c r="L82" s="153">
        <v>4068</v>
      </c>
    </row>
    <row r="83" spans="1:12" x14ac:dyDescent="0.25">
      <c r="A83" s="125" t="s">
        <v>405</v>
      </c>
      <c r="B83" s="126" t="s">
        <v>406</v>
      </c>
      <c r="C83" s="126" t="s">
        <v>520</v>
      </c>
      <c r="D83" s="126" t="s">
        <v>521</v>
      </c>
      <c r="E83" s="125">
        <v>16</v>
      </c>
      <c r="F83" s="125">
        <v>2</v>
      </c>
      <c r="G83" s="125">
        <v>1</v>
      </c>
      <c r="H83" s="125">
        <v>0</v>
      </c>
      <c r="I83" s="126" t="s">
        <v>522</v>
      </c>
      <c r="J83" s="154">
        <v>13724</v>
      </c>
      <c r="K83" s="154">
        <v>20456</v>
      </c>
      <c r="L83" s="154">
        <v>31118</v>
      </c>
    </row>
    <row r="84" spans="1:12" x14ac:dyDescent="0.25">
      <c r="A84" s="128" t="s">
        <v>405</v>
      </c>
      <c r="B84" s="129" t="s">
        <v>404</v>
      </c>
      <c r="C84" s="129" t="s">
        <v>520</v>
      </c>
      <c r="D84" s="129" t="s">
        <v>521</v>
      </c>
      <c r="E84" s="128">
        <v>16</v>
      </c>
      <c r="F84" s="128">
        <v>2</v>
      </c>
      <c r="G84" s="128">
        <v>0</v>
      </c>
      <c r="H84" s="128">
        <v>0</v>
      </c>
      <c r="I84" s="129" t="s">
        <v>522</v>
      </c>
      <c r="J84" s="153">
        <v>9290</v>
      </c>
      <c r="K84" s="153">
        <v>18891</v>
      </c>
      <c r="L84" s="153">
        <v>23693</v>
      </c>
    </row>
    <row r="85" spans="1:12" x14ac:dyDescent="0.25">
      <c r="A85" s="125" t="s">
        <v>394</v>
      </c>
      <c r="B85" s="126" t="s">
        <v>403</v>
      </c>
      <c r="C85" s="126" t="s">
        <v>520</v>
      </c>
      <c r="D85" s="126" t="s">
        <v>521</v>
      </c>
      <c r="E85" s="125">
        <v>15</v>
      </c>
      <c r="F85" s="125">
        <v>2</v>
      </c>
      <c r="G85" s="125">
        <v>1</v>
      </c>
      <c r="H85" s="125">
        <v>0</v>
      </c>
      <c r="I85" s="126" t="s">
        <v>522</v>
      </c>
      <c r="J85" s="154">
        <v>12800</v>
      </c>
      <c r="K85" s="154">
        <v>12800</v>
      </c>
      <c r="L85" s="154">
        <v>24800</v>
      </c>
    </row>
    <row r="86" spans="1:12" x14ac:dyDescent="0.25">
      <c r="A86" s="128" t="s">
        <v>394</v>
      </c>
      <c r="B86" s="129" t="s">
        <v>402</v>
      </c>
      <c r="C86" s="129" t="s">
        <v>520</v>
      </c>
      <c r="D86" s="129" t="s">
        <v>521</v>
      </c>
      <c r="E86" s="128">
        <v>16</v>
      </c>
      <c r="F86" s="128">
        <v>4</v>
      </c>
      <c r="G86" s="128">
        <v>0</v>
      </c>
      <c r="H86" s="128">
        <v>0</v>
      </c>
      <c r="I86" s="129" t="s">
        <v>523</v>
      </c>
      <c r="J86" s="153">
        <v>20302</v>
      </c>
      <c r="K86" s="153">
        <v>43330</v>
      </c>
      <c r="L86" s="153">
        <v>43330</v>
      </c>
    </row>
    <row r="87" spans="1:12" x14ac:dyDescent="0.25">
      <c r="A87" s="125" t="s">
        <v>394</v>
      </c>
      <c r="B87" s="126" t="s">
        <v>401</v>
      </c>
      <c r="C87" s="126" t="s">
        <v>520</v>
      </c>
      <c r="D87" s="126" t="s">
        <v>521</v>
      </c>
      <c r="E87" s="125">
        <v>16</v>
      </c>
      <c r="F87" s="125">
        <v>2</v>
      </c>
      <c r="G87" s="125">
        <v>0</v>
      </c>
      <c r="H87" s="125">
        <v>0</v>
      </c>
      <c r="I87" s="126" t="s">
        <v>522</v>
      </c>
      <c r="J87" s="154">
        <v>10688</v>
      </c>
      <c r="K87" s="154">
        <v>10688</v>
      </c>
      <c r="L87" s="154">
        <v>31985</v>
      </c>
    </row>
    <row r="88" spans="1:12" x14ac:dyDescent="0.25">
      <c r="A88" s="128" t="s">
        <v>394</v>
      </c>
      <c r="B88" s="129" t="s">
        <v>400</v>
      </c>
      <c r="C88" s="129" t="s">
        <v>529</v>
      </c>
      <c r="D88" s="129" t="s">
        <v>526</v>
      </c>
      <c r="E88" s="128">
        <v>8</v>
      </c>
      <c r="F88" s="128">
        <v>6</v>
      </c>
      <c r="G88" s="128">
        <v>0</v>
      </c>
      <c r="H88" s="128">
        <v>0</v>
      </c>
      <c r="I88" s="129" t="s">
        <v>522</v>
      </c>
      <c r="J88" s="153">
        <v>31385</v>
      </c>
      <c r="K88" s="153">
        <v>31385</v>
      </c>
      <c r="L88" s="153">
        <v>31385</v>
      </c>
    </row>
    <row r="89" spans="1:12" x14ac:dyDescent="0.25">
      <c r="A89" s="125" t="s">
        <v>394</v>
      </c>
      <c r="B89" s="126" t="s">
        <v>399</v>
      </c>
      <c r="C89" s="126" t="s">
        <v>520</v>
      </c>
      <c r="D89" s="126" t="s">
        <v>521</v>
      </c>
      <c r="E89" s="125">
        <v>16</v>
      </c>
      <c r="F89" s="125">
        <v>2</v>
      </c>
      <c r="G89" s="125">
        <v>1</v>
      </c>
      <c r="H89" s="125">
        <v>0</v>
      </c>
      <c r="I89" s="126" t="s">
        <v>523</v>
      </c>
      <c r="J89" s="154">
        <v>6900</v>
      </c>
      <c r="K89" s="154">
        <v>6900</v>
      </c>
      <c r="L89" s="154">
        <v>11165</v>
      </c>
    </row>
    <row r="90" spans="1:12" x14ac:dyDescent="0.25">
      <c r="A90" s="128" t="s">
        <v>394</v>
      </c>
      <c r="B90" s="129" t="s">
        <v>398</v>
      </c>
      <c r="C90" s="129" t="s">
        <v>520</v>
      </c>
      <c r="D90" s="129" t="s">
        <v>521</v>
      </c>
      <c r="E90" s="128">
        <v>16</v>
      </c>
      <c r="F90" s="128">
        <v>2</v>
      </c>
      <c r="G90" s="128">
        <v>1</v>
      </c>
      <c r="H90" s="128">
        <v>0</v>
      </c>
      <c r="I90" s="129" t="s">
        <v>523</v>
      </c>
      <c r="J90" s="153">
        <v>7180</v>
      </c>
      <c r="K90" s="153">
        <v>7180</v>
      </c>
      <c r="L90" s="153">
        <v>11704</v>
      </c>
    </row>
    <row r="91" spans="1:12" x14ac:dyDescent="0.25">
      <c r="A91" s="125" t="s">
        <v>394</v>
      </c>
      <c r="B91" s="126" t="s">
        <v>397</v>
      </c>
      <c r="C91" s="126" t="s">
        <v>520</v>
      </c>
      <c r="D91" s="126" t="s">
        <v>521</v>
      </c>
      <c r="E91" s="125">
        <v>16</v>
      </c>
      <c r="F91" s="125">
        <v>3</v>
      </c>
      <c r="G91" s="125">
        <v>1</v>
      </c>
      <c r="H91" s="125">
        <v>1</v>
      </c>
      <c r="I91" s="126" t="s">
        <v>523</v>
      </c>
      <c r="J91" s="154">
        <v>8235</v>
      </c>
      <c r="K91" s="154">
        <v>8235</v>
      </c>
      <c r="L91" s="154">
        <v>14680</v>
      </c>
    </row>
    <row r="92" spans="1:12" x14ac:dyDescent="0.25">
      <c r="A92" s="128" t="s">
        <v>394</v>
      </c>
      <c r="B92" s="129" t="s">
        <v>396</v>
      </c>
      <c r="C92" s="129" t="s">
        <v>520</v>
      </c>
      <c r="D92" s="129" t="s">
        <v>521</v>
      </c>
      <c r="E92" s="128">
        <v>16</v>
      </c>
      <c r="F92" s="128">
        <v>2</v>
      </c>
      <c r="G92" s="128">
        <v>1</v>
      </c>
      <c r="H92" s="128">
        <v>0</v>
      </c>
      <c r="I92" s="129" t="s">
        <v>523</v>
      </c>
      <c r="J92" s="153">
        <v>7964</v>
      </c>
      <c r="K92" s="153">
        <v>7964</v>
      </c>
      <c r="L92" s="153">
        <v>13609</v>
      </c>
    </row>
    <row r="93" spans="1:12" x14ac:dyDescent="0.25">
      <c r="A93" s="125" t="s">
        <v>394</v>
      </c>
      <c r="B93" s="126" t="s">
        <v>395</v>
      </c>
      <c r="C93" s="126" t="s">
        <v>520</v>
      </c>
      <c r="D93" s="126" t="s">
        <v>521</v>
      </c>
      <c r="E93" s="125">
        <v>16</v>
      </c>
      <c r="F93" s="125">
        <v>2</v>
      </c>
      <c r="G93" s="125">
        <v>1</v>
      </c>
      <c r="H93" s="125">
        <v>0</v>
      </c>
      <c r="I93" s="126" t="s">
        <v>523</v>
      </c>
      <c r="J93" s="154">
        <v>6919</v>
      </c>
      <c r="K93" s="154">
        <v>6919</v>
      </c>
      <c r="L93" s="154">
        <v>12456</v>
      </c>
    </row>
    <row r="94" spans="1:12" x14ac:dyDescent="0.25">
      <c r="A94" s="128" t="s">
        <v>394</v>
      </c>
      <c r="B94" s="129" t="s">
        <v>393</v>
      </c>
      <c r="C94" s="129" t="s">
        <v>520</v>
      </c>
      <c r="D94" s="129" t="s">
        <v>521</v>
      </c>
      <c r="E94" s="128">
        <v>16</v>
      </c>
      <c r="F94" s="128">
        <v>2</v>
      </c>
      <c r="G94" s="128">
        <v>0</v>
      </c>
      <c r="H94" s="128">
        <v>0</v>
      </c>
      <c r="I94" s="129" t="s">
        <v>523</v>
      </c>
      <c r="J94" s="153">
        <v>10315</v>
      </c>
      <c r="K94" s="153">
        <v>10315</v>
      </c>
      <c r="L94" s="153">
        <v>22037</v>
      </c>
    </row>
    <row r="95" spans="1:12" x14ac:dyDescent="0.25">
      <c r="A95" s="125" t="s">
        <v>383</v>
      </c>
      <c r="B95" s="126" t="s">
        <v>392</v>
      </c>
      <c r="C95" s="126" t="s">
        <v>525</v>
      </c>
      <c r="D95" s="126" t="s">
        <v>521</v>
      </c>
      <c r="E95" s="125">
        <v>15</v>
      </c>
      <c r="F95" s="125">
        <v>2</v>
      </c>
      <c r="G95" s="125">
        <v>1</v>
      </c>
      <c r="H95" s="125">
        <v>0</v>
      </c>
      <c r="I95" s="126" t="s">
        <v>522</v>
      </c>
      <c r="J95" s="154">
        <v>10017</v>
      </c>
      <c r="K95" s="154">
        <v>10017</v>
      </c>
      <c r="L95" s="154">
        <v>17114</v>
      </c>
    </row>
    <row r="96" spans="1:12" x14ac:dyDescent="0.25">
      <c r="A96" s="128" t="s">
        <v>383</v>
      </c>
      <c r="B96" s="129" t="s">
        <v>391</v>
      </c>
      <c r="C96" s="129" t="s">
        <v>525</v>
      </c>
      <c r="D96" s="129" t="s">
        <v>521</v>
      </c>
      <c r="E96" s="128">
        <v>16</v>
      </c>
      <c r="F96" s="128">
        <v>2</v>
      </c>
      <c r="G96" s="128">
        <v>1</v>
      </c>
      <c r="H96" s="128">
        <v>0</v>
      </c>
      <c r="I96" s="129" t="s">
        <v>522</v>
      </c>
      <c r="J96" s="153">
        <v>9656</v>
      </c>
      <c r="K96" s="153">
        <v>9656</v>
      </c>
      <c r="L96" s="153">
        <v>10806</v>
      </c>
    </row>
    <row r="97" spans="1:12" x14ac:dyDescent="0.25">
      <c r="A97" s="125" t="s">
        <v>383</v>
      </c>
      <c r="B97" s="126" t="s">
        <v>390</v>
      </c>
      <c r="C97" s="126" t="s">
        <v>525</v>
      </c>
      <c r="D97" s="126" t="s">
        <v>526</v>
      </c>
      <c r="E97" s="125">
        <v>12</v>
      </c>
      <c r="F97" s="125">
        <v>3</v>
      </c>
      <c r="G97" s="125">
        <v>1</v>
      </c>
      <c r="H97" s="125">
        <v>0</v>
      </c>
      <c r="I97" s="126" t="s">
        <v>522</v>
      </c>
      <c r="J97" s="154">
        <v>13108</v>
      </c>
      <c r="K97" s="154">
        <v>13108</v>
      </c>
      <c r="L97" s="154">
        <v>16293</v>
      </c>
    </row>
    <row r="98" spans="1:12" x14ac:dyDescent="0.25">
      <c r="A98" s="128" t="s">
        <v>383</v>
      </c>
      <c r="B98" s="129" t="s">
        <v>389</v>
      </c>
      <c r="C98" s="129" t="s">
        <v>525</v>
      </c>
      <c r="D98" s="129" t="s">
        <v>521</v>
      </c>
      <c r="E98" s="128">
        <v>16</v>
      </c>
      <c r="F98" s="128">
        <v>2</v>
      </c>
      <c r="G98" s="128">
        <v>1</v>
      </c>
      <c r="H98" s="128">
        <v>0</v>
      </c>
      <c r="I98" s="129" t="s">
        <v>522</v>
      </c>
      <c r="J98" s="153">
        <v>7868</v>
      </c>
      <c r="K98" s="153">
        <v>7868</v>
      </c>
      <c r="L98" s="153">
        <v>7868</v>
      </c>
    </row>
    <row r="99" spans="1:12" x14ac:dyDescent="0.25">
      <c r="A99" s="125" t="s">
        <v>383</v>
      </c>
      <c r="B99" s="126" t="s">
        <v>388</v>
      </c>
      <c r="C99" s="126" t="s">
        <v>525</v>
      </c>
      <c r="D99" s="126" t="s">
        <v>521</v>
      </c>
      <c r="E99" s="125">
        <v>16</v>
      </c>
      <c r="F99" s="125">
        <v>2</v>
      </c>
      <c r="G99" s="125">
        <v>1</v>
      </c>
      <c r="H99" s="125">
        <v>0</v>
      </c>
      <c r="I99" s="126" t="s">
        <v>522</v>
      </c>
      <c r="J99" s="154">
        <v>9659</v>
      </c>
      <c r="K99" s="154">
        <v>10682</v>
      </c>
      <c r="L99" s="154">
        <v>10682</v>
      </c>
    </row>
    <row r="100" spans="1:12" x14ac:dyDescent="0.25">
      <c r="A100" s="128" t="s">
        <v>383</v>
      </c>
      <c r="B100" s="129" t="s">
        <v>387</v>
      </c>
      <c r="C100" s="129" t="s">
        <v>525</v>
      </c>
      <c r="D100" s="129" t="s">
        <v>521</v>
      </c>
      <c r="E100" s="128">
        <v>15</v>
      </c>
      <c r="F100" s="128">
        <v>2</v>
      </c>
      <c r="G100" s="128">
        <v>1</v>
      </c>
      <c r="H100" s="128">
        <v>0</v>
      </c>
      <c r="I100" s="129" t="s">
        <v>522</v>
      </c>
      <c r="J100" s="153">
        <v>11592</v>
      </c>
      <c r="K100" s="153">
        <v>12173</v>
      </c>
      <c r="L100" s="153">
        <v>12173</v>
      </c>
    </row>
    <row r="101" spans="1:12" x14ac:dyDescent="0.25">
      <c r="A101" s="125" t="s">
        <v>383</v>
      </c>
      <c r="B101" s="126" t="s">
        <v>386</v>
      </c>
      <c r="C101" s="126" t="s">
        <v>525</v>
      </c>
      <c r="D101" s="126" t="s">
        <v>521</v>
      </c>
      <c r="E101" s="125">
        <v>16</v>
      </c>
      <c r="F101" s="125">
        <v>2</v>
      </c>
      <c r="G101" s="125">
        <v>1</v>
      </c>
      <c r="H101" s="125">
        <v>0</v>
      </c>
      <c r="I101" s="126" t="s">
        <v>522</v>
      </c>
      <c r="J101" s="154">
        <v>9668</v>
      </c>
      <c r="K101" s="154">
        <v>9668</v>
      </c>
      <c r="L101" s="154">
        <v>9668</v>
      </c>
    </row>
    <row r="102" spans="1:12" x14ac:dyDescent="0.25">
      <c r="A102" s="128" t="s">
        <v>383</v>
      </c>
      <c r="B102" s="129" t="s">
        <v>385</v>
      </c>
      <c r="C102" s="129" t="s">
        <v>525</v>
      </c>
      <c r="D102" s="129" t="s">
        <v>521</v>
      </c>
      <c r="E102" s="128">
        <v>16</v>
      </c>
      <c r="F102" s="128">
        <v>2</v>
      </c>
      <c r="G102" s="128">
        <v>1</v>
      </c>
      <c r="H102" s="128">
        <v>0</v>
      </c>
      <c r="I102" s="129" t="s">
        <v>522</v>
      </c>
      <c r="J102" s="153">
        <v>8465</v>
      </c>
      <c r="K102" s="153">
        <v>8465</v>
      </c>
      <c r="L102" s="153">
        <v>11547</v>
      </c>
    </row>
    <row r="103" spans="1:12" x14ac:dyDescent="0.25">
      <c r="A103" s="125" t="s">
        <v>383</v>
      </c>
      <c r="B103" s="126" t="s">
        <v>384</v>
      </c>
      <c r="C103" s="126" t="s">
        <v>529</v>
      </c>
      <c r="D103" s="126" t="s">
        <v>527</v>
      </c>
      <c r="E103" s="125">
        <v>10</v>
      </c>
      <c r="F103" s="125">
        <v>6</v>
      </c>
      <c r="G103" s="125">
        <v>0</v>
      </c>
      <c r="H103" s="125">
        <v>0</v>
      </c>
      <c r="I103" s="126" t="s">
        <v>522</v>
      </c>
      <c r="J103" s="154">
        <v>31160</v>
      </c>
      <c r="K103" s="154">
        <v>31160</v>
      </c>
      <c r="L103" s="154">
        <v>31160</v>
      </c>
    </row>
    <row r="104" spans="1:12" x14ac:dyDescent="0.25">
      <c r="A104" s="128" t="s">
        <v>383</v>
      </c>
      <c r="B104" s="129" t="s">
        <v>382</v>
      </c>
      <c r="C104" s="129" t="s">
        <v>525</v>
      </c>
      <c r="D104" s="129" t="s">
        <v>521</v>
      </c>
      <c r="E104" s="128">
        <v>16</v>
      </c>
      <c r="F104" s="128">
        <v>2</v>
      </c>
      <c r="G104" s="128">
        <v>0</v>
      </c>
      <c r="H104" s="128">
        <v>0</v>
      </c>
      <c r="I104" s="129" t="s">
        <v>522</v>
      </c>
      <c r="J104" s="153">
        <v>8170</v>
      </c>
      <c r="K104" s="153">
        <v>8170</v>
      </c>
      <c r="L104" s="153">
        <v>8205</v>
      </c>
    </row>
    <row r="105" spans="1:12" x14ac:dyDescent="0.25">
      <c r="A105" s="125" t="s">
        <v>378</v>
      </c>
      <c r="B105" s="126" t="s">
        <v>381</v>
      </c>
      <c r="C105" s="126" t="s">
        <v>520</v>
      </c>
      <c r="D105" s="126" t="s">
        <v>521</v>
      </c>
      <c r="E105" s="125">
        <v>18</v>
      </c>
      <c r="F105" s="125">
        <v>2</v>
      </c>
      <c r="G105" s="125">
        <v>0</v>
      </c>
      <c r="H105" s="125">
        <v>0</v>
      </c>
      <c r="I105" s="126" t="s">
        <v>522</v>
      </c>
      <c r="J105" s="154">
        <v>11427</v>
      </c>
      <c r="K105" s="154">
        <v>11427</v>
      </c>
      <c r="L105" s="154">
        <v>11427</v>
      </c>
    </row>
    <row r="106" spans="1:12" x14ac:dyDescent="0.25">
      <c r="A106" s="128" t="s">
        <v>378</v>
      </c>
      <c r="B106" s="129" t="s">
        <v>380</v>
      </c>
      <c r="C106" s="129" t="s">
        <v>520</v>
      </c>
      <c r="D106" s="129" t="s">
        <v>521</v>
      </c>
      <c r="E106" s="128">
        <v>16</v>
      </c>
      <c r="F106" s="128">
        <v>2</v>
      </c>
      <c r="G106" s="128">
        <v>1</v>
      </c>
      <c r="H106" s="128">
        <v>0</v>
      </c>
      <c r="I106" s="129" t="s">
        <v>522</v>
      </c>
      <c r="J106" s="153">
        <v>7070</v>
      </c>
      <c r="K106" s="153">
        <v>7847</v>
      </c>
      <c r="L106" s="153">
        <v>7995</v>
      </c>
    </row>
    <row r="107" spans="1:12" x14ac:dyDescent="0.25">
      <c r="A107" s="125" t="s">
        <v>378</v>
      </c>
      <c r="B107" s="126" t="s">
        <v>379</v>
      </c>
      <c r="C107" s="126" t="s">
        <v>520</v>
      </c>
      <c r="D107" s="126" t="s">
        <v>521</v>
      </c>
      <c r="E107" s="125">
        <v>16</v>
      </c>
      <c r="F107" s="125">
        <v>2</v>
      </c>
      <c r="G107" s="125">
        <v>0</v>
      </c>
      <c r="H107" s="125">
        <v>0</v>
      </c>
      <c r="I107" s="126" t="s">
        <v>522</v>
      </c>
      <c r="J107" s="154">
        <v>8968</v>
      </c>
      <c r="K107" s="154">
        <v>8968</v>
      </c>
      <c r="L107" s="154">
        <v>8968</v>
      </c>
    </row>
    <row r="108" spans="1:12" x14ac:dyDescent="0.25">
      <c r="A108" s="128" t="s">
        <v>378</v>
      </c>
      <c r="B108" s="129" t="s">
        <v>377</v>
      </c>
      <c r="C108" s="129" t="s">
        <v>520</v>
      </c>
      <c r="D108" s="129" t="s">
        <v>521</v>
      </c>
      <c r="E108" s="128">
        <v>16</v>
      </c>
      <c r="F108" s="128">
        <v>2</v>
      </c>
      <c r="G108" s="128">
        <v>0</v>
      </c>
      <c r="H108" s="128">
        <v>2</v>
      </c>
      <c r="I108" s="129" t="s">
        <v>523</v>
      </c>
      <c r="J108" s="153">
        <v>10070</v>
      </c>
      <c r="K108" s="153">
        <v>10070</v>
      </c>
      <c r="L108" s="153">
        <v>11499</v>
      </c>
    </row>
    <row r="109" spans="1:12" x14ac:dyDescent="0.25">
      <c r="A109" s="125" t="s">
        <v>376</v>
      </c>
      <c r="B109" s="126" t="s">
        <v>375</v>
      </c>
      <c r="C109" s="126" t="s">
        <v>525</v>
      </c>
      <c r="D109" s="126" t="s">
        <v>521</v>
      </c>
      <c r="E109" s="125">
        <v>15</v>
      </c>
      <c r="F109" s="125">
        <v>2</v>
      </c>
      <c r="G109" s="125">
        <v>0</v>
      </c>
      <c r="H109" s="125">
        <v>0</v>
      </c>
      <c r="I109" s="126" t="s">
        <v>523</v>
      </c>
      <c r="J109" s="154">
        <v>6920</v>
      </c>
      <c r="K109" s="154">
        <v>11942</v>
      </c>
      <c r="L109" s="154">
        <v>19475</v>
      </c>
    </row>
    <row r="110" spans="1:12" x14ac:dyDescent="0.25">
      <c r="A110" s="128" t="s">
        <v>374</v>
      </c>
      <c r="B110" s="129" t="s">
        <v>373</v>
      </c>
      <c r="C110" s="129" t="s">
        <v>520</v>
      </c>
      <c r="D110" s="129" t="s">
        <v>521</v>
      </c>
      <c r="E110" s="128">
        <v>15</v>
      </c>
      <c r="F110" s="128">
        <v>2</v>
      </c>
      <c r="G110" s="128">
        <v>0</v>
      </c>
      <c r="H110" s="128">
        <v>0</v>
      </c>
      <c r="I110" s="129" t="s">
        <v>522</v>
      </c>
      <c r="J110" s="153">
        <v>13709</v>
      </c>
      <c r="K110" s="153">
        <v>13709</v>
      </c>
      <c r="L110" s="153">
        <v>27921</v>
      </c>
    </row>
    <row r="111" spans="1:12" x14ac:dyDescent="0.25">
      <c r="A111" s="125" t="s">
        <v>372</v>
      </c>
      <c r="B111" s="126" t="s">
        <v>371</v>
      </c>
      <c r="C111" s="126" t="s">
        <v>520</v>
      </c>
      <c r="D111" s="126" t="s">
        <v>521</v>
      </c>
      <c r="E111" s="125">
        <v>8</v>
      </c>
      <c r="F111" s="125">
        <v>3</v>
      </c>
      <c r="G111" s="125">
        <v>1</v>
      </c>
      <c r="H111" s="125">
        <v>0</v>
      </c>
      <c r="I111" s="126" t="s">
        <v>522</v>
      </c>
      <c r="J111" s="154">
        <v>7785</v>
      </c>
      <c r="K111" s="154">
        <v>10095</v>
      </c>
      <c r="L111" s="154">
        <v>12125</v>
      </c>
    </row>
    <row r="112" spans="1:12" x14ac:dyDescent="0.25">
      <c r="A112" s="128" t="s">
        <v>363</v>
      </c>
      <c r="B112" s="129" t="s">
        <v>370</v>
      </c>
      <c r="C112" s="129" t="s">
        <v>520</v>
      </c>
      <c r="D112" s="129" t="s">
        <v>521</v>
      </c>
      <c r="E112" s="128">
        <v>18</v>
      </c>
      <c r="F112" s="128">
        <v>2</v>
      </c>
      <c r="G112" s="128">
        <v>0</v>
      </c>
      <c r="H112" s="128">
        <v>0</v>
      </c>
      <c r="I112" s="129" t="s">
        <v>522</v>
      </c>
      <c r="J112" s="153">
        <v>3160</v>
      </c>
      <c r="K112" s="153">
        <v>4660</v>
      </c>
      <c r="L112" s="153">
        <v>18388</v>
      </c>
    </row>
    <row r="113" spans="1:12" x14ac:dyDescent="0.25">
      <c r="A113" s="125" t="s">
        <v>363</v>
      </c>
      <c r="B113" s="126" t="s">
        <v>369</v>
      </c>
      <c r="C113" s="126" t="s">
        <v>520</v>
      </c>
      <c r="D113" s="126" t="s">
        <v>521</v>
      </c>
      <c r="E113" s="125">
        <v>16</v>
      </c>
      <c r="F113" s="125">
        <v>2</v>
      </c>
      <c r="G113" s="125">
        <v>0</v>
      </c>
      <c r="H113" s="125">
        <v>0</v>
      </c>
      <c r="I113" s="126" t="s">
        <v>522</v>
      </c>
      <c r="J113" s="154">
        <v>15842</v>
      </c>
      <c r="K113" s="154">
        <v>15842</v>
      </c>
      <c r="L113" s="154">
        <v>22846</v>
      </c>
    </row>
    <row r="114" spans="1:12" x14ac:dyDescent="0.25">
      <c r="A114" s="128" t="s">
        <v>363</v>
      </c>
      <c r="B114" s="129" t="s">
        <v>368</v>
      </c>
      <c r="C114" s="129" t="s">
        <v>520</v>
      </c>
      <c r="D114" s="129" t="s">
        <v>521</v>
      </c>
      <c r="E114" s="128">
        <v>15</v>
      </c>
      <c r="F114" s="128">
        <v>2</v>
      </c>
      <c r="G114" s="128">
        <v>0</v>
      </c>
      <c r="H114" s="128">
        <v>1</v>
      </c>
      <c r="I114" s="129" t="s">
        <v>522</v>
      </c>
      <c r="J114" s="153">
        <v>9633</v>
      </c>
      <c r="K114" s="153">
        <v>10065</v>
      </c>
      <c r="L114" s="153">
        <v>17049</v>
      </c>
    </row>
    <row r="115" spans="1:12" x14ac:dyDescent="0.25">
      <c r="A115" s="125" t="s">
        <v>363</v>
      </c>
      <c r="B115" s="126" t="s">
        <v>367</v>
      </c>
      <c r="C115" s="126" t="s">
        <v>520</v>
      </c>
      <c r="D115" s="126" t="s">
        <v>521</v>
      </c>
      <c r="E115" s="125">
        <v>15</v>
      </c>
      <c r="F115" s="125">
        <v>3</v>
      </c>
      <c r="G115" s="125">
        <v>2</v>
      </c>
      <c r="H115" s="125">
        <v>1</v>
      </c>
      <c r="I115" s="126" t="s">
        <v>523</v>
      </c>
      <c r="J115" s="154">
        <v>11253</v>
      </c>
      <c r="K115" s="154">
        <v>11779</v>
      </c>
      <c r="L115" s="154">
        <v>19863</v>
      </c>
    </row>
    <row r="116" spans="1:12" x14ac:dyDescent="0.25">
      <c r="A116" s="128" t="s">
        <v>363</v>
      </c>
      <c r="B116" s="129" t="s">
        <v>366</v>
      </c>
      <c r="C116" s="129" t="s">
        <v>520</v>
      </c>
      <c r="D116" s="129" t="s">
        <v>521</v>
      </c>
      <c r="E116" s="128">
        <v>15</v>
      </c>
      <c r="F116" s="128">
        <v>2</v>
      </c>
      <c r="G116" s="128">
        <v>0</v>
      </c>
      <c r="H116" s="128">
        <v>0</v>
      </c>
      <c r="I116" s="129" t="s">
        <v>522</v>
      </c>
      <c r="J116" s="153">
        <v>11500</v>
      </c>
      <c r="K116" s="153">
        <v>14000</v>
      </c>
      <c r="L116" s="153">
        <v>21500</v>
      </c>
    </row>
    <row r="117" spans="1:12" x14ac:dyDescent="0.25">
      <c r="A117" s="125" t="s">
        <v>363</v>
      </c>
      <c r="B117" s="126" t="s">
        <v>365</v>
      </c>
      <c r="C117" s="126" t="s">
        <v>520</v>
      </c>
      <c r="D117" s="126" t="s">
        <v>521</v>
      </c>
      <c r="E117" s="125">
        <v>15</v>
      </c>
      <c r="F117" s="125">
        <v>2</v>
      </c>
      <c r="G117" s="125">
        <v>0</v>
      </c>
      <c r="H117" s="125">
        <v>1</v>
      </c>
      <c r="I117" s="126" t="s">
        <v>522</v>
      </c>
      <c r="J117" s="154">
        <v>11593</v>
      </c>
      <c r="K117" s="154">
        <v>11593</v>
      </c>
      <c r="L117" s="154">
        <v>19421</v>
      </c>
    </row>
    <row r="118" spans="1:12" x14ac:dyDescent="0.25">
      <c r="A118" s="128" t="s">
        <v>363</v>
      </c>
      <c r="B118" s="129" t="s">
        <v>364</v>
      </c>
      <c r="C118" s="129" t="s">
        <v>525</v>
      </c>
      <c r="D118" s="129" t="s">
        <v>521</v>
      </c>
      <c r="E118" s="128">
        <v>18</v>
      </c>
      <c r="F118" s="128">
        <v>2</v>
      </c>
      <c r="G118" s="128">
        <v>0</v>
      </c>
      <c r="H118" s="128">
        <v>0</v>
      </c>
      <c r="I118" s="129" t="s">
        <v>522</v>
      </c>
      <c r="J118" s="153">
        <v>8265</v>
      </c>
      <c r="K118" s="153">
        <v>12265</v>
      </c>
      <c r="L118" s="153">
        <v>12265</v>
      </c>
    </row>
    <row r="119" spans="1:12" x14ac:dyDescent="0.25">
      <c r="A119" s="125" t="s">
        <v>363</v>
      </c>
      <c r="B119" s="126" t="s">
        <v>362</v>
      </c>
      <c r="C119" s="126" t="s">
        <v>520</v>
      </c>
      <c r="D119" s="126" t="s">
        <v>521</v>
      </c>
      <c r="E119" s="125">
        <v>15</v>
      </c>
      <c r="F119" s="125">
        <v>2</v>
      </c>
      <c r="G119" s="125">
        <v>2</v>
      </c>
      <c r="H119" s="125">
        <v>0</v>
      </c>
      <c r="I119" s="126" t="s">
        <v>522</v>
      </c>
      <c r="J119" s="154">
        <v>12124</v>
      </c>
      <c r="K119" s="154">
        <v>14549</v>
      </c>
      <c r="L119" s="154">
        <v>20872</v>
      </c>
    </row>
    <row r="120" spans="1:12" x14ac:dyDescent="0.25">
      <c r="A120" s="128" t="s">
        <v>354</v>
      </c>
      <c r="B120" s="129" t="s">
        <v>361</v>
      </c>
      <c r="C120" s="129" t="s">
        <v>520</v>
      </c>
      <c r="D120" s="129" t="s">
        <v>521</v>
      </c>
      <c r="E120" s="128">
        <v>16</v>
      </c>
      <c r="F120" s="128">
        <v>2</v>
      </c>
      <c r="G120" s="128">
        <v>1</v>
      </c>
      <c r="H120" s="128">
        <v>0</v>
      </c>
      <c r="I120" s="129" t="s">
        <v>522</v>
      </c>
      <c r="J120" s="153">
        <v>17506</v>
      </c>
      <c r="K120" s="153">
        <v>17506</v>
      </c>
      <c r="L120" s="153">
        <v>17506</v>
      </c>
    </row>
    <row r="121" spans="1:12" x14ac:dyDescent="0.25">
      <c r="A121" s="125" t="s">
        <v>354</v>
      </c>
      <c r="B121" s="126" t="s">
        <v>360</v>
      </c>
      <c r="C121" s="126" t="s">
        <v>520</v>
      </c>
      <c r="D121" s="126" t="s">
        <v>521</v>
      </c>
      <c r="E121" s="125">
        <v>15</v>
      </c>
      <c r="F121" s="125">
        <v>2</v>
      </c>
      <c r="G121" s="125">
        <v>1</v>
      </c>
      <c r="H121" s="125">
        <v>0</v>
      </c>
      <c r="I121" s="126" t="s">
        <v>523</v>
      </c>
      <c r="J121" s="154">
        <v>7024</v>
      </c>
      <c r="K121" s="154">
        <v>10620</v>
      </c>
      <c r="L121" s="154">
        <v>18270</v>
      </c>
    </row>
    <row r="122" spans="1:12" x14ac:dyDescent="0.25">
      <c r="A122" s="128" t="s">
        <v>354</v>
      </c>
      <c r="B122" s="129" t="s">
        <v>359</v>
      </c>
      <c r="C122" s="129" t="s">
        <v>520</v>
      </c>
      <c r="D122" s="129" t="s">
        <v>521</v>
      </c>
      <c r="E122" s="128">
        <v>15</v>
      </c>
      <c r="F122" s="128">
        <v>2</v>
      </c>
      <c r="G122" s="128">
        <v>1</v>
      </c>
      <c r="H122" s="128">
        <v>0</v>
      </c>
      <c r="I122" s="129" t="s">
        <v>522</v>
      </c>
      <c r="J122" s="153">
        <v>12178</v>
      </c>
      <c r="K122" s="153">
        <v>22318</v>
      </c>
      <c r="L122" s="153">
        <v>31438</v>
      </c>
    </row>
    <row r="123" spans="1:12" x14ac:dyDescent="0.25">
      <c r="A123" s="125" t="s">
        <v>354</v>
      </c>
      <c r="B123" s="126" t="s">
        <v>358</v>
      </c>
      <c r="C123" s="126" t="s">
        <v>520</v>
      </c>
      <c r="D123" s="126" t="s">
        <v>521</v>
      </c>
      <c r="E123" s="125">
        <v>14</v>
      </c>
      <c r="F123" s="125">
        <v>2</v>
      </c>
      <c r="G123" s="125">
        <v>1</v>
      </c>
      <c r="H123" s="125">
        <v>0</v>
      </c>
      <c r="I123" s="126" t="s">
        <v>522</v>
      </c>
      <c r="J123" s="154">
        <v>6604</v>
      </c>
      <c r="K123" s="154">
        <v>10515</v>
      </c>
      <c r="L123" s="154">
        <v>10515</v>
      </c>
    </row>
    <row r="124" spans="1:12" x14ac:dyDescent="0.25">
      <c r="A124" s="128" t="s">
        <v>354</v>
      </c>
      <c r="B124" s="129" t="s">
        <v>357</v>
      </c>
      <c r="C124" s="129" t="s">
        <v>520</v>
      </c>
      <c r="D124" s="129" t="s">
        <v>521</v>
      </c>
      <c r="E124" s="128">
        <v>15</v>
      </c>
      <c r="F124" s="128">
        <v>2</v>
      </c>
      <c r="G124" s="128">
        <v>0</v>
      </c>
      <c r="H124" s="128">
        <v>0</v>
      </c>
      <c r="I124" s="129" t="s">
        <v>523</v>
      </c>
      <c r="J124" s="153">
        <v>14041</v>
      </c>
      <c r="K124" s="153">
        <v>17655</v>
      </c>
      <c r="L124" s="153">
        <v>22907</v>
      </c>
    </row>
    <row r="125" spans="1:12" x14ac:dyDescent="0.25">
      <c r="A125" s="125" t="s">
        <v>354</v>
      </c>
      <c r="B125" s="126" t="s">
        <v>356</v>
      </c>
      <c r="C125" s="126" t="s">
        <v>520</v>
      </c>
      <c r="D125" s="126" t="s">
        <v>521</v>
      </c>
      <c r="E125" s="125">
        <v>15</v>
      </c>
      <c r="F125" s="125">
        <v>2</v>
      </c>
      <c r="G125" s="125">
        <v>1</v>
      </c>
      <c r="H125" s="125">
        <v>0</v>
      </c>
      <c r="I125" s="126" t="s">
        <v>522</v>
      </c>
      <c r="J125" s="154">
        <v>8615</v>
      </c>
      <c r="K125" s="154">
        <v>14013</v>
      </c>
      <c r="L125" s="154">
        <v>17206</v>
      </c>
    </row>
    <row r="126" spans="1:12" x14ac:dyDescent="0.25">
      <c r="A126" s="128" t="s">
        <v>354</v>
      </c>
      <c r="B126" s="129" t="s">
        <v>355</v>
      </c>
      <c r="C126" s="129" t="s">
        <v>520</v>
      </c>
      <c r="D126" s="129" t="s">
        <v>521</v>
      </c>
      <c r="E126" s="128">
        <v>15</v>
      </c>
      <c r="F126" s="128">
        <v>2</v>
      </c>
      <c r="G126" s="128">
        <v>1</v>
      </c>
      <c r="H126" s="128">
        <v>0</v>
      </c>
      <c r="I126" s="129" t="s">
        <v>522</v>
      </c>
      <c r="J126" s="153">
        <v>8124</v>
      </c>
      <c r="K126" s="153">
        <v>10329</v>
      </c>
      <c r="L126" s="153">
        <v>12289</v>
      </c>
    </row>
    <row r="127" spans="1:12" x14ac:dyDescent="0.25">
      <c r="A127" s="125" t="s">
        <v>354</v>
      </c>
      <c r="B127" s="126" t="s">
        <v>353</v>
      </c>
      <c r="C127" s="126" t="s">
        <v>520</v>
      </c>
      <c r="D127" s="126" t="s">
        <v>521</v>
      </c>
      <c r="E127" s="125">
        <v>15</v>
      </c>
      <c r="F127" s="125">
        <v>2</v>
      </c>
      <c r="G127" s="125">
        <v>1</v>
      </c>
      <c r="H127" s="125">
        <v>0</v>
      </c>
      <c r="I127" s="126" t="s">
        <v>522</v>
      </c>
      <c r="J127" s="154">
        <v>9718</v>
      </c>
      <c r="K127" s="154">
        <v>10254</v>
      </c>
      <c r="L127" s="154">
        <v>11723</v>
      </c>
    </row>
    <row r="128" spans="1:12" x14ac:dyDescent="0.25">
      <c r="A128" s="128" t="s">
        <v>340</v>
      </c>
      <c r="B128" s="129" t="s">
        <v>352</v>
      </c>
      <c r="C128" s="129" t="s">
        <v>525</v>
      </c>
      <c r="D128" s="129" t="s">
        <v>521</v>
      </c>
      <c r="E128" s="128">
        <v>16</v>
      </c>
      <c r="F128" s="128">
        <v>2</v>
      </c>
      <c r="G128" s="128">
        <v>1</v>
      </c>
      <c r="H128" s="128">
        <v>0</v>
      </c>
      <c r="I128" s="129" t="s">
        <v>522</v>
      </c>
      <c r="J128" s="153">
        <v>9478</v>
      </c>
      <c r="K128" s="153">
        <v>9478</v>
      </c>
      <c r="L128" s="153">
        <v>9478</v>
      </c>
    </row>
    <row r="129" spans="1:12" x14ac:dyDescent="0.25">
      <c r="A129" s="125" t="s">
        <v>340</v>
      </c>
      <c r="B129" s="126" t="s">
        <v>351</v>
      </c>
      <c r="C129" s="126" t="s">
        <v>525</v>
      </c>
      <c r="D129" s="126" t="s">
        <v>521</v>
      </c>
      <c r="E129" s="125">
        <v>16</v>
      </c>
      <c r="F129" s="125">
        <v>3</v>
      </c>
      <c r="G129" s="125">
        <v>0</v>
      </c>
      <c r="H129" s="125">
        <v>0</v>
      </c>
      <c r="I129" s="126" t="s">
        <v>522</v>
      </c>
      <c r="J129" s="154">
        <v>11261</v>
      </c>
      <c r="K129" s="154">
        <v>11261</v>
      </c>
      <c r="L129" s="154">
        <v>11261</v>
      </c>
    </row>
    <row r="130" spans="1:12" x14ac:dyDescent="0.25">
      <c r="A130" s="128" t="s">
        <v>340</v>
      </c>
      <c r="B130" s="129" t="s">
        <v>350</v>
      </c>
      <c r="C130" s="129" t="s">
        <v>525</v>
      </c>
      <c r="D130" s="129" t="s">
        <v>521</v>
      </c>
      <c r="E130" s="128">
        <v>17</v>
      </c>
      <c r="F130" s="128">
        <v>2</v>
      </c>
      <c r="G130" s="128">
        <v>0</v>
      </c>
      <c r="H130" s="128">
        <v>0</v>
      </c>
      <c r="I130" s="129" t="s">
        <v>522</v>
      </c>
      <c r="J130" s="153">
        <v>10241</v>
      </c>
      <c r="K130" s="153">
        <v>10241</v>
      </c>
      <c r="L130" s="153">
        <v>10241</v>
      </c>
    </row>
    <row r="131" spans="1:12" x14ac:dyDescent="0.25">
      <c r="A131" s="125" t="s">
        <v>340</v>
      </c>
      <c r="B131" s="126" t="s">
        <v>349</v>
      </c>
      <c r="C131" s="126" t="s">
        <v>525</v>
      </c>
      <c r="D131" s="126" t="s">
        <v>521</v>
      </c>
      <c r="E131" s="125">
        <v>16</v>
      </c>
      <c r="F131" s="125">
        <v>2</v>
      </c>
      <c r="G131" s="125">
        <v>2</v>
      </c>
      <c r="H131" s="125">
        <v>0</v>
      </c>
      <c r="I131" s="126" t="s">
        <v>522</v>
      </c>
      <c r="J131" s="154">
        <v>10776</v>
      </c>
      <c r="K131" s="154">
        <v>10776</v>
      </c>
      <c r="L131" s="154">
        <v>10776</v>
      </c>
    </row>
    <row r="132" spans="1:12" x14ac:dyDescent="0.25">
      <c r="A132" s="128" t="s">
        <v>340</v>
      </c>
      <c r="B132" s="129" t="s">
        <v>348</v>
      </c>
      <c r="C132" s="129" t="s">
        <v>525</v>
      </c>
      <c r="D132" s="129" t="s">
        <v>521</v>
      </c>
      <c r="E132" s="128">
        <v>16</v>
      </c>
      <c r="F132" s="128">
        <v>3</v>
      </c>
      <c r="G132" s="128">
        <v>0</v>
      </c>
      <c r="H132" s="128">
        <v>0</v>
      </c>
      <c r="I132" s="129" t="s">
        <v>522</v>
      </c>
      <c r="J132" s="153">
        <v>26670</v>
      </c>
      <c r="K132" s="153">
        <v>26670</v>
      </c>
      <c r="L132" s="153">
        <v>26670</v>
      </c>
    </row>
    <row r="133" spans="1:12" x14ac:dyDescent="0.25">
      <c r="A133" s="125" t="s">
        <v>340</v>
      </c>
      <c r="B133" s="126" t="s">
        <v>347</v>
      </c>
      <c r="C133" s="126" t="s">
        <v>525</v>
      </c>
      <c r="D133" s="126" t="s">
        <v>521</v>
      </c>
      <c r="E133" s="125">
        <v>17</v>
      </c>
      <c r="F133" s="125">
        <v>2</v>
      </c>
      <c r="G133" s="125">
        <v>0</v>
      </c>
      <c r="H133" s="125">
        <v>0</v>
      </c>
      <c r="I133" s="126" t="s">
        <v>522</v>
      </c>
      <c r="J133" s="154">
        <v>8349</v>
      </c>
      <c r="K133" s="154">
        <v>8349</v>
      </c>
      <c r="L133" s="154">
        <v>9805</v>
      </c>
    </row>
    <row r="134" spans="1:12" x14ac:dyDescent="0.25">
      <c r="A134" s="128" t="s">
        <v>340</v>
      </c>
      <c r="B134" s="129" t="s">
        <v>346</v>
      </c>
      <c r="C134" s="129" t="s">
        <v>525</v>
      </c>
      <c r="D134" s="129" t="s">
        <v>521</v>
      </c>
      <c r="E134" s="128">
        <v>17</v>
      </c>
      <c r="F134" s="128">
        <v>2</v>
      </c>
      <c r="G134" s="128">
        <v>1</v>
      </c>
      <c r="H134" s="128">
        <v>0</v>
      </c>
      <c r="I134" s="129" t="s">
        <v>522</v>
      </c>
      <c r="J134" s="153">
        <v>8915</v>
      </c>
      <c r="K134" s="153">
        <v>8915</v>
      </c>
      <c r="L134" s="153">
        <v>8915</v>
      </c>
    </row>
    <row r="135" spans="1:12" x14ac:dyDescent="0.25">
      <c r="A135" s="125" t="s">
        <v>340</v>
      </c>
      <c r="B135" s="126" t="s">
        <v>345</v>
      </c>
      <c r="C135" s="126" t="s">
        <v>525</v>
      </c>
      <c r="D135" s="126" t="s">
        <v>521</v>
      </c>
      <c r="E135" s="125">
        <v>15</v>
      </c>
      <c r="F135" s="125">
        <v>2</v>
      </c>
      <c r="G135" s="125">
        <v>1</v>
      </c>
      <c r="H135" s="125">
        <v>0</v>
      </c>
      <c r="I135" s="126" t="s">
        <v>523</v>
      </c>
      <c r="J135" s="154">
        <v>12343</v>
      </c>
      <c r="K135" s="154">
        <v>12343</v>
      </c>
      <c r="L135" s="154">
        <v>12343</v>
      </c>
    </row>
    <row r="136" spans="1:12" x14ac:dyDescent="0.25">
      <c r="A136" s="128" t="s">
        <v>340</v>
      </c>
      <c r="B136" s="129" t="s">
        <v>344</v>
      </c>
      <c r="C136" s="129" t="s">
        <v>525</v>
      </c>
      <c r="D136" s="129" t="s">
        <v>521</v>
      </c>
      <c r="E136" s="128">
        <v>17</v>
      </c>
      <c r="F136" s="128">
        <v>2</v>
      </c>
      <c r="G136" s="128">
        <v>0</v>
      </c>
      <c r="H136" s="128">
        <v>0</v>
      </c>
      <c r="I136" s="129" t="s">
        <v>522</v>
      </c>
      <c r="J136" s="153">
        <v>11702</v>
      </c>
      <c r="K136" s="153">
        <v>11702</v>
      </c>
      <c r="L136" s="153">
        <v>11702</v>
      </c>
    </row>
    <row r="137" spans="1:12" x14ac:dyDescent="0.25">
      <c r="A137" s="125" t="s">
        <v>340</v>
      </c>
      <c r="B137" s="126" t="s">
        <v>343</v>
      </c>
      <c r="C137" s="126" t="s">
        <v>525</v>
      </c>
      <c r="D137" s="126" t="s">
        <v>521</v>
      </c>
      <c r="E137" s="125">
        <v>16</v>
      </c>
      <c r="F137" s="125">
        <v>2</v>
      </c>
      <c r="G137" s="125">
        <v>1</v>
      </c>
      <c r="H137" s="125">
        <v>0</v>
      </c>
      <c r="I137" s="126" t="s">
        <v>522</v>
      </c>
      <c r="J137" s="154">
        <v>10349</v>
      </c>
      <c r="K137" s="154">
        <v>10349</v>
      </c>
      <c r="L137" s="154">
        <v>10349</v>
      </c>
    </row>
    <row r="138" spans="1:12" x14ac:dyDescent="0.25">
      <c r="A138" s="128" t="s">
        <v>340</v>
      </c>
      <c r="B138" s="129" t="s">
        <v>342</v>
      </c>
      <c r="C138" s="129" t="s">
        <v>525</v>
      </c>
      <c r="D138" s="129" t="s">
        <v>521</v>
      </c>
      <c r="E138" s="128">
        <v>16</v>
      </c>
      <c r="F138" s="128">
        <v>2</v>
      </c>
      <c r="G138" s="128">
        <v>1</v>
      </c>
      <c r="H138" s="128">
        <v>1</v>
      </c>
      <c r="I138" s="129" t="s">
        <v>522</v>
      </c>
      <c r="J138" s="153">
        <v>10711</v>
      </c>
      <c r="K138" s="153">
        <v>10711</v>
      </c>
      <c r="L138" s="153">
        <v>10711</v>
      </c>
    </row>
    <row r="139" spans="1:12" x14ac:dyDescent="0.25">
      <c r="A139" s="125" t="s">
        <v>340</v>
      </c>
      <c r="B139" s="126" t="s">
        <v>341</v>
      </c>
      <c r="C139" s="126" t="s">
        <v>525</v>
      </c>
      <c r="D139" s="126" t="s">
        <v>521</v>
      </c>
      <c r="E139" s="125">
        <v>16</v>
      </c>
      <c r="F139" s="125">
        <v>4</v>
      </c>
      <c r="G139" s="125">
        <v>0</v>
      </c>
      <c r="H139" s="125">
        <v>0</v>
      </c>
      <c r="I139" s="126" t="s">
        <v>522</v>
      </c>
      <c r="J139" s="154">
        <v>11553</v>
      </c>
      <c r="K139" s="154">
        <v>11553</v>
      </c>
      <c r="L139" s="154">
        <v>11553</v>
      </c>
    </row>
    <row r="140" spans="1:12" x14ac:dyDescent="0.25">
      <c r="A140" s="128" t="s">
        <v>340</v>
      </c>
      <c r="B140" s="129" t="s">
        <v>339</v>
      </c>
      <c r="C140" s="129" t="s">
        <v>525</v>
      </c>
      <c r="D140" s="129" t="s">
        <v>521</v>
      </c>
      <c r="E140" s="128">
        <v>17</v>
      </c>
      <c r="F140" s="128">
        <v>4</v>
      </c>
      <c r="G140" s="128">
        <v>0</v>
      </c>
      <c r="H140" s="128">
        <v>0</v>
      </c>
      <c r="I140" s="129" t="s">
        <v>522</v>
      </c>
      <c r="J140" s="153">
        <v>16808</v>
      </c>
      <c r="K140" s="153">
        <v>16808</v>
      </c>
      <c r="L140" s="153">
        <v>16808</v>
      </c>
    </row>
    <row r="141" spans="1:12" x14ac:dyDescent="0.25">
      <c r="A141" s="125" t="s">
        <v>336</v>
      </c>
      <c r="B141" s="126" t="s">
        <v>338</v>
      </c>
      <c r="C141" s="126" t="s">
        <v>520</v>
      </c>
      <c r="D141" s="126" t="s">
        <v>521</v>
      </c>
      <c r="E141" s="125">
        <v>16</v>
      </c>
      <c r="F141" s="125">
        <v>2</v>
      </c>
      <c r="G141" s="125">
        <v>1</v>
      </c>
      <c r="H141" s="125">
        <v>0</v>
      </c>
      <c r="I141" s="126" t="s">
        <v>522</v>
      </c>
      <c r="J141" s="154">
        <v>6900</v>
      </c>
      <c r="K141" s="154">
        <v>6900</v>
      </c>
      <c r="L141" s="154">
        <v>12020</v>
      </c>
    </row>
    <row r="142" spans="1:12" x14ac:dyDescent="0.25">
      <c r="A142" s="128" t="s">
        <v>336</v>
      </c>
      <c r="B142" s="129" t="s">
        <v>337</v>
      </c>
      <c r="C142" s="129" t="s">
        <v>520</v>
      </c>
      <c r="D142" s="129" t="s">
        <v>521</v>
      </c>
      <c r="E142" s="128">
        <v>16</v>
      </c>
      <c r="F142" s="128">
        <v>2</v>
      </c>
      <c r="G142" s="128">
        <v>1</v>
      </c>
      <c r="H142" s="128">
        <v>0</v>
      </c>
      <c r="I142" s="129" t="s">
        <v>522</v>
      </c>
      <c r="J142" s="153">
        <v>6738</v>
      </c>
      <c r="K142" s="153">
        <v>6738</v>
      </c>
      <c r="L142" s="153">
        <v>8034</v>
      </c>
    </row>
    <row r="143" spans="1:12" x14ac:dyDescent="0.25">
      <c r="A143" s="125" t="s">
        <v>336</v>
      </c>
      <c r="B143" s="126" t="s">
        <v>335</v>
      </c>
      <c r="C143" s="126" t="s">
        <v>520</v>
      </c>
      <c r="D143" s="126" t="s">
        <v>521</v>
      </c>
      <c r="E143" s="125">
        <v>16</v>
      </c>
      <c r="F143" s="125">
        <v>2</v>
      </c>
      <c r="G143" s="125">
        <v>2</v>
      </c>
      <c r="H143" s="125">
        <v>0</v>
      </c>
      <c r="I143" s="126" t="s">
        <v>522</v>
      </c>
      <c r="J143" s="154">
        <v>7100</v>
      </c>
      <c r="K143" s="154">
        <v>7100</v>
      </c>
      <c r="L143" s="154">
        <v>7100</v>
      </c>
    </row>
    <row r="144" spans="1:12" x14ac:dyDescent="0.25">
      <c r="A144" s="128" t="s">
        <v>331</v>
      </c>
      <c r="B144" s="129" t="s">
        <v>334</v>
      </c>
      <c r="C144" s="129" t="s">
        <v>520</v>
      </c>
      <c r="D144" s="129" t="s">
        <v>521</v>
      </c>
      <c r="E144" s="128">
        <v>16</v>
      </c>
      <c r="F144" s="128">
        <v>2</v>
      </c>
      <c r="G144" s="128">
        <v>1</v>
      </c>
      <c r="H144" s="128">
        <v>0</v>
      </c>
      <c r="I144" s="129" t="s">
        <v>522</v>
      </c>
      <c r="J144" s="153">
        <v>7969</v>
      </c>
      <c r="K144" s="153">
        <v>12129</v>
      </c>
      <c r="L144" s="153">
        <v>14937</v>
      </c>
    </row>
    <row r="145" spans="1:12" x14ac:dyDescent="0.25">
      <c r="A145" s="125" t="s">
        <v>331</v>
      </c>
      <c r="B145" s="126" t="s">
        <v>333</v>
      </c>
      <c r="C145" s="126" t="s">
        <v>520</v>
      </c>
      <c r="D145" s="126" t="s">
        <v>521</v>
      </c>
      <c r="E145" s="125">
        <v>16</v>
      </c>
      <c r="F145" s="125">
        <v>2</v>
      </c>
      <c r="G145" s="125">
        <v>0</v>
      </c>
      <c r="H145" s="125">
        <v>0</v>
      </c>
      <c r="I145" s="126" t="s">
        <v>522</v>
      </c>
      <c r="J145" s="154">
        <v>6863</v>
      </c>
      <c r="K145" s="154">
        <v>8744</v>
      </c>
      <c r="L145" s="154">
        <v>10587</v>
      </c>
    </row>
    <row r="146" spans="1:12" x14ac:dyDescent="0.25">
      <c r="A146" s="128" t="s">
        <v>331</v>
      </c>
      <c r="B146" s="129" t="s">
        <v>332</v>
      </c>
      <c r="C146" s="129" t="s">
        <v>520</v>
      </c>
      <c r="D146" s="129" t="s">
        <v>526</v>
      </c>
      <c r="E146" s="128">
        <v>16</v>
      </c>
      <c r="F146" s="128">
        <v>2</v>
      </c>
      <c r="G146" s="128">
        <v>1</v>
      </c>
      <c r="H146" s="128">
        <v>0</v>
      </c>
      <c r="I146" s="129" t="s">
        <v>522</v>
      </c>
      <c r="J146" s="153">
        <v>9580</v>
      </c>
      <c r="K146" s="153">
        <v>10780</v>
      </c>
      <c r="L146" s="153">
        <v>12280</v>
      </c>
    </row>
    <row r="147" spans="1:12" x14ac:dyDescent="0.25">
      <c r="A147" s="125" t="s">
        <v>331</v>
      </c>
      <c r="B147" s="126" t="s">
        <v>330</v>
      </c>
      <c r="C147" s="126" t="s">
        <v>520</v>
      </c>
      <c r="D147" s="126" t="s">
        <v>521</v>
      </c>
      <c r="E147" s="125">
        <v>17</v>
      </c>
      <c r="F147" s="125">
        <v>2</v>
      </c>
      <c r="G147" s="125">
        <v>1</v>
      </c>
      <c r="H147" s="125">
        <v>0</v>
      </c>
      <c r="I147" s="126" t="s">
        <v>522</v>
      </c>
      <c r="J147" s="154">
        <v>10820</v>
      </c>
      <c r="K147" s="154">
        <v>10820</v>
      </c>
      <c r="L147" s="154">
        <v>18308</v>
      </c>
    </row>
    <row r="148" spans="1:12" x14ac:dyDescent="0.25">
      <c r="A148" s="128" t="s">
        <v>328</v>
      </c>
      <c r="B148" s="129" t="s">
        <v>329</v>
      </c>
      <c r="C148" s="129" t="s">
        <v>520</v>
      </c>
      <c r="D148" s="129" t="s">
        <v>521</v>
      </c>
      <c r="E148" s="128">
        <v>16</v>
      </c>
      <c r="F148" s="128">
        <v>2</v>
      </c>
      <c r="G148" s="128">
        <v>1</v>
      </c>
      <c r="H148" s="128">
        <v>0</v>
      </c>
      <c r="I148" s="129" t="s">
        <v>522</v>
      </c>
      <c r="J148" s="153">
        <v>5220</v>
      </c>
      <c r="K148" s="153">
        <v>5220</v>
      </c>
      <c r="L148" s="153">
        <v>13295</v>
      </c>
    </row>
    <row r="149" spans="1:12" x14ac:dyDescent="0.25">
      <c r="A149" s="125" t="s">
        <v>328</v>
      </c>
      <c r="B149" s="126" t="s">
        <v>327</v>
      </c>
      <c r="C149" s="126" t="s">
        <v>520</v>
      </c>
      <c r="D149" s="126" t="s">
        <v>527</v>
      </c>
      <c r="E149" s="125">
        <v>10</v>
      </c>
      <c r="F149" s="125">
        <v>4</v>
      </c>
      <c r="G149" s="125">
        <v>1</v>
      </c>
      <c r="H149" s="125">
        <v>0</v>
      </c>
      <c r="I149" s="126" t="s">
        <v>522</v>
      </c>
      <c r="J149" s="154">
        <v>6626</v>
      </c>
      <c r="K149" s="154">
        <v>8714</v>
      </c>
      <c r="L149" s="154">
        <v>13898</v>
      </c>
    </row>
    <row r="150" spans="1:12" x14ac:dyDescent="0.25">
      <c r="A150" s="128" t="s">
        <v>322</v>
      </c>
      <c r="B150" s="129" t="s">
        <v>326</v>
      </c>
      <c r="C150" s="129" t="s">
        <v>525</v>
      </c>
      <c r="D150" s="129" t="s">
        <v>521</v>
      </c>
      <c r="E150" s="128">
        <v>16</v>
      </c>
      <c r="F150" s="128">
        <v>2</v>
      </c>
      <c r="G150" s="128">
        <v>1</v>
      </c>
      <c r="H150" s="128">
        <v>0</v>
      </c>
      <c r="I150" s="129" t="s">
        <v>522</v>
      </c>
      <c r="J150" s="153">
        <v>4652</v>
      </c>
      <c r="K150" s="153">
        <v>4652</v>
      </c>
      <c r="L150" s="153">
        <v>6544</v>
      </c>
    </row>
    <row r="151" spans="1:12" x14ac:dyDescent="0.25">
      <c r="A151" s="125" t="s">
        <v>322</v>
      </c>
      <c r="B151" s="126" t="s">
        <v>325</v>
      </c>
      <c r="C151" s="126" t="s">
        <v>525</v>
      </c>
      <c r="D151" s="126" t="s">
        <v>526</v>
      </c>
      <c r="E151" s="125">
        <v>4</v>
      </c>
      <c r="F151" s="125">
        <v>8</v>
      </c>
      <c r="G151" s="125">
        <v>0</v>
      </c>
      <c r="H151" s="125">
        <v>0</v>
      </c>
      <c r="I151" s="126" t="s">
        <v>522</v>
      </c>
      <c r="J151" s="154">
        <v>19795</v>
      </c>
      <c r="K151" s="154">
        <v>19795</v>
      </c>
      <c r="L151" s="154">
        <v>19795</v>
      </c>
    </row>
    <row r="152" spans="1:12" x14ac:dyDescent="0.25">
      <c r="A152" s="128" t="s">
        <v>322</v>
      </c>
      <c r="B152" s="129" t="s">
        <v>324</v>
      </c>
      <c r="C152" s="129" t="s">
        <v>520</v>
      </c>
      <c r="D152" s="129" t="s">
        <v>527</v>
      </c>
      <c r="E152" s="128">
        <v>11</v>
      </c>
      <c r="F152" s="128">
        <v>3</v>
      </c>
      <c r="G152" s="128">
        <v>1</v>
      </c>
      <c r="H152" s="128">
        <v>0</v>
      </c>
      <c r="I152" s="129" t="s">
        <v>522</v>
      </c>
      <c r="J152" s="153">
        <v>7729</v>
      </c>
      <c r="K152" s="153">
        <v>7729</v>
      </c>
      <c r="L152" s="153">
        <v>10230</v>
      </c>
    </row>
    <row r="153" spans="1:12" x14ac:dyDescent="0.25">
      <c r="A153" s="125" t="s">
        <v>322</v>
      </c>
      <c r="B153" s="126" t="s">
        <v>323</v>
      </c>
      <c r="C153" s="126" t="s">
        <v>525</v>
      </c>
      <c r="D153" s="126" t="s">
        <v>521</v>
      </c>
      <c r="E153" s="125">
        <v>16</v>
      </c>
      <c r="F153" s="125">
        <v>2</v>
      </c>
      <c r="G153" s="125">
        <v>1</v>
      </c>
      <c r="H153" s="125">
        <v>0</v>
      </c>
      <c r="I153" s="126" t="s">
        <v>522</v>
      </c>
      <c r="J153" s="154">
        <v>4816</v>
      </c>
      <c r="K153" s="154">
        <v>4816</v>
      </c>
      <c r="L153" s="154">
        <v>5800</v>
      </c>
    </row>
    <row r="154" spans="1:12" x14ac:dyDescent="0.25">
      <c r="A154" s="128" t="s">
        <v>322</v>
      </c>
      <c r="B154" s="129" t="s">
        <v>321</v>
      </c>
      <c r="C154" s="129" t="s">
        <v>525</v>
      </c>
      <c r="D154" s="129" t="s">
        <v>527</v>
      </c>
      <c r="E154" s="128">
        <v>10</v>
      </c>
      <c r="F154" s="128">
        <v>4</v>
      </c>
      <c r="G154" s="128">
        <v>0</v>
      </c>
      <c r="H154" s="128">
        <v>0</v>
      </c>
      <c r="I154" s="129" t="s">
        <v>523</v>
      </c>
      <c r="J154" s="153">
        <v>6675</v>
      </c>
      <c r="K154" s="153">
        <v>6675</v>
      </c>
      <c r="L154" s="153">
        <v>7625</v>
      </c>
    </row>
    <row r="155" spans="1:12" x14ac:dyDescent="0.25">
      <c r="A155" s="125" t="s">
        <v>319</v>
      </c>
      <c r="B155" s="126" t="s">
        <v>320</v>
      </c>
      <c r="C155" s="126" t="s">
        <v>520</v>
      </c>
      <c r="D155" s="126" t="s">
        <v>521</v>
      </c>
      <c r="E155" s="125">
        <v>16</v>
      </c>
      <c r="F155" s="125">
        <v>2</v>
      </c>
      <c r="G155" s="125">
        <v>0</v>
      </c>
      <c r="H155" s="125">
        <v>0</v>
      </c>
      <c r="I155" s="126" t="s">
        <v>522</v>
      </c>
      <c r="J155" s="154">
        <v>4440</v>
      </c>
      <c r="K155" s="154">
        <v>4440</v>
      </c>
      <c r="L155" s="154">
        <v>8044</v>
      </c>
    </row>
    <row r="156" spans="1:12" x14ac:dyDescent="0.25">
      <c r="A156" s="128" t="s">
        <v>319</v>
      </c>
      <c r="B156" s="129" t="s">
        <v>318</v>
      </c>
      <c r="C156" s="129" t="s">
        <v>520</v>
      </c>
      <c r="D156" s="129" t="s">
        <v>521</v>
      </c>
      <c r="E156" s="128">
        <v>15</v>
      </c>
      <c r="F156" s="128">
        <v>2</v>
      </c>
      <c r="G156" s="128">
        <v>1</v>
      </c>
      <c r="H156" s="128">
        <v>0</v>
      </c>
      <c r="I156" s="129" t="s">
        <v>522</v>
      </c>
      <c r="J156" s="153">
        <v>6560</v>
      </c>
      <c r="K156" s="153">
        <v>6560</v>
      </c>
      <c r="L156" s="153">
        <v>8902</v>
      </c>
    </row>
    <row r="157" spans="1:12" x14ac:dyDescent="0.25">
      <c r="A157" s="125" t="s">
        <v>317</v>
      </c>
      <c r="B157" s="126" t="s">
        <v>316</v>
      </c>
      <c r="C157" s="126" t="s">
        <v>520</v>
      </c>
      <c r="D157" s="126" t="s">
        <v>521</v>
      </c>
      <c r="E157" s="125">
        <v>15</v>
      </c>
      <c r="F157" s="125">
        <v>2</v>
      </c>
      <c r="G157" s="125">
        <v>1</v>
      </c>
      <c r="H157" s="125">
        <v>0</v>
      </c>
      <c r="I157" s="126" t="s">
        <v>522</v>
      </c>
      <c r="J157" s="154">
        <v>10640</v>
      </c>
      <c r="K157" s="154">
        <v>14840</v>
      </c>
      <c r="L157" s="154">
        <v>21360</v>
      </c>
    </row>
    <row r="158" spans="1:12" x14ac:dyDescent="0.25">
      <c r="A158" s="128" t="s">
        <v>312</v>
      </c>
      <c r="B158" s="129" t="s">
        <v>315</v>
      </c>
      <c r="C158" s="129" t="s">
        <v>520</v>
      </c>
      <c r="D158" s="129" t="s">
        <v>521</v>
      </c>
      <c r="E158" s="128">
        <v>13</v>
      </c>
      <c r="F158" s="128">
        <v>2</v>
      </c>
      <c r="G158" s="128">
        <v>0</v>
      </c>
      <c r="H158" s="128">
        <v>0</v>
      </c>
      <c r="I158" s="129" t="s">
        <v>522</v>
      </c>
      <c r="J158" s="153">
        <v>8258</v>
      </c>
      <c r="K158" s="153">
        <v>8308</v>
      </c>
      <c r="L158" s="153">
        <v>8308</v>
      </c>
    </row>
    <row r="159" spans="1:12" x14ac:dyDescent="0.25">
      <c r="A159" s="125" t="s">
        <v>312</v>
      </c>
      <c r="B159" s="126" t="s">
        <v>314</v>
      </c>
      <c r="C159" s="126" t="s">
        <v>520</v>
      </c>
      <c r="D159" s="126" t="s">
        <v>521</v>
      </c>
      <c r="E159" s="125">
        <v>15</v>
      </c>
      <c r="F159" s="125">
        <v>2</v>
      </c>
      <c r="G159" s="125">
        <v>2</v>
      </c>
      <c r="H159" s="125">
        <v>0</v>
      </c>
      <c r="I159" s="126" t="s">
        <v>522</v>
      </c>
      <c r="J159" s="154">
        <v>5245</v>
      </c>
      <c r="K159" s="154">
        <v>5495</v>
      </c>
      <c r="L159" s="154">
        <v>5495</v>
      </c>
    </row>
    <row r="160" spans="1:12" x14ac:dyDescent="0.25">
      <c r="A160" s="128" t="s">
        <v>312</v>
      </c>
      <c r="B160" s="129" t="s">
        <v>313</v>
      </c>
      <c r="C160" s="129" t="s">
        <v>525</v>
      </c>
      <c r="D160" s="129" t="s">
        <v>527</v>
      </c>
      <c r="E160" s="128">
        <v>10</v>
      </c>
      <c r="F160" s="128">
        <v>4</v>
      </c>
      <c r="G160" s="128">
        <v>0</v>
      </c>
      <c r="H160" s="128">
        <v>0</v>
      </c>
      <c r="I160" s="129" t="s">
        <v>522</v>
      </c>
      <c r="J160" s="153">
        <v>6300</v>
      </c>
      <c r="K160" s="153">
        <v>6300</v>
      </c>
      <c r="L160" s="153">
        <v>6300</v>
      </c>
    </row>
    <row r="161" spans="1:12" x14ac:dyDescent="0.25">
      <c r="A161" s="125" t="s">
        <v>312</v>
      </c>
      <c r="B161" s="126" t="s">
        <v>311</v>
      </c>
      <c r="C161" s="126" t="s">
        <v>520</v>
      </c>
      <c r="D161" s="126" t="s">
        <v>526</v>
      </c>
      <c r="E161" s="125">
        <v>6</v>
      </c>
      <c r="F161" s="125">
        <v>5</v>
      </c>
      <c r="G161" s="125">
        <v>0</v>
      </c>
      <c r="H161" s="125">
        <v>0</v>
      </c>
      <c r="I161" s="126" t="s">
        <v>522</v>
      </c>
      <c r="J161" s="154">
        <v>19787</v>
      </c>
      <c r="K161" s="154">
        <v>19787</v>
      </c>
      <c r="L161" s="154">
        <v>19787</v>
      </c>
    </row>
    <row r="162" spans="1:12" x14ac:dyDescent="0.25">
      <c r="A162" s="128" t="s">
        <v>306</v>
      </c>
      <c r="B162" s="129" t="s">
        <v>310</v>
      </c>
      <c r="C162" s="129" t="s">
        <v>520</v>
      </c>
      <c r="D162" s="129" t="s">
        <v>524</v>
      </c>
      <c r="E162" s="128">
        <v>15</v>
      </c>
      <c r="F162" s="128">
        <v>2</v>
      </c>
      <c r="G162" s="128">
        <v>1</v>
      </c>
      <c r="H162" s="128">
        <v>0</v>
      </c>
      <c r="I162" s="129" t="s">
        <v>528</v>
      </c>
      <c r="J162" s="153">
        <v>3124</v>
      </c>
      <c r="K162" s="153">
        <v>3124</v>
      </c>
      <c r="L162" s="153">
        <v>12016</v>
      </c>
    </row>
    <row r="163" spans="1:12" x14ac:dyDescent="0.25">
      <c r="A163" s="125" t="s">
        <v>306</v>
      </c>
      <c r="B163" s="126" t="s">
        <v>309</v>
      </c>
      <c r="C163" s="126" t="s">
        <v>520</v>
      </c>
      <c r="D163" s="126" t="s">
        <v>521</v>
      </c>
      <c r="E163" s="125">
        <v>16</v>
      </c>
      <c r="F163" s="125">
        <v>2</v>
      </c>
      <c r="G163" s="125">
        <v>1</v>
      </c>
      <c r="H163" s="125">
        <v>1</v>
      </c>
      <c r="I163" s="126" t="s">
        <v>523</v>
      </c>
      <c r="J163" s="154">
        <v>1635</v>
      </c>
      <c r="K163" s="154">
        <v>1791</v>
      </c>
      <c r="L163" s="154">
        <v>2307</v>
      </c>
    </row>
    <row r="164" spans="1:12" x14ac:dyDescent="0.25">
      <c r="A164" s="128" t="s">
        <v>306</v>
      </c>
      <c r="B164" s="129" t="s">
        <v>308</v>
      </c>
      <c r="C164" s="129" t="s">
        <v>520</v>
      </c>
      <c r="D164" s="129" t="s">
        <v>521</v>
      </c>
      <c r="E164" s="128">
        <v>16</v>
      </c>
      <c r="F164" s="128">
        <v>2</v>
      </c>
      <c r="G164" s="128">
        <v>1</v>
      </c>
      <c r="H164" s="128">
        <v>0</v>
      </c>
      <c r="I164" s="129" t="s">
        <v>528</v>
      </c>
      <c r="J164" s="153">
        <v>2625</v>
      </c>
      <c r="K164" s="153">
        <v>2825</v>
      </c>
      <c r="L164" s="153">
        <v>6025</v>
      </c>
    </row>
    <row r="165" spans="1:12" x14ac:dyDescent="0.25">
      <c r="A165" s="125" t="s">
        <v>306</v>
      </c>
      <c r="B165" s="126" t="s">
        <v>307</v>
      </c>
      <c r="C165" s="126" t="s">
        <v>520</v>
      </c>
      <c r="D165" s="126" t="s">
        <v>521</v>
      </c>
      <c r="E165" s="125">
        <v>16</v>
      </c>
      <c r="F165" s="125">
        <v>2</v>
      </c>
      <c r="G165" s="125">
        <v>1</v>
      </c>
      <c r="H165" s="125">
        <v>0</v>
      </c>
      <c r="I165" s="126" t="s">
        <v>523</v>
      </c>
      <c r="J165" s="154">
        <v>3762</v>
      </c>
      <c r="K165" s="154">
        <v>4230</v>
      </c>
      <c r="L165" s="154">
        <v>7467</v>
      </c>
    </row>
    <row r="166" spans="1:12" x14ac:dyDescent="0.25">
      <c r="A166" s="128" t="s">
        <v>306</v>
      </c>
      <c r="B166" s="129" t="s">
        <v>305</v>
      </c>
      <c r="C166" s="129" t="s">
        <v>520</v>
      </c>
      <c r="D166" s="129" t="s">
        <v>521</v>
      </c>
      <c r="E166" s="128">
        <v>16</v>
      </c>
      <c r="F166" s="128">
        <v>2</v>
      </c>
      <c r="G166" s="128">
        <v>0</v>
      </c>
      <c r="H166" s="128">
        <v>0</v>
      </c>
      <c r="I166" s="129" t="s">
        <v>523</v>
      </c>
      <c r="J166" s="153">
        <v>3505</v>
      </c>
      <c r="K166" s="153">
        <v>3505</v>
      </c>
      <c r="L166" s="153">
        <v>7091</v>
      </c>
    </row>
    <row r="167" spans="1:12" x14ac:dyDescent="0.25">
      <c r="A167" s="125" t="s">
        <v>303</v>
      </c>
      <c r="B167" s="126" t="s">
        <v>304</v>
      </c>
      <c r="C167" s="126" t="s">
        <v>520</v>
      </c>
      <c r="D167" s="126" t="s">
        <v>521</v>
      </c>
      <c r="E167" s="125">
        <v>16</v>
      </c>
      <c r="F167" s="125">
        <v>1</v>
      </c>
      <c r="G167" s="125">
        <v>0</v>
      </c>
      <c r="H167" s="125">
        <v>0</v>
      </c>
      <c r="I167" s="126" t="s">
        <v>522</v>
      </c>
      <c r="J167" s="154">
        <v>1200</v>
      </c>
      <c r="K167" s="154">
        <v>2200</v>
      </c>
      <c r="L167" s="154">
        <v>3200</v>
      </c>
    </row>
    <row r="168" spans="1:12" x14ac:dyDescent="0.25">
      <c r="A168" s="128" t="s">
        <v>303</v>
      </c>
      <c r="B168" s="129" t="s">
        <v>302</v>
      </c>
      <c r="C168" s="129" t="s">
        <v>520</v>
      </c>
      <c r="D168" s="129" t="s">
        <v>524</v>
      </c>
      <c r="E168" s="128">
        <v>15</v>
      </c>
      <c r="F168" s="128">
        <v>2</v>
      </c>
      <c r="G168" s="128">
        <v>0</v>
      </c>
      <c r="H168" s="128">
        <v>0</v>
      </c>
      <c r="I168" s="129" t="s">
        <v>522</v>
      </c>
      <c r="J168" s="153">
        <v>6010</v>
      </c>
      <c r="K168" s="153">
        <v>10110</v>
      </c>
      <c r="L168" s="153">
        <v>10110</v>
      </c>
    </row>
    <row r="169" spans="1:12" x14ac:dyDescent="0.25">
      <c r="A169" s="125" t="s">
        <v>281</v>
      </c>
      <c r="B169" s="126" t="s">
        <v>301</v>
      </c>
      <c r="C169" s="126" t="s">
        <v>525</v>
      </c>
      <c r="D169" s="126" t="s">
        <v>521</v>
      </c>
      <c r="E169" s="125">
        <v>16</v>
      </c>
      <c r="F169" s="125">
        <v>2</v>
      </c>
      <c r="G169" s="125">
        <v>1</v>
      </c>
      <c r="H169" s="125">
        <v>0</v>
      </c>
      <c r="I169" s="126" t="s">
        <v>522</v>
      </c>
      <c r="J169" s="154">
        <v>4775</v>
      </c>
      <c r="K169" s="154">
        <v>4775</v>
      </c>
      <c r="L169" s="154">
        <v>13575</v>
      </c>
    </row>
    <row r="170" spans="1:12" x14ac:dyDescent="0.25">
      <c r="A170" s="128" t="s">
        <v>281</v>
      </c>
      <c r="B170" s="129" t="s">
        <v>300</v>
      </c>
      <c r="C170" s="129" t="s">
        <v>525</v>
      </c>
      <c r="D170" s="129" t="s">
        <v>521</v>
      </c>
      <c r="E170" s="128">
        <v>16</v>
      </c>
      <c r="F170" s="128">
        <v>2</v>
      </c>
      <c r="G170" s="128">
        <v>1</v>
      </c>
      <c r="H170" s="128">
        <v>0</v>
      </c>
      <c r="I170" s="129" t="s">
        <v>522</v>
      </c>
      <c r="J170" s="153">
        <v>5827</v>
      </c>
      <c r="K170" s="153">
        <v>5827</v>
      </c>
      <c r="L170" s="153">
        <v>14851</v>
      </c>
    </row>
    <row r="171" spans="1:12" ht="14.5" x14ac:dyDescent="0.25">
      <c r="A171" s="125" t="s">
        <v>281</v>
      </c>
      <c r="B171" s="126" t="s">
        <v>299</v>
      </c>
      <c r="C171" s="126" t="s">
        <v>525</v>
      </c>
      <c r="D171" s="126" t="s">
        <v>526</v>
      </c>
      <c r="E171" s="125">
        <v>4</v>
      </c>
      <c r="F171" s="125">
        <v>10</v>
      </c>
      <c r="G171" s="125">
        <v>0</v>
      </c>
      <c r="H171" s="125">
        <v>0</v>
      </c>
      <c r="I171" s="126" t="s">
        <v>522</v>
      </c>
      <c r="J171" s="186" t="s">
        <v>563</v>
      </c>
      <c r="K171" s="154" t="s">
        <v>558</v>
      </c>
      <c r="L171" s="154" t="s">
        <v>558</v>
      </c>
    </row>
    <row r="172" spans="1:12" x14ac:dyDescent="0.25">
      <c r="A172" s="128" t="s">
        <v>281</v>
      </c>
      <c r="B172" s="129" t="s">
        <v>298</v>
      </c>
      <c r="C172" s="129" t="s">
        <v>525</v>
      </c>
      <c r="D172" s="129" t="s">
        <v>521</v>
      </c>
      <c r="E172" s="128">
        <v>16</v>
      </c>
      <c r="F172" s="128">
        <v>2</v>
      </c>
      <c r="G172" s="128">
        <v>1</v>
      </c>
      <c r="H172" s="128">
        <v>0</v>
      </c>
      <c r="I172" s="129" t="s">
        <v>522</v>
      </c>
      <c r="J172" s="153">
        <v>4807</v>
      </c>
      <c r="K172" s="153">
        <v>4807</v>
      </c>
      <c r="L172" s="153">
        <v>7454</v>
      </c>
    </row>
    <row r="173" spans="1:12" x14ac:dyDescent="0.25">
      <c r="A173" s="125" t="s">
        <v>281</v>
      </c>
      <c r="B173" s="126" t="s">
        <v>297</v>
      </c>
      <c r="C173" s="126" t="s">
        <v>525</v>
      </c>
      <c r="D173" s="126" t="s">
        <v>521</v>
      </c>
      <c r="E173" s="125">
        <v>16</v>
      </c>
      <c r="F173" s="125">
        <v>2</v>
      </c>
      <c r="G173" s="125">
        <v>1</v>
      </c>
      <c r="H173" s="125">
        <v>0</v>
      </c>
      <c r="I173" s="126" t="s">
        <v>522</v>
      </c>
      <c r="J173" s="154">
        <v>6174</v>
      </c>
      <c r="K173" s="154">
        <v>6174</v>
      </c>
      <c r="L173" s="154">
        <v>13597</v>
      </c>
    </row>
    <row r="174" spans="1:12" x14ac:dyDescent="0.25">
      <c r="A174" s="128" t="s">
        <v>281</v>
      </c>
      <c r="B174" s="129" t="s">
        <v>296</v>
      </c>
      <c r="C174" s="129" t="s">
        <v>525</v>
      </c>
      <c r="D174" s="129" t="s">
        <v>521</v>
      </c>
      <c r="E174" s="128">
        <v>16</v>
      </c>
      <c r="F174" s="128">
        <v>2</v>
      </c>
      <c r="G174" s="128">
        <v>1</v>
      </c>
      <c r="H174" s="128">
        <v>0</v>
      </c>
      <c r="I174" s="129" t="s">
        <v>522</v>
      </c>
      <c r="J174" s="153">
        <v>8117</v>
      </c>
      <c r="K174" s="153">
        <v>8117</v>
      </c>
      <c r="L174" s="153">
        <v>17141</v>
      </c>
    </row>
    <row r="175" spans="1:12" x14ac:dyDescent="0.25">
      <c r="A175" s="125" t="s">
        <v>281</v>
      </c>
      <c r="B175" s="126" t="s">
        <v>295</v>
      </c>
      <c r="C175" s="126" t="s">
        <v>525</v>
      </c>
      <c r="D175" s="126" t="s">
        <v>521</v>
      </c>
      <c r="E175" s="125">
        <v>16</v>
      </c>
      <c r="F175" s="125">
        <v>2</v>
      </c>
      <c r="G175" s="125">
        <v>1</v>
      </c>
      <c r="H175" s="125">
        <v>0</v>
      </c>
      <c r="I175" s="126" t="s">
        <v>522</v>
      </c>
      <c r="J175" s="154">
        <v>6762</v>
      </c>
      <c r="K175" s="154">
        <v>6762</v>
      </c>
      <c r="L175" s="154">
        <v>14826</v>
      </c>
    </row>
    <row r="176" spans="1:12" x14ac:dyDescent="0.25">
      <c r="A176" s="128" t="s">
        <v>281</v>
      </c>
      <c r="B176" s="129" t="s">
        <v>294</v>
      </c>
      <c r="C176" s="129" t="s">
        <v>525</v>
      </c>
      <c r="D176" s="129" t="s">
        <v>521</v>
      </c>
      <c r="E176" s="128">
        <v>16</v>
      </c>
      <c r="F176" s="128">
        <v>2</v>
      </c>
      <c r="G176" s="128">
        <v>1</v>
      </c>
      <c r="H176" s="128">
        <v>0</v>
      </c>
      <c r="I176" s="129" t="s">
        <v>522</v>
      </c>
      <c r="J176" s="153">
        <v>6240</v>
      </c>
      <c r="K176" s="153">
        <v>6240</v>
      </c>
      <c r="L176" s="153">
        <v>15072</v>
      </c>
    </row>
    <row r="177" spans="1:12" x14ac:dyDescent="0.25">
      <c r="A177" s="125" t="s">
        <v>281</v>
      </c>
      <c r="B177" s="126" t="s">
        <v>293</v>
      </c>
      <c r="C177" s="126" t="s">
        <v>525</v>
      </c>
      <c r="D177" s="126" t="s">
        <v>521</v>
      </c>
      <c r="E177" s="125">
        <v>16</v>
      </c>
      <c r="F177" s="125">
        <v>2</v>
      </c>
      <c r="G177" s="125">
        <v>1</v>
      </c>
      <c r="H177" s="125">
        <v>0</v>
      </c>
      <c r="I177" s="126" t="s">
        <v>522</v>
      </c>
      <c r="J177" s="154">
        <v>7300</v>
      </c>
      <c r="K177" s="154">
        <v>7300</v>
      </c>
      <c r="L177" s="154">
        <v>13400</v>
      </c>
    </row>
    <row r="178" spans="1:12" x14ac:dyDescent="0.25">
      <c r="A178" s="128" t="s">
        <v>281</v>
      </c>
      <c r="B178" s="129" t="s">
        <v>292</v>
      </c>
      <c r="C178" s="129" t="s">
        <v>525</v>
      </c>
      <c r="D178" s="129" t="s">
        <v>521</v>
      </c>
      <c r="E178" s="128">
        <v>16</v>
      </c>
      <c r="F178" s="128">
        <v>2</v>
      </c>
      <c r="G178" s="128">
        <v>1</v>
      </c>
      <c r="H178" s="128">
        <v>0</v>
      </c>
      <c r="I178" s="129" t="s">
        <v>522</v>
      </c>
      <c r="J178" s="153">
        <v>4823</v>
      </c>
      <c r="K178" s="153">
        <v>4823</v>
      </c>
      <c r="L178" s="153">
        <v>13535</v>
      </c>
    </row>
    <row r="179" spans="1:12" x14ac:dyDescent="0.25">
      <c r="A179" s="125" t="s">
        <v>281</v>
      </c>
      <c r="B179" s="126" t="s">
        <v>291</v>
      </c>
      <c r="C179" s="126" t="s">
        <v>525</v>
      </c>
      <c r="D179" s="126" t="s">
        <v>521</v>
      </c>
      <c r="E179" s="125">
        <v>16</v>
      </c>
      <c r="F179" s="125">
        <v>2</v>
      </c>
      <c r="G179" s="125">
        <v>1</v>
      </c>
      <c r="H179" s="125">
        <v>0</v>
      </c>
      <c r="I179" s="126" t="s">
        <v>522</v>
      </c>
      <c r="J179" s="154">
        <v>4983</v>
      </c>
      <c r="K179" s="154">
        <v>4983</v>
      </c>
      <c r="L179" s="154">
        <v>12520</v>
      </c>
    </row>
    <row r="180" spans="1:12" x14ac:dyDescent="0.25">
      <c r="A180" s="128" t="s">
        <v>281</v>
      </c>
      <c r="B180" s="129" t="s">
        <v>290</v>
      </c>
      <c r="C180" s="129" t="s">
        <v>529</v>
      </c>
      <c r="D180" s="129" t="s">
        <v>527</v>
      </c>
      <c r="E180" s="128">
        <v>12</v>
      </c>
      <c r="F180" s="128">
        <v>5</v>
      </c>
      <c r="G180" s="128">
        <v>0</v>
      </c>
      <c r="H180" s="128">
        <v>0</v>
      </c>
      <c r="I180" s="129" t="s">
        <v>522</v>
      </c>
      <c r="J180" s="153">
        <v>32874</v>
      </c>
      <c r="K180" s="153">
        <v>32874</v>
      </c>
      <c r="L180" s="153">
        <v>32874</v>
      </c>
    </row>
    <row r="181" spans="1:12" x14ac:dyDescent="0.25">
      <c r="A181" s="125" t="s">
        <v>281</v>
      </c>
      <c r="B181" s="126" t="s">
        <v>289</v>
      </c>
      <c r="C181" s="126" t="s">
        <v>529</v>
      </c>
      <c r="D181" s="126" t="s">
        <v>526</v>
      </c>
      <c r="E181" s="125">
        <v>10</v>
      </c>
      <c r="F181" s="125">
        <v>5</v>
      </c>
      <c r="G181" s="125">
        <v>0</v>
      </c>
      <c r="H181" s="125">
        <v>0</v>
      </c>
      <c r="I181" s="126" t="s">
        <v>522</v>
      </c>
      <c r="J181" s="154">
        <v>31843</v>
      </c>
      <c r="K181" s="154">
        <v>31843</v>
      </c>
      <c r="L181" s="154">
        <v>31843</v>
      </c>
    </row>
    <row r="182" spans="1:12" x14ac:dyDescent="0.25">
      <c r="A182" s="128" t="s">
        <v>281</v>
      </c>
      <c r="B182" s="129" t="s">
        <v>288</v>
      </c>
      <c r="C182" s="129" t="s">
        <v>525</v>
      </c>
      <c r="D182" s="129" t="s">
        <v>521</v>
      </c>
      <c r="E182" s="128">
        <v>16</v>
      </c>
      <c r="F182" s="128">
        <v>2</v>
      </c>
      <c r="G182" s="128">
        <v>1</v>
      </c>
      <c r="H182" s="128">
        <v>0</v>
      </c>
      <c r="I182" s="129" t="s">
        <v>522</v>
      </c>
      <c r="J182" s="153">
        <v>6253</v>
      </c>
      <c r="K182" s="153">
        <v>6253</v>
      </c>
      <c r="L182" s="153">
        <v>14317</v>
      </c>
    </row>
    <row r="183" spans="1:12" x14ac:dyDescent="0.25">
      <c r="A183" s="125" t="s">
        <v>281</v>
      </c>
      <c r="B183" s="126" t="s">
        <v>287</v>
      </c>
      <c r="C183" s="126" t="s">
        <v>525</v>
      </c>
      <c r="D183" s="126" t="s">
        <v>521</v>
      </c>
      <c r="E183" s="125">
        <v>16</v>
      </c>
      <c r="F183" s="125">
        <v>2</v>
      </c>
      <c r="G183" s="125">
        <v>1</v>
      </c>
      <c r="H183" s="125">
        <v>0</v>
      </c>
      <c r="I183" s="126" t="s">
        <v>522</v>
      </c>
      <c r="J183" s="154">
        <v>5519</v>
      </c>
      <c r="K183" s="154">
        <v>5519</v>
      </c>
      <c r="L183" s="154">
        <v>14708</v>
      </c>
    </row>
    <row r="184" spans="1:12" x14ac:dyDescent="0.25">
      <c r="A184" s="128" t="s">
        <v>281</v>
      </c>
      <c r="B184" s="129" t="s">
        <v>286</v>
      </c>
      <c r="C184" s="129" t="s">
        <v>525</v>
      </c>
      <c r="D184" s="129" t="s">
        <v>521</v>
      </c>
      <c r="E184" s="128">
        <v>14</v>
      </c>
      <c r="F184" s="128">
        <v>2</v>
      </c>
      <c r="G184" s="128">
        <v>1</v>
      </c>
      <c r="H184" s="128">
        <v>0</v>
      </c>
      <c r="I184" s="129" t="s">
        <v>522</v>
      </c>
      <c r="J184" s="153">
        <v>11114</v>
      </c>
      <c r="K184" s="153">
        <v>12005</v>
      </c>
      <c r="L184" s="153">
        <v>18382</v>
      </c>
    </row>
    <row r="185" spans="1:12" x14ac:dyDescent="0.25">
      <c r="A185" s="125" t="s">
        <v>281</v>
      </c>
      <c r="B185" s="126" t="s">
        <v>285</v>
      </c>
      <c r="C185" s="126" t="s">
        <v>520</v>
      </c>
      <c r="D185" s="126" t="s">
        <v>521</v>
      </c>
      <c r="E185" s="125">
        <v>15</v>
      </c>
      <c r="F185" s="125">
        <v>2</v>
      </c>
      <c r="G185" s="125">
        <v>1</v>
      </c>
      <c r="H185" s="125" t="s">
        <v>189</v>
      </c>
      <c r="I185" s="126" t="s">
        <v>522</v>
      </c>
      <c r="J185" s="154">
        <v>3689</v>
      </c>
      <c r="K185" s="154">
        <v>3689</v>
      </c>
      <c r="L185" s="154">
        <v>3689</v>
      </c>
    </row>
    <row r="186" spans="1:12" x14ac:dyDescent="0.25">
      <c r="A186" s="128" t="s">
        <v>281</v>
      </c>
      <c r="B186" s="129" t="s">
        <v>284</v>
      </c>
      <c r="C186" s="129" t="s">
        <v>525</v>
      </c>
      <c r="D186" s="129" t="s">
        <v>521</v>
      </c>
      <c r="E186" s="128">
        <v>16</v>
      </c>
      <c r="F186" s="128">
        <v>2</v>
      </c>
      <c r="G186" s="128">
        <v>1</v>
      </c>
      <c r="H186" s="128">
        <v>0</v>
      </c>
      <c r="I186" s="129" t="s">
        <v>522</v>
      </c>
      <c r="J186" s="153">
        <v>7815</v>
      </c>
      <c r="K186" s="153">
        <v>7815</v>
      </c>
      <c r="L186" s="153">
        <v>17031</v>
      </c>
    </row>
    <row r="187" spans="1:12" x14ac:dyDescent="0.25">
      <c r="A187" s="125" t="s">
        <v>281</v>
      </c>
      <c r="B187" s="126" t="s">
        <v>283</v>
      </c>
      <c r="C187" s="126" t="s">
        <v>525</v>
      </c>
      <c r="D187" s="126" t="s">
        <v>521</v>
      </c>
      <c r="E187" s="125">
        <v>16</v>
      </c>
      <c r="F187" s="125">
        <v>2</v>
      </c>
      <c r="G187" s="125">
        <v>1</v>
      </c>
      <c r="H187" s="125">
        <v>0</v>
      </c>
      <c r="I187" s="126" t="s">
        <v>522</v>
      </c>
      <c r="J187" s="154">
        <v>5177</v>
      </c>
      <c r="K187" s="154">
        <v>5177</v>
      </c>
      <c r="L187" s="154">
        <v>12857</v>
      </c>
    </row>
    <row r="188" spans="1:12" x14ac:dyDescent="0.25">
      <c r="A188" s="128" t="s">
        <v>281</v>
      </c>
      <c r="B188" s="129" t="s">
        <v>282</v>
      </c>
      <c r="C188" s="129" t="s">
        <v>525</v>
      </c>
      <c r="D188" s="129" t="s">
        <v>521</v>
      </c>
      <c r="E188" s="128">
        <v>16</v>
      </c>
      <c r="F188" s="128">
        <v>2</v>
      </c>
      <c r="G188" s="128">
        <v>0</v>
      </c>
      <c r="H188" s="128">
        <v>0</v>
      </c>
      <c r="I188" s="129" t="s">
        <v>523</v>
      </c>
      <c r="J188" s="153">
        <v>3716</v>
      </c>
      <c r="K188" s="153">
        <v>11588</v>
      </c>
      <c r="L188" s="153">
        <v>11588</v>
      </c>
    </row>
    <row r="189" spans="1:12" x14ac:dyDescent="0.25">
      <c r="A189" s="125" t="s">
        <v>281</v>
      </c>
      <c r="B189" s="126" t="s">
        <v>280</v>
      </c>
      <c r="C189" s="126" t="s">
        <v>525</v>
      </c>
      <c r="D189" s="126" t="s">
        <v>521</v>
      </c>
      <c r="E189" s="125">
        <v>16</v>
      </c>
      <c r="F189" s="125">
        <v>2</v>
      </c>
      <c r="G189" s="125">
        <v>1</v>
      </c>
      <c r="H189" s="125">
        <v>0</v>
      </c>
      <c r="I189" s="126" t="s">
        <v>522</v>
      </c>
      <c r="J189" s="154">
        <v>5222</v>
      </c>
      <c r="K189" s="154">
        <v>5222</v>
      </c>
      <c r="L189" s="154">
        <v>14246</v>
      </c>
    </row>
    <row r="190" spans="1:12" x14ac:dyDescent="0.25">
      <c r="A190" s="128" t="s">
        <v>279</v>
      </c>
      <c r="B190" s="129" t="s">
        <v>278</v>
      </c>
      <c r="C190" s="129" t="s">
        <v>520</v>
      </c>
      <c r="D190" s="129" t="s">
        <v>521</v>
      </c>
      <c r="E190" s="128">
        <v>16</v>
      </c>
      <c r="F190" s="128">
        <v>2</v>
      </c>
      <c r="G190" s="128">
        <v>1</v>
      </c>
      <c r="H190" s="128">
        <v>0</v>
      </c>
      <c r="I190" s="129" t="s">
        <v>522</v>
      </c>
      <c r="J190" s="153">
        <v>8265</v>
      </c>
      <c r="K190" s="153">
        <v>8884</v>
      </c>
      <c r="L190" s="153">
        <v>16878</v>
      </c>
    </row>
    <row r="191" spans="1:12" x14ac:dyDescent="0.25">
      <c r="A191" s="125" t="s">
        <v>273</v>
      </c>
      <c r="B191" s="126" t="s">
        <v>277</v>
      </c>
      <c r="C191" s="126" t="s">
        <v>520</v>
      </c>
      <c r="D191" s="126" t="s">
        <v>521</v>
      </c>
      <c r="E191" s="125">
        <v>13</v>
      </c>
      <c r="F191" s="125">
        <v>2</v>
      </c>
      <c r="G191" s="125">
        <v>0</v>
      </c>
      <c r="H191" s="125">
        <v>0</v>
      </c>
      <c r="I191" s="126" t="s">
        <v>522</v>
      </c>
      <c r="J191" s="154">
        <v>7060</v>
      </c>
      <c r="K191" s="154">
        <v>7060</v>
      </c>
      <c r="L191" s="154">
        <v>7060</v>
      </c>
    </row>
    <row r="192" spans="1:12" x14ac:dyDescent="0.25">
      <c r="A192" s="128" t="s">
        <v>273</v>
      </c>
      <c r="B192" s="129" t="s">
        <v>276</v>
      </c>
      <c r="C192" s="129" t="s">
        <v>525</v>
      </c>
      <c r="D192" s="129" t="s">
        <v>521</v>
      </c>
      <c r="E192" s="128">
        <v>15</v>
      </c>
      <c r="F192" s="128">
        <v>2</v>
      </c>
      <c r="G192" s="128">
        <v>1</v>
      </c>
      <c r="H192" s="128">
        <v>0</v>
      </c>
      <c r="I192" s="129" t="s">
        <v>522</v>
      </c>
      <c r="J192" s="153">
        <v>7216</v>
      </c>
      <c r="K192" s="153">
        <v>7459</v>
      </c>
      <c r="L192" s="153">
        <v>7459</v>
      </c>
    </row>
    <row r="193" spans="1:12" x14ac:dyDescent="0.25">
      <c r="A193" s="125" t="s">
        <v>273</v>
      </c>
      <c r="B193" s="126" t="s">
        <v>275</v>
      </c>
      <c r="C193" s="126" t="s">
        <v>529</v>
      </c>
      <c r="D193" s="126" t="s">
        <v>526</v>
      </c>
      <c r="E193" s="125">
        <v>12</v>
      </c>
      <c r="F193" s="125">
        <v>5</v>
      </c>
      <c r="G193" s="125">
        <v>0</v>
      </c>
      <c r="H193" s="125">
        <v>0</v>
      </c>
      <c r="I193" s="126" t="s">
        <v>522</v>
      </c>
      <c r="J193" s="154">
        <v>30705</v>
      </c>
      <c r="K193" s="154">
        <v>30705</v>
      </c>
      <c r="L193" s="154">
        <v>30705</v>
      </c>
    </row>
    <row r="194" spans="1:12" x14ac:dyDescent="0.25">
      <c r="A194" s="128" t="s">
        <v>273</v>
      </c>
      <c r="B194" s="129" t="s">
        <v>274</v>
      </c>
      <c r="C194" s="129" t="s">
        <v>525</v>
      </c>
      <c r="D194" s="129" t="s">
        <v>492</v>
      </c>
      <c r="E194" s="128">
        <v>16</v>
      </c>
      <c r="F194" s="128">
        <v>5</v>
      </c>
      <c r="G194" s="128">
        <v>0</v>
      </c>
      <c r="H194" s="128">
        <v>0</v>
      </c>
      <c r="I194" s="129" t="s">
        <v>522</v>
      </c>
      <c r="J194" s="153">
        <v>35550</v>
      </c>
      <c r="K194" s="153">
        <v>35550</v>
      </c>
      <c r="L194" s="153">
        <v>35550</v>
      </c>
    </row>
    <row r="195" spans="1:12" x14ac:dyDescent="0.25">
      <c r="A195" s="125" t="s">
        <v>273</v>
      </c>
      <c r="B195" s="126" t="s">
        <v>272</v>
      </c>
      <c r="C195" s="126" t="s">
        <v>529</v>
      </c>
      <c r="D195" s="126" t="s">
        <v>526</v>
      </c>
      <c r="E195" s="125">
        <v>10</v>
      </c>
      <c r="F195" s="125">
        <v>5</v>
      </c>
      <c r="G195" s="125">
        <v>0</v>
      </c>
      <c r="H195" s="125">
        <v>0</v>
      </c>
      <c r="I195" s="126" t="s">
        <v>522</v>
      </c>
      <c r="J195" s="154">
        <v>32277</v>
      </c>
      <c r="K195" s="154">
        <v>32277</v>
      </c>
      <c r="L195" s="154">
        <v>32277</v>
      </c>
    </row>
    <row r="196" spans="1:12" x14ac:dyDescent="0.25">
      <c r="A196" s="128" t="s">
        <v>267</v>
      </c>
      <c r="B196" s="129" t="s">
        <v>271</v>
      </c>
      <c r="C196" s="129" t="s">
        <v>520</v>
      </c>
      <c r="D196" s="129" t="s">
        <v>527</v>
      </c>
      <c r="E196" s="128">
        <v>9</v>
      </c>
      <c r="F196" s="128">
        <v>4</v>
      </c>
      <c r="G196" s="128">
        <v>0</v>
      </c>
      <c r="H196" s="128">
        <v>0</v>
      </c>
      <c r="I196" s="129" t="s">
        <v>522</v>
      </c>
      <c r="J196" s="153">
        <v>3107</v>
      </c>
      <c r="K196" s="153">
        <v>3107</v>
      </c>
      <c r="L196" s="153">
        <v>5430</v>
      </c>
    </row>
    <row r="197" spans="1:12" x14ac:dyDescent="0.25">
      <c r="A197" s="125" t="s">
        <v>267</v>
      </c>
      <c r="B197" s="126" t="s">
        <v>270</v>
      </c>
      <c r="C197" s="126" t="s">
        <v>520</v>
      </c>
      <c r="D197" s="126" t="s">
        <v>527</v>
      </c>
      <c r="E197" s="125">
        <v>9</v>
      </c>
      <c r="F197" s="125">
        <v>4</v>
      </c>
      <c r="G197" s="125">
        <v>0</v>
      </c>
      <c r="H197" s="125">
        <v>0</v>
      </c>
      <c r="I197" s="126" t="s">
        <v>522</v>
      </c>
      <c r="J197" s="154">
        <v>4815</v>
      </c>
      <c r="K197" s="154">
        <v>4815</v>
      </c>
      <c r="L197" s="154">
        <v>9415</v>
      </c>
    </row>
    <row r="198" spans="1:12" x14ac:dyDescent="0.25">
      <c r="A198" s="128" t="s">
        <v>267</v>
      </c>
      <c r="B198" s="129" t="s">
        <v>269</v>
      </c>
      <c r="C198" s="129" t="s">
        <v>525</v>
      </c>
      <c r="D198" s="129" t="s">
        <v>521</v>
      </c>
      <c r="E198" s="128">
        <v>18</v>
      </c>
      <c r="F198" s="128">
        <v>2</v>
      </c>
      <c r="G198" s="128">
        <v>0</v>
      </c>
      <c r="H198" s="128">
        <v>0</v>
      </c>
      <c r="I198" s="129" t="s">
        <v>522</v>
      </c>
      <c r="J198" s="153">
        <v>3225</v>
      </c>
      <c r="K198" s="153">
        <v>3765</v>
      </c>
      <c r="L198" s="153">
        <v>3765</v>
      </c>
    </row>
    <row r="199" spans="1:12" x14ac:dyDescent="0.25">
      <c r="A199" s="125" t="s">
        <v>267</v>
      </c>
      <c r="B199" s="126" t="s">
        <v>268</v>
      </c>
      <c r="C199" s="126" t="s">
        <v>520</v>
      </c>
      <c r="D199" s="126" t="s">
        <v>521</v>
      </c>
      <c r="E199" s="125">
        <v>16</v>
      </c>
      <c r="F199" s="125">
        <v>2</v>
      </c>
      <c r="G199" s="125">
        <v>1</v>
      </c>
      <c r="H199" s="125">
        <v>0</v>
      </c>
      <c r="I199" s="126" t="s">
        <v>523</v>
      </c>
      <c r="J199" s="154">
        <v>7545</v>
      </c>
      <c r="K199" s="154">
        <v>7545</v>
      </c>
      <c r="L199" s="154">
        <v>15409</v>
      </c>
    </row>
    <row r="200" spans="1:12" x14ac:dyDescent="0.25">
      <c r="A200" s="128" t="s">
        <v>267</v>
      </c>
      <c r="B200" s="129" t="s">
        <v>266</v>
      </c>
      <c r="C200" s="129" t="s">
        <v>520</v>
      </c>
      <c r="D200" s="129" t="s">
        <v>521</v>
      </c>
      <c r="E200" s="128">
        <v>18</v>
      </c>
      <c r="F200" s="128">
        <v>2</v>
      </c>
      <c r="G200" s="128">
        <v>0</v>
      </c>
      <c r="H200" s="128">
        <v>0</v>
      </c>
      <c r="I200" s="129" t="s">
        <v>522</v>
      </c>
      <c r="J200" s="153">
        <v>2842</v>
      </c>
      <c r="K200" s="153">
        <v>2842</v>
      </c>
      <c r="L200" s="153">
        <v>2842</v>
      </c>
    </row>
    <row r="201" spans="1:12" x14ac:dyDescent="0.25">
      <c r="A201" s="125" t="s">
        <v>259</v>
      </c>
      <c r="B201" s="126" t="s">
        <v>265</v>
      </c>
      <c r="C201" s="126" t="s">
        <v>520</v>
      </c>
      <c r="D201" s="126" t="s">
        <v>524</v>
      </c>
      <c r="E201" s="125">
        <v>11</v>
      </c>
      <c r="F201" s="125">
        <v>3</v>
      </c>
      <c r="G201" s="125">
        <v>0</v>
      </c>
      <c r="H201" s="125">
        <v>0</v>
      </c>
      <c r="I201" s="126" t="s">
        <v>522</v>
      </c>
      <c r="J201" s="154">
        <v>9797</v>
      </c>
      <c r="K201" s="154">
        <v>9797</v>
      </c>
      <c r="L201" s="154">
        <v>20873</v>
      </c>
    </row>
    <row r="202" spans="1:12" x14ac:dyDescent="0.25">
      <c r="A202" s="128" t="s">
        <v>259</v>
      </c>
      <c r="B202" s="129" t="s">
        <v>264</v>
      </c>
      <c r="C202" s="129" t="s">
        <v>520</v>
      </c>
      <c r="D202" s="129" t="s">
        <v>527</v>
      </c>
      <c r="E202" s="128">
        <v>11</v>
      </c>
      <c r="F202" s="128">
        <v>3</v>
      </c>
      <c r="G202" s="128">
        <v>0</v>
      </c>
      <c r="H202" s="128">
        <v>0</v>
      </c>
      <c r="I202" s="129" t="s">
        <v>523</v>
      </c>
      <c r="J202" s="153">
        <v>9760</v>
      </c>
      <c r="K202" s="153">
        <v>12000</v>
      </c>
      <c r="L202" s="153">
        <v>21700</v>
      </c>
    </row>
    <row r="203" spans="1:12" x14ac:dyDescent="0.25">
      <c r="A203" s="125" t="s">
        <v>259</v>
      </c>
      <c r="B203" s="126" t="s">
        <v>263</v>
      </c>
      <c r="C203" s="126" t="s">
        <v>520</v>
      </c>
      <c r="D203" s="126" t="s">
        <v>527</v>
      </c>
      <c r="E203" s="125">
        <v>11</v>
      </c>
      <c r="F203" s="125">
        <v>3</v>
      </c>
      <c r="G203" s="125">
        <v>0</v>
      </c>
      <c r="H203" s="125">
        <v>0</v>
      </c>
      <c r="I203" s="126" t="s">
        <v>523</v>
      </c>
      <c r="J203" s="154">
        <v>9356</v>
      </c>
      <c r="K203" s="154">
        <v>9356</v>
      </c>
      <c r="L203" s="154">
        <v>18647</v>
      </c>
    </row>
    <row r="204" spans="1:12" x14ac:dyDescent="0.25">
      <c r="A204" s="128" t="s">
        <v>259</v>
      </c>
      <c r="B204" s="129" t="s">
        <v>262</v>
      </c>
      <c r="C204" s="129" t="s">
        <v>520</v>
      </c>
      <c r="D204" s="129" t="s">
        <v>527</v>
      </c>
      <c r="E204" s="128">
        <v>11</v>
      </c>
      <c r="F204" s="128">
        <v>3</v>
      </c>
      <c r="G204" s="128">
        <v>0</v>
      </c>
      <c r="H204" s="128">
        <v>0</v>
      </c>
      <c r="I204" s="129" t="s">
        <v>523</v>
      </c>
      <c r="J204" s="153">
        <v>11637</v>
      </c>
      <c r="K204" s="153">
        <v>11637</v>
      </c>
      <c r="L204" s="153">
        <v>18821</v>
      </c>
    </row>
    <row r="205" spans="1:12" x14ac:dyDescent="0.25">
      <c r="A205" s="125" t="s">
        <v>259</v>
      </c>
      <c r="B205" s="126" t="s">
        <v>261</v>
      </c>
      <c r="C205" s="126" t="s">
        <v>520</v>
      </c>
      <c r="D205" s="126" t="s">
        <v>527</v>
      </c>
      <c r="E205" s="125">
        <v>11</v>
      </c>
      <c r="F205" s="125">
        <v>3</v>
      </c>
      <c r="G205" s="125">
        <v>1</v>
      </c>
      <c r="H205" s="125">
        <v>0</v>
      </c>
      <c r="I205" s="126" t="s">
        <v>522</v>
      </c>
      <c r="J205" s="154">
        <v>10348</v>
      </c>
      <c r="K205" s="154">
        <v>10348</v>
      </c>
      <c r="L205" s="154">
        <v>19057</v>
      </c>
    </row>
    <row r="206" spans="1:12" x14ac:dyDescent="0.25">
      <c r="A206" s="128" t="s">
        <v>259</v>
      </c>
      <c r="B206" s="129" t="s">
        <v>260</v>
      </c>
      <c r="C206" s="129" t="s">
        <v>520</v>
      </c>
      <c r="D206" s="129" t="s">
        <v>527</v>
      </c>
      <c r="E206" s="128">
        <v>11</v>
      </c>
      <c r="F206" s="128">
        <v>3</v>
      </c>
      <c r="G206" s="128">
        <v>0</v>
      </c>
      <c r="H206" s="128">
        <v>0</v>
      </c>
      <c r="I206" s="129" t="s">
        <v>523</v>
      </c>
      <c r="J206" s="153">
        <v>6663</v>
      </c>
      <c r="K206" s="153">
        <v>6663</v>
      </c>
      <c r="L206" s="153">
        <v>6663</v>
      </c>
    </row>
    <row r="207" spans="1:12" x14ac:dyDescent="0.25">
      <c r="A207" s="125" t="s">
        <v>259</v>
      </c>
      <c r="B207" s="126" t="s">
        <v>258</v>
      </c>
      <c r="C207" s="126" t="s">
        <v>520</v>
      </c>
      <c r="D207" s="126" t="s">
        <v>527</v>
      </c>
      <c r="E207" s="125">
        <v>11</v>
      </c>
      <c r="F207" s="125">
        <v>3</v>
      </c>
      <c r="G207" s="125">
        <v>0</v>
      </c>
      <c r="H207" s="125">
        <v>0</v>
      </c>
      <c r="I207" s="126" t="s">
        <v>523</v>
      </c>
      <c r="J207" s="154">
        <v>10307</v>
      </c>
      <c r="K207" s="154">
        <v>10307</v>
      </c>
      <c r="L207" s="154">
        <v>16339</v>
      </c>
    </row>
    <row r="208" spans="1:12" x14ac:dyDescent="0.25">
      <c r="A208" s="128" t="s">
        <v>252</v>
      </c>
      <c r="B208" s="129" t="s">
        <v>257</v>
      </c>
      <c r="C208" s="129" t="s">
        <v>529</v>
      </c>
      <c r="D208" s="129" t="s">
        <v>521</v>
      </c>
      <c r="E208" s="128">
        <v>16</v>
      </c>
      <c r="F208" s="128">
        <v>4</v>
      </c>
      <c r="G208" s="128">
        <v>0</v>
      </c>
      <c r="H208" s="128">
        <v>0</v>
      </c>
      <c r="I208" s="129" t="s">
        <v>522</v>
      </c>
      <c r="J208" s="153">
        <v>33558</v>
      </c>
      <c r="K208" s="153">
        <v>33558</v>
      </c>
      <c r="L208" s="153">
        <v>33558</v>
      </c>
    </row>
    <row r="209" spans="1:12" x14ac:dyDescent="0.25">
      <c r="A209" s="125" t="s">
        <v>252</v>
      </c>
      <c r="B209" s="126" t="s">
        <v>256</v>
      </c>
      <c r="C209" s="126" t="s">
        <v>520</v>
      </c>
      <c r="D209" s="126" t="s">
        <v>521</v>
      </c>
      <c r="E209" s="125">
        <v>15</v>
      </c>
      <c r="F209" s="125">
        <v>2</v>
      </c>
      <c r="G209" s="125">
        <v>1</v>
      </c>
      <c r="H209" s="125">
        <v>0</v>
      </c>
      <c r="I209" s="126" t="s">
        <v>522</v>
      </c>
      <c r="J209" s="154">
        <v>48975</v>
      </c>
      <c r="K209" s="154">
        <v>48975</v>
      </c>
      <c r="L209" s="154">
        <v>48975</v>
      </c>
    </row>
    <row r="210" spans="1:12" x14ac:dyDescent="0.25">
      <c r="A210" s="128" t="s">
        <v>252</v>
      </c>
      <c r="B210" s="129" t="s">
        <v>255</v>
      </c>
      <c r="C210" s="129" t="s">
        <v>520</v>
      </c>
      <c r="D210" s="129" t="s">
        <v>521</v>
      </c>
      <c r="E210" s="128">
        <v>15</v>
      </c>
      <c r="F210" s="128">
        <v>2</v>
      </c>
      <c r="G210" s="128">
        <v>0</v>
      </c>
      <c r="H210" s="128">
        <v>0</v>
      </c>
      <c r="I210" s="129" t="s">
        <v>522</v>
      </c>
      <c r="J210" s="153">
        <v>11025</v>
      </c>
      <c r="K210" s="153">
        <v>12705</v>
      </c>
      <c r="L210" s="153">
        <v>12705</v>
      </c>
    </row>
    <row r="211" spans="1:12" x14ac:dyDescent="0.25">
      <c r="A211" s="125" t="s">
        <v>252</v>
      </c>
      <c r="B211" s="126" t="s">
        <v>254</v>
      </c>
      <c r="C211" s="126" t="s">
        <v>520</v>
      </c>
      <c r="D211" s="126" t="s">
        <v>521</v>
      </c>
      <c r="E211" s="125">
        <v>15</v>
      </c>
      <c r="F211" s="125">
        <v>2</v>
      </c>
      <c r="G211" s="125">
        <v>1</v>
      </c>
      <c r="H211" s="125">
        <v>0</v>
      </c>
      <c r="I211" s="126" t="s">
        <v>522</v>
      </c>
      <c r="J211" s="154">
        <v>7785</v>
      </c>
      <c r="K211" s="154">
        <v>12785</v>
      </c>
      <c r="L211" s="154">
        <v>17865</v>
      </c>
    </row>
    <row r="212" spans="1:12" x14ac:dyDescent="0.25">
      <c r="A212" s="128" t="s">
        <v>252</v>
      </c>
      <c r="B212" s="129" t="s">
        <v>253</v>
      </c>
      <c r="C212" s="129" t="s">
        <v>529</v>
      </c>
      <c r="D212" s="129" t="s">
        <v>521</v>
      </c>
      <c r="E212" s="128">
        <v>15</v>
      </c>
      <c r="F212" s="128">
        <v>4</v>
      </c>
      <c r="G212" s="128">
        <v>1</v>
      </c>
      <c r="H212" s="128">
        <v>0</v>
      </c>
      <c r="I212" s="129" t="s">
        <v>522</v>
      </c>
      <c r="J212" s="153">
        <v>46373</v>
      </c>
      <c r="K212" s="153">
        <v>46373</v>
      </c>
      <c r="L212" s="153">
        <v>46373</v>
      </c>
    </row>
    <row r="213" spans="1:12" x14ac:dyDescent="0.25">
      <c r="A213" s="125" t="s">
        <v>252</v>
      </c>
      <c r="B213" s="126" t="s">
        <v>251</v>
      </c>
      <c r="C213" s="126" t="s">
        <v>525</v>
      </c>
      <c r="D213" s="126" t="s">
        <v>521</v>
      </c>
      <c r="E213" s="125">
        <v>16</v>
      </c>
      <c r="F213" s="125">
        <v>2</v>
      </c>
      <c r="G213" s="125">
        <v>1</v>
      </c>
      <c r="H213" s="125">
        <v>0</v>
      </c>
      <c r="I213" s="126" t="s">
        <v>522</v>
      </c>
      <c r="J213" s="154">
        <v>9889</v>
      </c>
      <c r="K213" s="154">
        <v>15013</v>
      </c>
      <c r="L213" s="154">
        <v>20137</v>
      </c>
    </row>
    <row r="214" spans="1:12" x14ac:dyDescent="0.25">
      <c r="A214" s="128" t="s">
        <v>250</v>
      </c>
      <c r="B214" s="129" t="s">
        <v>249</v>
      </c>
      <c r="C214" s="129" t="s">
        <v>529</v>
      </c>
      <c r="D214" s="129" t="s">
        <v>521</v>
      </c>
      <c r="E214" s="128">
        <v>18</v>
      </c>
      <c r="F214" s="128">
        <v>2</v>
      </c>
      <c r="G214" s="128">
        <v>1</v>
      </c>
      <c r="H214" s="128">
        <v>0</v>
      </c>
      <c r="I214" s="129" t="s">
        <v>528</v>
      </c>
      <c r="J214" s="153">
        <v>7277</v>
      </c>
      <c r="K214" s="153">
        <v>7277</v>
      </c>
      <c r="L214" s="153">
        <v>9226</v>
      </c>
    </row>
    <row r="215" spans="1:12" x14ac:dyDescent="0.25">
      <c r="A215" s="125" t="s">
        <v>248</v>
      </c>
      <c r="B215" s="126" t="s">
        <v>247</v>
      </c>
      <c r="C215" s="126" t="s">
        <v>520</v>
      </c>
      <c r="D215" s="126" t="s">
        <v>521</v>
      </c>
      <c r="E215" s="125">
        <v>15</v>
      </c>
      <c r="F215" s="125">
        <v>2</v>
      </c>
      <c r="G215" s="125">
        <v>0</v>
      </c>
      <c r="H215" s="125">
        <v>1</v>
      </c>
      <c r="I215" s="126" t="s">
        <v>522</v>
      </c>
      <c r="J215" s="154">
        <v>6591</v>
      </c>
      <c r="K215" s="154">
        <v>8665</v>
      </c>
      <c r="L215" s="154">
        <v>14183</v>
      </c>
    </row>
    <row r="216" spans="1:12" x14ac:dyDescent="0.25">
      <c r="A216" s="128" t="s">
        <v>239</v>
      </c>
      <c r="B216" s="129" t="s">
        <v>246</v>
      </c>
      <c r="C216" s="129" t="s">
        <v>525</v>
      </c>
      <c r="D216" s="129" t="s">
        <v>521</v>
      </c>
      <c r="E216" s="128">
        <v>16</v>
      </c>
      <c r="F216" s="128">
        <v>2</v>
      </c>
      <c r="G216" s="128">
        <v>1</v>
      </c>
      <c r="H216" s="128">
        <v>0</v>
      </c>
      <c r="I216" s="129" t="s">
        <v>523</v>
      </c>
      <c r="J216" s="153">
        <v>8491</v>
      </c>
      <c r="K216" s="153">
        <v>9061</v>
      </c>
      <c r="L216" s="153">
        <v>12101</v>
      </c>
    </row>
    <row r="217" spans="1:12" x14ac:dyDescent="0.25">
      <c r="A217" s="125" t="s">
        <v>239</v>
      </c>
      <c r="B217" s="126" t="s">
        <v>245</v>
      </c>
      <c r="C217" s="126" t="s">
        <v>525</v>
      </c>
      <c r="D217" s="126" t="s">
        <v>521</v>
      </c>
      <c r="E217" s="125">
        <v>15</v>
      </c>
      <c r="F217" s="125">
        <v>2</v>
      </c>
      <c r="G217" s="125">
        <v>1</v>
      </c>
      <c r="H217" s="125">
        <v>0</v>
      </c>
      <c r="I217" s="126" t="s">
        <v>523</v>
      </c>
      <c r="J217" s="154">
        <v>10542</v>
      </c>
      <c r="K217" s="154">
        <v>11059</v>
      </c>
      <c r="L217" s="154">
        <v>14725</v>
      </c>
    </row>
    <row r="218" spans="1:12" x14ac:dyDescent="0.25">
      <c r="A218" s="128" t="s">
        <v>239</v>
      </c>
      <c r="B218" s="129" t="s">
        <v>244</v>
      </c>
      <c r="C218" s="129" t="s">
        <v>525</v>
      </c>
      <c r="D218" s="129" t="s">
        <v>521</v>
      </c>
      <c r="E218" s="128">
        <v>15</v>
      </c>
      <c r="F218" s="128">
        <v>2</v>
      </c>
      <c r="G218" s="128">
        <v>1</v>
      </c>
      <c r="H218" s="128">
        <v>0</v>
      </c>
      <c r="I218" s="129" t="s">
        <v>523</v>
      </c>
      <c r="J218" s="153">
        <v>15197</v>
      </c>
      <c r="K218" s="153">
        <v>15981</v>
      </c>
      <c r="L218" s="153">
        <v>24066</v>
      </c>
    </row>
    <row r="219" spans="1:12" x14ac:dyDescent="0.25">
      <c r="A219" s="125" t="s">
        <v>239</v>
      </c>
      <c r="B219" s="126" t="s">
        <v>243</v>
      </c>
      <c r="C219" s="126" t="s">
        <v>525</v>
      </c>
      <c r="D219" s="126" t="s">
        <v>521</v>
      </c>
      <c r="E219" s="125">
        <v>15</v>
      </c>
      <c r="F219" s="125">
        <v>2</v>
      </c>
      <c r="G219" s="125">
        <v>1</v>
      </c>
      <c r="H219" s="125">
        <v>0</v>
      </c>
      <c r="I219" s="126" t="s">
        <v>522</v>
      </c>
      <c r="J219" s="154">
        <v>9939</v>
      </c>
      <c r="K219" s="154">
        <v>11499</v>
      </c>
      <c r="L219" s="154">
        <v>16579</v>
      </c>
    </row>
    <row r="220" spans="1:12" x14ac:dyDescent="0.25">
      <c r="A220" s="128" t="s">
        <v>239</v>
      </c>
      <c r="B220" s="129" t="s">
        <v>242</v>
      </c>
      <c r="C220" s="129" t="s">
        <v>525</v>
      </c>
      <c r="D220" s="129" t="s">
        <v>521</v>
      </c>
      <c r="E220" s="128">
        <v>15</v>
      </c>
      <c r="F220" s="128">
        <v>2</v>
      </c>
      <c r="G220" s="128">
        <v>1</v>
      </c>
      <c r="H220" s="128">
        <v>0</v>
      </c>
      <c r="I220" s="129" t="s">
        <v>522</v>
      </c>
      <c r="J220" s="153">
        <v>9047</v>
      </c>
      <c r="K220" s="153">
        <v>10451</v>
      </c>
      <c r="L220" s="153">
        <v>20825</v>
      </c>
    </row>
    <row r="221" spans="1:12" x14ac:dyDescent="0.25">
      <c r="A221" s="125" t="s">
        <v>239</v>
      </c>
      <c r="B221" s="126" t="s">
        <v>241</v>
      </c>
      <c r="C221" s="126" t="s">
        <v>525</v>
      </c>
      <c r="D221" s="126" t="s">
        <v>521</v>
      </c>
      <c r="E221" s="125">
        <v>15</v>
      </c>
      <c r="F221" s="125">
        <v>2</v>
      </c>
      <c r="G221" s="125">
        <v>1</v>
      </c>
      <c r="H221" s="125">
        <v>0</v>
      </c>
      <c r="I221" s="126" t="s">
        <v>522</v>
      </c>
      <c r="J221" s="154">
        <v>9000</v>
      </c>
      <c r="K221" s="154">
        <v>10640</v>
      </c>
      <c r="L221" s="154">
        <v>16550</v>
      </c>
    </row>
    <row r="222" spans="1:12" x14ac:dyDescent="0.25">
      <c r="A222" s="128" t="s">
        <v>239</v>
      </c>
      <c r="B222" s="129" t="s">
        <v>240</v>
      </c>
      <c r="C222" s="129" t="s">
        <v>525</v>
      </c>
      <c r="D222" s="129" t="s">
        <v>521</v>
      </c>
      <c r="E222" s="128">
        <v>14</v>
      </c>
      <c r="F222" s="128">
        <v>2</v>
      </c>
      <c r="G222" s="128">
        <v>1</v>
      </c>
      <c r="H222" s="128">
        <v>0</v>
      </c>
      <c r="I222" s="129" t="s">
        <v>522</v>
      </c>
      <c r="J222" s="153">
        <v>11155</v>
      </c>
      <c r="K222" s="153">
        <v>13855</v>
      </c>
      <c r="L222" s="153">
        <v>21955</v>
      </c>
    </row>
    <row r="223" spans="1:12" x14ac:dyDescent="0.25">
      <c r="A223" s="125" t="s">
        <v>239</v>
      </c>
      <c r="B223" s="126" t="s">
        <v>238</v>
      </c>
      <c r="C223" s="126" t="s">
        <v>525</v>
      </c>
      <c r="D223" s="126" t="s">
        <v>521</v>
      </c>
      <c r="E223" s="125">
        <v>16</v>
      </c>
      <c r="F223" s="125">
        <v>2</v>
      </c>
      <c r="G223" s="125">
        <v>1</v>
      </c>
      <c r="H223" s="125">
        <v>0</v>
      </c>
      <c r="I223" s="126" t="s">
        <v>522</v>
      </c>
      <c r="J223" s="154">
        <v>14148</v>
      </c>
      <c r="K223" s="154">
        <v>14853</v>
      </c>
      <c r="L223" s="154">
        <v>24253</v>
      </c>
    </row>
    <row r="224" spans="1:12" x14ac:dyDescent="0.25">
      <c r="A224" s="128" t="s">
        <v>237</v>
      </c>
      <c r="B224" s="129" t="s">
        <v>236</v>
      </c>
      <c r="C224" s="129" t="s">
        <v>525</v>
      </c>
      <c r="D224" s="129" t="s">
        <v>521</v>
      </c>
      <c r="E224" s="128">
        <v>17</v>
      </c>
      <c r="F224" s="128">
        <v>2</v>
      </c>
      <c r="G224" s="128">
        <v>1</v>
      </c>
      <c r="H224" s="128">
        <v>0</v>
      </c>
      <c r="I224" s="129" t="s">
        <v>522</v>
      </c>
      <c r="J224" s="153">
        <v>10051</v>
      </c>
      <c r="K224" s="153">
        <v>10051</v>
      </c>
      <c r="L224" s="153">
        <v>10051</v>
      </c>
    </row>
    <row r="225" spans="1:12" x14ac:dyDescent="0.25">
      <c r="A225" s="125" t="s">
        <v>230</v>
      </c>
      <c r="B225" s="126" t="s">
        <v>235</v>
      </c>
      <c r="C225" s="126" t="s">
        <v>520</v>
      </c>
      <c r="D225" s="126" t="s">
        <v>521</v>
      </c>
      <c r="E225" s="125">
        <v>15</v>
      </c>
      <c r="F225" s="125">
        <v>2</v>
      </c>
      <c r="G225" s="125">
        <v>1</v>
      </c>
      <c r="H225" s="125">
        <v>0</v>
      </c>
      <c r="I225" s="126" t="s">
        <v>522</v>
      </c>
      <c r="J225" s="154">
        <v>10016</v>
      </c>
      <c r="K225" s="154">
        <v>10016</v>
      </c>
      <c r="L225" s="154">
        <v>29180</v>
      </c>
    </row>
    <row r="226" spans="1:12" x14ac:dyDescent="0.25">
      <c r="A226" s="128" t="s">
        <v>230</v>
      </c>
      <c r="B226" s="129" t="s">
        <v>234</v>
      </c>
      <c r="C226" s="129" t="s">
        <v>525</v>
      </c>
      <c r="D226" s="129" t="s">
        <v>526</v>
      </c>
      <c r="E226" s="128">
        <v>4</v>
      </c>
      <c r="F226" s="128">
        <v>8</v>
      </c>
      <c r="G226" s="128">
        <v>0</v>
      </c>
      <c r="H226" s="128">
        <v>0</v>
      </c>
      <c r="I226" s="129" t="s">
        <v>522</v>
      </c>
      <c r="J226" s="153">
        <v>18333</v>
      </c>
      <c r="K226" s="153">
        <v>18333</v>
      </c>
      <c r="L226" s="153">
        <v>18333</v>
      </c>
    </row>
    <row r="227" spans="1:12" x14ac:dyDescent="0.25">
      <c r="A227" s="125" t="s">
        <v>230</v>
      </c>
      <c r="B227" s="126" t="s">
        <v>233</v>
      </c>
      <c r="C227" s="126" t="s">
        <v>520</v>
      </c>
      <c r="D227" s="126" t="s">
        <v>521</v>
      </c>
      <c r="E227" s="125">
        <v>15</v>
      </c>
      <c r="F227" s="125">
        <v>2</v>
      </c>
      <c r="G227" s="125">
        <v>1</v>
      </c>
      <c r="H227" s="125">
        <v>0</v>
      </c>
      <c r="I227" s="126" t="s">
        <v>523</v>
      </c>
      <c r="J227" s="154">
        <v>7876</v>
      </c>
      <c r="K227" s="154">
        <v>7876</v>
      </c>
      <c r="L227" s="154">
        <v>23262</v>
      </c>
    </row>
    <row r="228" spans="1:12" x14ac:dyDescent="0.25">
      <c r="A228" s="128" t="s">
        <v>230</v>
      </c>
      <c r="B228" s="129" t="s">
        <v>232</v>
      </c>
      <c r="C228" s="129" t="s">
        <v>525</v>
      </c>
      <c r="D228" s="129" t="s">
        <v>524</v>
      </c>
      <c r="E228" s="128">
        <v>17</v>
      </c>
      <c r="F228" s="128">
        <v>3</v>
      </c>
      <c r="G228" s="128">
        <v>0</v>
      </c>
      <c r="H228" s="128">
        <v>0</v>
      </c>
      <c r="I228" s="129" t="s">
        <v>522</v>
      </c>
      <c r="J228" s="153">
        <v>4860</v>
      </c>
      <c r="K228" s="153">
        <v>4860</v>
      </c>
      <c r="L228" s="153">
        <v>4860</v>
      </c>
    </row>
    <row r="229" spans="1:12" x14ac:dyDescent="0.25">
      <c r="A229" s="125" t="s">
        <v>230</v>
      </c>
      <c r="B229" s="126" t="s">
        <v>231</v>
      </c>
      <c r="C229" s="126" t="s">
        <v>525</v>
      </c>
      <c r="D229" s="126" t="s">
        <v>524</v>
      </c>
      <c r="E229" s="125">
        <v>15</v>
      </c>
      <c r="F229" s="125">
        <v>3</v>
      </c>
      <c r="G229" s="125">
        <v>0</v>
      </c>
      <c r="H229" s="125">
        <v>0</v>
      </c>
      <c r="I229" s="126" t="s">
        <v>522</v>
      </c>
      <c r="J229" s="154">
        <v>6436</v>
      </c>
      <c r="K229" s="154">
        <v>6436</v>
      </c>
      <c r="L229" s="154">
        <v>6436</v>
      </c>
    </row>
    <row r="230" spans="1:12" x14ac:dyDescent="0.25">
      <c r="A230" s="128" t="s">
        <v>230</v>
      </c>
      <c r="B230" s="129" t="s">
        <v>229</v>
      </c>
      <c r="C230" s="129" t="s">
        <v>520</v>
      </c>
      <c r="D230" s="129" t="s">
        <v>521</v>
      </c>
      <c r="E230" s="128">
        <v>15</v>
      </c>
      <c r="F230" s="128">
        <v>2</v>
      </c>
      <c r="G230" s="128">
        <v>1</v>
      </c>
      <c r="H230" s="128">
        <v>0</v>
      </c>
      <c r="I230" s="129" t="s">
        <v>522</v>
      </c>
      <c r="J230" s="153">
        <v>7700</v>
      </c>
      <c r="K230" s="153">
        <v>7700</v>
      </c>
      <c r="L230" s="153">
        <v>26862</v>
      </c>
    </row>
    <row r="231" spans="1:12" x14ac:dyDescent="0.25">
      <c r="A231" s="125" t="s">
        <v>221</v>
      </c>
      <c r="B231" s="126" t="s">
        <v>228</v>
      </c>
      <c r="C231" s="126" t="s">
        <v>520</v>
      </c>
      <c r="D231" s="126" t="s">
        <v>521</v>
      </c>
      <c r="E231" s="125">
        <v>16</v>
      </c>
      <c r="F231" s="125">
        <v>2</v>
      </c>
      <c r="G231" s="125">
        <v>0</v>
      </c>
      <c r="H231" s="125">
        <v>0</v>
      </c>
      <c r="I231" s="126" t="s">
        <v>523</v>
      </c>
      <c r="J231" s="154">
        <v>5492</v>
      </c>
      <c r="K231" s="154">
        <v>7212</v>
      </c>
      <c r="L231" s="154">
        <v>9772</v>
      </c>
    </row>
    <row r="232" spans="1:12" x14ac:dyDescent="0.25">
      <c r="A232" s="128" t="s">
        <v>221</v>
      </c>
      <c r="B232" s="129" t="s">
        <v>227</v>
      </c>
      <c r="C232" s="129" t="s">
        <v>520</v>
      </c>
      <c r="D232" s="129" t="s">
        <v>521</v>
      </c>
      <c r="E232" s="128">
        <v>16</v>
      </c>
      <c r="F232" s="128">
        <v>2</v>
      </c>
      <c r="G232" s="128">
        <v>1</v>
      </c>
      <c r="H232" s="128">
        <v>0</v>
      </c>
      <c r="I232" s="129" t="s">
        <v>522</v>
      </c>
      <c r="J232" s="153">
        <v>4928</v>
      </c>
      <c r="K232" s="153">
        <v>7988</v>
      </c>
      <c r="L232" s="153">
        <v>8488</v>
      </c>
    </row>
    <row r="233" spans="1:12" x14ac:dyDescent="0.25">
      <c r="A233" s="125" t="s">
        <v>221</v>
      </c>
      <c r="B233" s="126" t="s">
        <v>226</v>
      </c>
      <c r="C233" s="126" t="s">
        <v>520</v>
      </c>
      <c r="D233" s="126" t="s">
        <v>521</v>
      </c>
      <c r="E233" s="125">
        <v>16</v>
      </c>
      <c r="F233" s="125">
        <v>2</v>
      </c>
      <c r="G233" s="125">
        <v>2</v>
      </c>
      <c r="H233" s="125">
        <v>0</v>
      </c>
      <c r="I233" s="126" t="s">
        <v>522</v>
      </c>
      <c r="J233" s="154">
        <v>5687</v>
      </c>
      <c r="K233" s="154">
        <v>7637</v>
      </c>
      <c r="L233" s="154">
        <v>9197</v>
      </c>
    </row>
    <row r="234" spans="1:12" x14ac:dyDescent="0.25">
      <c r="A234" s="128" t="s">
        <v>221</v>
      </c>
      <c r="B234" s="129" t="s">
        <v>225</v>
      </c>
      <c r="C234" s="129" t="s">
        <v>520</v>
      </c>
      <c r="D234" s="129" t="s">
        <v>521</v>
      </c>
      <c r="E234" s="128">
        <v>16</v>
      </c>
      <c r="F234" s="128">
        <v>2</v>
      </c>
      <c r="G234" s="128">
        <v>1</v>
      </c>
      <c r="H234" s="128">
        <v>0</v>
      </c>
      <c r="I234" s="129" t="s">
        <v>522</v>
      </c>
      <c r="J234" s="153">
        <v>13968</v>
      </c>
      <c r="K234" s="153">
        <v>18553</v>
      </c>
      <c r="L234" s="153">
        <v>20982</v>
      </c>
    </row>
    <row r="235" spans="1:12" x14ac:dyDescent="0.25">
      <c r="A235" s="125" t="s">
        <v>221</v>
      </c>
      <c r="B235" s="126" t="s">
        <v>224</v>
      </c>
      <c r="C235" s="126" t="s">
        <v>520</v>
      </c>
      <c r="D235" s="126" t="s">
        <v>521</v>
      </c>
      <c r="E235" s="125">
        <v>16</v>
      </c>
      <c r="F235" s="125">
        <v>2</v>
      </c>
      <c r="G235" s="125">
        <v>1</v>
      </c>
      <c r="H235" s="125">
        <v>0</v>
      </c>
      <c r="I235" s="126" t="s">
        <v>523</v>
      </c>
      <c r="J235" s="154">
        <v>5779</v>
      </c>
      <c r="K235" s="154">
        <v>7337</v>
      </c>
      <c r="L235" s="154">
        <v>9223</v>
      </c>
    </row>
    <row r="236" spans="1:12" x14ac:dyDescent="0.25">
      <c r="A236" s="128" t="s">
        <v>221</v>
      </c>
      <c r="B236" s="129" t="s">
        <v>223</v>
      </c>
      <c r="C236" s="129" t="s">
        <v>520</v>
      </c>
      <c r="D236" s="129" t="s">
        <v>492</v>
      </c>
      <c r="E236" s="128">
        <v>2</v>
      </c>
      <c r="F236" s="128">
        <v>5</v>
      </c>
      <c r="G236" s="128">
        <v>0</v>
      </c>
      <c r="H236" s="128">
        <v>0</v>
      </c>
      <c r="I236" s="129" t="s">
        <v>522</v>
      </c>
      <c r="J236" s="153">
        <v>0</v>
      </c>
      <c r="K236" s="153">
        <v>0</v>
      </c>
      <c r="L236" s="153">
        <v>0</v>
      </c>
    </row>
    <row r="237" spans="1:12" x14ac:dyDescent="0.25">
      <c r="A237" s="125" t="s">
        <v>221</v>
      </c>
      <c r="B237" s="126" t="s">
        <v>222</v>
      </c>
      <c r="C237" s="126" t="s">
        <v>520</v>
      </c>
      <c r="D237" s="126" t="s">
        <v>521</v>
      </c>
      <c r="E237" s="125">
        <v>16</v>
      </c>
      <c r="F237" s="125">
        <v>2</v>
      </c>
      <c r="G237" s="125">
        <v>1</v>
      </c>
      <c r="H237" s="125">
        <v>0</v>
      </c>
      <c r="I237" s="126" t="s">
        <v>522</v>
      </c>
      <c r="J237" s="154">
        <v>3159</v>
      </c>
      <c r="K237" s="154">
        <v>6914</v>
      </c>
      <c r="L237" s="154">
        <v>12545</v>
      </c>
    </row>
    <row r="238" spans="1:12" x14ac:dyDescent="0.25">
      <c r="A238" s="128" t="s">
        <v>221</v>
      </c>
      <c r="B238" s="129" t="s">
        <v>220</v>
      </c>
      <c r="C238" s="129" t="s">
        <v>520</v>
      </c>
      <c r="D238" s="129" t="s">
        <v>521</v>
      </c>
      <c r="E238" s="128">
        <v>16</v>
      </c>
      <c r="F238" s="128">
        <v>2</v>
      </c>
      <c r="G238" s="128">
        <v>1</v>
      </c>
      <c r="H238" s="128">
        <v>0</v>
      </c>
      <c r="I238" s="129" t="s">
        <v>522</v>
      </c>
      <c r="J238" s="153">
        <v>6912</v>
      </c>
      <c r="K238" s="153">
        <v>8487</v>
      </c>
      <c r="L238" s="153">
        <v>9642</v>
      </c>
    </row>
    <row r="239" spans="1:12" x14ac:dyDescent="0.25">
      <c r="A239" s="125" t="s">
        <v>219</v>
      </c>
      <c r="B239" s="126" t="s">
        <v>218</v>
      </c>
      <c r="C239" s="126" t="s">
        <v>520</v>
      </c>
      <c r="D239" s="126" t="s">
        <v>536</v>
      </c>
      <c r="E239" s="125">
        <v>42</v>
      </c>
      <c r="F239" s="125">
        <v>1</v>
      </c>
      <c r="G239" s="125">
        <v>0</v>
      </c>
      <c r="H239" s="125">
        <v>0</v>
      </c>
      <c r="I239" s="126" t="s">
        <v>522</v>
      </c>
      <c r="J239" s="154">
        <v>4344</v>
      </c>
      <c r="K239" s="154">
        <v>4344</v>
      </c>
      <c r="L239" s="154">
        <v>4344</v>
      </c>
    </row>
    <row r="240" spans="1:12" x14ac:dyDescent="0.25">
      <c r="A240" s="128" t="s">
        <v>217</v>
      </c>
      <c r="B240" s="129" t="s">
        <v>216</v>
      </c>
      <c r="C240" s="129" t="s">
        <v>520</v>
      </c>
      <c r="D240" s="129" t="s">
        <v>527</v>
      </c>
      <c r="E240" s="128">
        <v>9</v>
      </c>
      <c r="F240" s="128">
        <v>4</v>
      </c>
      <c r="G240" s="128">
        <v>0</v>
      </c>
      <c r="H240" s="128">
        <v>0</v>
      </c>
      <c r="I240" s="129" t="s">
        <v>492</v>
      </c>
      <c r="J240" s="153">
        <v>17075</v>
      </c>
      <c r="K240" s="153">
        <v>17075</v>
      </c>
      <c r="L240" s="153">
        <v>17075</v>
      </c>
    </row>
    <row r="241" spans="1:12" x14ac:dyDescent="0.25">
      <c r="A241" s="125" t="s">
        <v>211</v>
      </c>
      <c r="B241" s="126" t="s">
        <v>537</v>
      </c>
      <c r="C241" s="126" t="s">
        <v>525</v>
      </c>
      <c r="D241" s="126" t="s">
        <v>526</v>
      </c>
      <c r="E241" s="125">
        <v>20</v>
      </c>
      <c r="F241" s="125">
        <v>4</v>
      </c>
      <c r="G241" s="125">
        <v>0</v>
      </c>
      <c r="H241" s="125">
        <v>0</v>
      </c>
      <c r="I241" s="126" t="s">
        <v>522</v>
      </c>
      <c r="J241" s="154">
        <v>17812</v>
      </c>
      <c r="K241" s="154">
        <v>17812</v>
      </c>
      <c r="L241" s="154">
        <v>17812</v>
      </c>
    </row>
    <row r="242" spans="1:12" x14ac:dyDescent="0.25">
      <c r="A242" s="128" t="s">
        <v>211</v>
      </c>
      <c r="B242" s="129" t="s">
        <v>214</v>
      </c>
      <c r="C242" s="129" t="s">
        <v>525</v>
      </c>
      <c r="D242" s="129" t="s">
        <v>527</v>
      </c>
      <c r="E242" s="128">
        <v>12</v>
      </c>
      <c r="F242" s="128">
        <v>4</v>
      </c>
      <c r="G242" s="128">
        <v>0</v>
      </c>
      <c r="H242" s="128">
        <v>0</v>
      </c>
      <c r="I242" s="129" t="s">
        <v>522</v>
      </c>
      <c r="J242" s="153">
        <v>19647</v>
      </c>
      <c r="K242" s="153">
        <v>19647</v>
      </c>
      <c r="L242" s="153">
        <v>19647</v>
      </c>
    </row>
    <row r="243" spans="1:12" x14ac:dyDescent="0.25">
      <c r="A243" s="125" t="s">
        <v>211</v>
      </c>
      <c r="B243" s="126" t="s">
        <v>213</v>
      </c>
      <c r="C243" s="126" t="s">
        <v>520</v>
      </c>
      <c r="D243" s="126" t="s">
        <v>521</v>
      </c>
      <c r="E243" s="125">
        <v>16</v>
      </c>
      <c r="F243" s="125">
        <v>2</v>
      </c>
      <c r="G243" s="125">
        <v>1</v>
      </c>
      <c r="H243" s="125">
        <v>0</v>
      </c>
      <c r="I243" s="126" t="s">
        <v>522</v>
      </c>
      <c r="J243" s="154">
        <v>7430</v>
      </c>
      <c r="K243" s="154">
        <v>14939</v>
      </c>
      <c r="L243" s="154">
        <v>14939</v>
      </c>
    </row>
    <row r="244" spans="1:12" x14ac:dyDescent="0.25">
      <c r="A244" s="128" t="s">
        <v>211</v>
      </c>
      <c r="B244" s="129" t="s">
        <v>212</v>
      </c>
      <c r="C244" s="129" t="s">
        <v>520</v>
      </c>
      <c r="D244" s="129" t="s">
        <v>521</v>
      </c>
      <c r="E244" s="128">
        <v>16</v>
      </c>
      <c r="F244" s="128">
        <v>3</v>
      </c>
      <c r="G244" s="128">
        <v>1</v>
      </c>
      <c r="H244" s="128">
        <v>0</v>
      </c>
      <c r="I244" s="129" t="s">
        <v>523</v>
      </c>
      <c r="J244" s="153">
        <v>7809</v>
      </c>
      <c r="K244" s="153">
        <v>7809</v>
      </c>
      <c r="L244" s="153">
        <v>16503</v>
      </c>
    </row>
    <row r="245" spans="1:12" x14ac:dyDescent="0.25">
      <c r="A245" s="125" t="s">
        <v>211</v>
      </c>
      <c r="B245" s="126" t="s">
        <v>210</v>
      </c>
      <c r="C245" s="126" t="s">
        <v>520</v>
      </c>
      <c r="D245" s="126" t="s">
        <v>521</v>
      </c>
      <c r="E245" s="125">
        <v>16</v>
      </c>
      <c r="F245" s="125">
        <v>2</v>
      </c>
      <c r="G245" s="125">
        <v>1</v>
      </c>
      <c r="H245" s="125">
        <v>0</v>
      </c>
      <c r="I245" s="126" t="s">
        <v>523</v>
      </c>
      <c r="J245" s="154">
        <v>8100</v>
      </c>
      <c r="K245" s="154">
        <v>8100</v>
      </c>
      <c r="L245" s="154">
        <v>15100</v>
      </c>
    </row>
    <row r="246" spans="1:12" x14ac:dyDescent="0.25">
      <c r="A246" s="128" t="s">
        <v>202</v>
      </c>
      <c r="B246" s="129" t="s">
        <v>209</v>
      </c>
      <c r="C246" s="129" t="s">
        <v>520</v>
      </c>
      <c r="D246" s="129" t="s">
        <v>527</v>
      </c>
      <c r="E246" s="128">
        <v>10</v>
      </c>
      <c r="F246" s="128">
        <v>4</v>
      </c>
      <c r="G246" s="128">
        <v>0</v>
      </c>
      <c r="H246" s="128">
        <v>0</v>
      </c>
      <c r="I246" s="129" t="s">
        <v>522</v>
      </c>
      <c r="J246" s="153">
        <v>11308</v>
      </c>
      <c r="K246" s="153">
        <v>11308</v>
      </c>
      <c r="L246" s="153">
        <v>22288</v>
      </c>
    </row>
    <row r="247" spans="1:12" x14ac:dyDescent="0.25">
      <c r="A247" s="125" t="s">
        <v>202</v>
      </c>
      <c r="B247" s="126" t="s">
        <v>208</v>
      </c>
      <c r="C247" s="126" t="s">
        <v>520</v>
      </c>
      <c r="D247" s="126" t="s">
        <v>527</v>
      </c>
      <c r="E247" s="125">
        <v>11</v>
      </c>
      <c r="F247" s="125">
        <v>3</v>
      </c>
      <c r="G247" s="125">
        <v>0</v>
      </c>
      <c r="H247" s="125">
        <v>0</v>
      </c>
      <c r="I247" s="126" t="s">
        <v>522</v>
      </c>
      <c r="J247" s="154">
        <v>7846</v>
      </c>
      <c r="K247" s="154">
        <v>7846</v>
      </c>
      <c r="L247" s="154">
        <v>18643</v>
      </c>
    </row>
    <row r="248" spans="1:12" x14ac:dyDescent="0.25">
      <c r="A248" s="128" t="s">
        <v>202</v>
      </c>
      <c r="B248" s="129" t="s">
        <v>207</v>
      </c>
      <c r="C248" s="129" t="s">
        <v>520</v>
      </c>
      <c r="D248" s="129" t="s">
        <v>527</v>
      </c>
      <c r="E248" s="128">
        <v>11</v>
      </c>
      <c r="F248" s="128">
        <v>3</v>
      </c>
      <c r="G248" s="128">
        <v>1</v>
      </c>
      <c r="H248" s="128">
        <v>0</v>
      </c>
      <c r="I248" s="129" t="s">
        <v>522</v>
      </c>
      <c r="J248" s="153">
        <v>11529</v>
      </c>
      <c r="K248" s="153">
        <v>11529</v>
      </c>
      <c r="L248" s="153">
        <v>25056</v>
      </c>
    </row>
    <row r="249" spans="1:12" x14ac:dyDescent="0.25">
      <c r="A249" s="125" t="s">
        <v>202</v>
      </c>
      <c r="B249" s="126" t="s">
        <v>206</v>
      </c>
      <c r="C249" s="126" t="s">
        <v>520</v>
      </c>
      <c r="D249" s="126" t="s">
        <v>527</v>
      </c>
      <c r="E249" s="125">
        <v>10</v>
      </c>
      <c r="F249" s="125">
        <v>3</v>
      </c>
      <c r="G249" s="125">
        <v>1</v>
      </c>
      <c r="H249" s="125">
        <v>0</v>
      </c>
      <c r="I249" s="126" t="s">
        <v>522</v>
      </c>
      <c r="J249" s="154">
        <v>15937</v>
      </c>
      <c r="K249" s="154">
        <v>15937</v>
      </c>
      <c r="L249" s="154">
        <v>16632</v>
      </c>
    </row>
    <row r="250" spans="1:12" x14ac:dyDescent="0.25">
      <c r="A250" s="128" t="s">
        <v>202</v>
      </c>
      <c r="B250" s="129" t="s">
        <v>205</v>
      </c>
      <c r="C250" s="129" t="s">
        <v>520</v>
      </c>
      <c r="D250" s="129" t="s">
        <v>527</v>
      </c>
      <c r="E250" s="128">
        <v>11</v>
      </c>
      <c r="F250" s="128">
        <v>3</v>
      </c>
      <c r="G250" s="128">
        <v>1</v>
      </c>
      <c r="H250" s="128">
        <v>0</v>
      </c>
      <c r="I250" s="129" t="s">
        <v>522</v>
      </c>
      <c r="J250" s="153">
        <v>14752</v>
      </c>
      <c r="K250" s="153">
        <v>14752</v>
      </c>
      <c r="L250" s="153">
        <v>14752</v>
      </c>
    </row>
    <row r="251" spans="1:12" x14ac:dyDescent="0.25">
      <c r="A251" s="125" t="s">
        <v>202</v>
      </c>
      <c r="B251" s="126" t="s">
        <v>204</v>
      </c>
      <c r="C251" s="126" t="s">
        <v>520</v>
      </c>
      <c r="D251" s="126" t="s">
        <v>527</v>
      </c>
      <c r="E251" s="125">
        <v>11</v>
      </c>
      <c r="F251" s="125">
        <v>5</v>
      </c>
      <c r="G251" s="125">
        <v>1</v>
      </c>
      <c r="H251" s="125">
        <v>0</v>
      </c>
      <c r="I251" s="126" t="s">
        <v>522</v>
      </c>
      <c r="J251" s="154">
        <v>9567</v>
      </c>
      <c r="K251" s="154">
        <v>9567</v>
      </c>
      <c r="L251" s="154">
        <v>9567</v>
      </c>
    </row>
    <row r="252" spans="1:12" x14ac:dyDescent="0.25">
      <c r="A252" s="128" t="s">
        <v>202</v>
      </c>
      <c r="B252" s="129" t="s">
        <v>203</v>
      </c>
      <c r="C252" s="129" t="s">
        <v>529</v>
      </c>
      <c r="D252" s="129" t="s">
        <v>527</v>
      </c>
      <c r="E252" s="128">
        <v>11</v>
      </c>
      <c r="F252" s="128">
        <v>5</v>
      </c>
      <c r="G252" s="128">
        <v>2</v>
      </c>
      <c r="H252" s="128">
        <v>0</v>
      </c>
      <c r="I252" s="129" t="s">
        <v>522</v>
      </c>
      <c r="J252" s="153">
        <v>9695</v>
      </c>
      <c r="K252" s="153">
        <v>9695</v>
      </c>
      <c r="L252" s="153">
        <v>10228</v>
      </c>
    </row>
    <row r="253" spans="1:12" x14ac:dyDescent="0.25">
      <c r="A253" s="125" t="s">
        <v>202</v>
      </c>
      <c r="B253" s="126" t="s">
        <v>201</v>
      </c>
      <c r="C253" s="126" t="s">
        <v>520</v>
      </c>
      <c r="D253" s="126" t="s">
        <v>527</v>
      </c>
      <c r="E253" s="125">
        <v>11</v>
      </c>
      <c r="F253" s="125">
        <v>3</v>
      </c>
      <c r="G253" s="125">
        <v>0</v>
      </c>
      <c r="H253" s="125">
        <v>0</v>
      </c>
      <c r="I253" s="126" t="s">
        <v>522</v>
      </c>
      <c r="J253" s="154">
        <v>6649</v>
      </c>
      <c r="K253" s="154">
        <v>7414</v>
      </c>
      <c r="L253" s="154">
        <v>13128</v>
      </c>
    </row>
    <row r="254" spans="1:12" x14ac:dyDescent="0.25">
      <c r="A254" s="128" t="s">
        <v>200</v>
      </c>
      <c r="B254" s="129" t="s">
        <v>199</v>
      </c>
      <c r="C254" s="129" t="s">
        <v>520</v>
      </c>
      <c r="D254" s="129" t="s">
        <v>521</v>
      </c>
      <c r="E254" s="128">
        <v>18</v>
      </c>
      <c r="F254" s="128">
        <v>2</v>
      </c>
      <c r="G254" s="128">
        <v>0</v>
      </c>
      <c r="H254" s="128">
        <v>0</v>
      </c>
      <c r="I254" s="129" t="s">
        <v>522</v>
      </c>
      <c r="J254" s="153">
        <v>5145</v>
      </c>
      <c r="K254" s="153">
        <v>5145</v>
      </c>
      <c r="L254" s="153">
        <v>5145</v>
      </c>
    </row>
    <row r="255" spans="1:12" x14ac:dyDescent="0.25">
      <c r="A255" s="125" t="s">
        <v>192</v>
      </c>
      <c r="B255" s="126" t="s">
        <v>198</v>
      </c>
      <c r="C255" s="126" t="s">
        <v>520</v>
      </c>
      <c r="D255" s="126" t="s">
        <v>521</v>
      </c>
      <c r="E255" s="125">
        <v>16</v>
      </c>
      <c r="F255" s="125">
        <v>2</v>
      </c>
      <c r="G255" s="125">
        <v>0</v>
      </c>
      <c r="H255" s="125">
        <v>0</v>
      </c>
      <c r="I255" s="126" t="s">
        <v>522</v>
      </c>
      <c r="J255" s="154">
        <v>6264</v>
      </c>
      <c r="K255" s="154">
        <v>6264</v>
      </c>
      <c r="L255" s="154">
        <v>8349</v>
      </c>
    </row>
    <row r="256" spans="1:12" x14ac:dyDescent="0.25">
      <c r="A256" s="128" t="s">
        <v>192</v>
      </c>
      <c r="B256" s="129" t="s">
        <v>197</v>
      </c>
      <c r="C256" s="129" t="s">
        <v>525</v>
      </c>
      <c r="D256" s="129" t="s">
        <v>521</v>
      </c>
      <c r="E256" s="128">
        <v>18</v>
      </c>
      <c r="F256" s="128">
        <v>2</v>
      </c>
      <c r="G256" s="128">
        <v>0</v>
      </c>
      <c r="H256" s="128">
        <v>0</v>
      </c>
      <c r="I256" s="129" t="s">
        <v>522</v>
      </c>
      <c r="J256" s="153">
        <v>6984</v>
      </c>
      <c r="K256" s="153">
        <v>6984</v>
      </c>
      <c r="L256" s="153">
        <v>9135</v>
      </c>
    </row>
    <row r="257" spans="1:12" x14ac:dyDescent="0.25">
      <c r="A257" s="125" t="s">
        <v>192</v>
      </c>
      <c r="B257" s="126" t="s">
        <v>196</v>
      </c>
      <c r="C257" s="126" t="s">
        <v>525</v>
      </c>
      <c r="D257" s="126" t="s">
        <v>524</v>
      </c>
      <c r="E257" s="125">
        <v>15</v>
      </c>
      <c r="F257" s="125">
        <v>1</v>
      </c>
      <c r="G257" s="125">
        <v>1</v>
      </c>
      <c r="H257" s="125">
        <v>0</v>
      </c>
      <c r="I257" s="126" t="s">
        <v>522</v>
      </c>
      <c r="J257" s="154">
        <v>6332</v>
      </c>
      <c r="K257" s="154">
        <v>6332</v>
      </c>
      <c r="L257" s="154">
        <v>8446</v>
      </c>
    </row>
    <row r="258" spans="1:12" x14ac:dyDescent="0.25">
      <c r="A258" s="128" t="s">
        <v>192</v>
      </c>
      <c r="B258" s="129" t="s">
        <v>194</v>
      </c>
      <c r="C258" s="129" t="s">
        <v>525</v>
      </c>
      <c r="D258" s="129" t="s">
        <v>521</v>
      </c>
      <c r="E258" s="128">
        <v>15</v>
      </c>
      <c r="F258" s="128">
        <v>3</v>
      </c>
      <c r="G258" s="128">
        <v>0</v>
      </c>
      <c r="H258" s="128">
        <v>0</v>
      </c>
      <c r="I258" s="129" t="s">
        <v>522</v>
      </c>
      <c r="J258" s="153">
        <v>7700</v>
      </c>
      <c r="K258" s="153">
        <v>7700</v>
      </c>
      <c r="L258" s="153">
        <v>8344</v>
      </c>
    </row>
    <row r="259" spans="1:12" x14ac:dyDescent="0.25">
      <c r="A259" s="125" t="s">
        <v>192</v>
      </c>
      <c r="B259" s="126" t="s">
        <v>193</v>
      </c>
      <c r="C259" s="126" t="s">
        <v>525</v>
      </c>
      <c r="D259" s="126" t="s">
        <v>524</v>
      </c>
      <c r="E259" s="125">
        <v>15</v>
      </c>
      <c r="F259" s="125">
        <v>2</v>
      </c>
      <c r="G259" s="125">
        <v>1</v>
      </c>
      <c r="H259" s="125">
        <v>0</v>
      </c>
      <c r="I259" s="126" t="s">
        <v>522</v>
      </c>
      <c r="J259" s="154">
        <v>7133</v>
      </c>
      <c r="K259" s="154">
        <v>9283</v>
      </c>
      <c r="L259" s="154">
        <v>9283</v>
      </c>
    </row>
    <row r="260" spans="1:12" x14ac:dyDescent="0.25">
      <c r="A260" s="155" t="s">
        <v>192</v>
      </c>
      <c r="B260" s="156" t="s">
        <v>191</v>
      </c>
      <c r="C260" s="156" t="s">
        <v>525</v>
      </c>
      <c r="D260" s="156" t="s">
        <v>521</v>
      </c>
      <c r="E260" s="155">
        <v>16</v>
      </c>
      <c r="F260" s="155">
        <v>2</v>
      </c>
      <c r="G260" s="155">
        <v>0</v>
      </c>
      <c r="H260" s="155">
        <v>0</v>
      </c>
      <c r="I260" s="156" t="s">
        <v>522</v>
      </c>
      <c r="J260" s="157">
        <v>6567</v>
      </c>
      <c r="K260" s="157">
        <v>6567</v>
      </c>
      <c r="L260" s="157">
        <v>8745</v>
      </c>
    </row>
    <row r="261" spans="1:12" x14ac:dyDescent="0.25">
      <c r="A261" s="190" t="s">
        <v>560</v>
      </c>
      <c r="B261" s="129"/>
      <c r="C261" s="129"/>
      <c r="D261" s="129"/>
      <c r="E261" s="128"/>
      <c r="F261" s="128"/>
      <c r="G261" s="128"/>
      <c r="H261" s="128"/>
      <c r="I261" s="129"/>
      <c r="J261" s="153"/>
      <c r="K261" s="153"/>
      <c r="L261" s="153"/>
    </row>
    <row r="262" spans="1:12" x14ac:dyDescent="0.25">
      <c r="A262" s="190" t="s">
        <v>561</v>
      </c>
      <c r="B262" s="129"/>
      <c r="C262" s="129"/>
      <c r="D262" s="129"/>
      <c r="E262" s="128"/>
      <c r="F262" s="128"/>
      <c r="G262" s="128"/>
      <c r="H262" s="128"/>
      <c r="I262" s="129"/>
      <c r="J262" s="153"/>
      <c r="K262" s="153"/>
      <c r="L262" s="153"/>
    </row>
    <row r="264" spans="1:12" x14ac:dyDescent="0.25">
      <c r="A264" s="26" t="s">
        <v>538</v>
      </c>
    </row>
    <row r="265" spans="1:12" x14ac:dyDescent="0.25">
      <c r="A265" s="26" t="s">
        <v>64</v>
      </c>
    </row>
  </sheetData>
  <mergeCells count="2">
    <mergeCell ref="J3:L3"/>
    <mergeCell ref="A2:B2"/>
  </mergeCells>
  <hyperlinks>
    <hyperlink ref="A2:B2" location="TOC!A1" display="Return to Table of Contents"/>
  </hyperlinks>
  <pageMargins left="0.25" right="0.25" top="0.75" bottom="1" header="0.5" footer="0.5"/>
  <pageSetup orientation="portrait" horizontalDpi="1200" verticalDpi="1200" r:id="rId1"/>
  <headerFooter>
    <oddHeader>&amp;L&amp;"Arial,Bold"2017-18 Survey of Allied Dental Education
Report 2 - Dental Assisting Education Programs</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6"/>
  <sheetViews>
    <sheetView workbookViewId="0">
      <pane ySplit="3" topLeftCell="A225" activePane="bottomLeft" state="frozen"/>
      <selection pane="bottomLeft" activeCell="C263" sqref="C263"/>
    </sheetView>
  </sheetViews>
  <sheetFormatPr defaultColWidth="9.1796875" defaultRowHeight="12.5" x14ac:dyDescent="0.25"/>
  <cols>
    <col min="1" max="1" width="5.81640625" style="133" customWidth="1"/>
    <col min="2" max="2" width="84.54296875" style="133" customWidth="1"/>
    <col min="3" max="3" width="11.1796875" style="133" customWidth="1"/>
    <col min="4" max="4" width="13" style="133" customWidth="1"/>
    <col min="5" max="5" width="12.81640625" style="133" customWidth="1"/>
    <col min="6" max="6" width="13.1796875" style="133" customWidth="1"/>
    <col min="7" max="7" width="13.453125" style="133" customWidth="1"/>
    <col min="8" max="8" width="11.81640625" style="133" customWidth="1"/>
    <col min="9" max="16384" width="9.1796875" style="119"/>
  </cols>
  <sheetData>
    <row r="1" spans="1:12" ht="13" x14ac:dyDescent="0.3">
      <c r="A1" s="162" t="s">
        <v>539</v>
      </c>
    </row>
    <row r="2" spans="1:12" x14ac:dyDescent="0.25">
      <c r="A2" s="392" t="s">
        <v>46</v>
      </c>
      <c r="B2" s="392"/>
    </row>
    <row r="3" spans="1:12" ht="22.5" x14ac:dyDescent="0.3">
      <c r="A3" s="122" t="s">
        <v>499</v>
      </c>
      <c r="B3" s="123" t="s">
        <v>498</v>
      </c>
      <c r="C3" s="151" t="s">
        <v>540</v>
      </c>
      <c r="D3" s="151" t="s">
        <v>541</v>
      </c>
      <c r="E3" s="151" t="s">
        <v>542</v>
      </c>
      <c r="F3" s="151" t="s">
        <v>543</v>
      </c>
      <c r="G3" s="151" t="s">
        <v>544</v>
      </c>
      <c r="H3" s="151" t="s">
        <v>545</v>
      </c>
    </row>
    <row r="4" spans="1:12" x14ac:dyDescent="0.25">
      <c r="A4" s="125" t="s">
        <v>487</v>
      </c>
      <c r="B4" s="126" t="s">
        <v>491</v>
      </c>
      <c r="C4" s="152">
        <v>7660</v>
      </c>
      <c r="D4" s="152">
        <v>0</v>
      </c>
      <c r="E4" s="152">
        <v>350</v>
      </c>
      <c r="F4" s="152">
        <v>400</v>
      </c>
      <c r="G4" s="152">
        <v>150</v>
      </c>
      <c r="H4" s="152">
        <v>750</v>
      </c>
      <c r="L4" s="184"/>
    </row>
    <row r="5" spans="1:12" x14ac:dyDescent="0.25">
      <c r="A5" s="128" t="s">
        <v>487</v>
      </c>
      <c r="B5" s="129" t="s">
        <v>490</v>
      </c>
      <c r="C5" s="163">
        <v>7203</v>
      </c>
      <c r="D5" s="163">
        <v>400</v>
      </c>
      <c r="E5" s="163">
        <v>265</v>
      </c>
      <c r="F5" s="163">
        <v>850</v>
      </c>
      <c r="G5" s="163">
        <v>0</v>
      </c>
      <c r="H5" s="163">
        <v>1450</v>
      </c>
      <c r="L5" s="184"/>
    </row>
    <row r="6" spans="1:12" x14ac:dyDescent="0.25">
      <c r="A6" s="125" t="s">
        <v>487</v>
      </c>
      <c r="B6" s="126" t="s">
        <v>489</v>
      </c>
      <c r="C6" s="164">
        <v>8768</v>
      </c>
      <c r="D6" s="164">
        <v>200</v>
      </c>
      <c r="E6" s="164">
        <v>200</v>
      </c>
      <c r="F6" s="164">
        <v>1600</v>
      </c>
      <c r="G6" s="164">
        <v>300</v>
      </c>
      <c r="H6" s="164">
        <v>200</v>
      </c>
      <c r="L6" s="184"/>
    </row>
    <row r="7" spans="1:12" x14ac:dyDescent="0.25">
      <c r="A7" s="128" t="s">
        <v>487</v>
      </c>
      <c r="B7" s="129" t="s">
        <v>488</v>
      </c>
      <c r="C7" s="163">
        <v>5200</v>
      </c>
      <c r="D7" s="163">
        <v>0</v>
      </c>
      <c r="E7" s="163">
        <v>0</v>
      </c>
      <c r="F7" s="163">
        <v>125</v>
      </c>
      <c r="G7" s="163">
        <v>0</v>
      </c>
      <c r="H7" s="163">
        <v>150</v>
      </c>
      <c r="L7" s="184"/>
    </row>
    <row r="8" spans="1:12" x14ac:dyDescent="0.25">
      <c r="A8" s="125" t="s">
        <v>487</v>
      </c>
      <c r="B8" s="126" t="s">
        <v>486</v>
      </c>
      <c r="C8" s="164">
        <v>5500</v>
      </c>
      <c r="D8" s="164">
        <v>50</v>
      </c>
      <c r="E8" s="164">
        <v>200</v>
      </c>
      <c r="F8" s="164">
        <v>300</v>
      </c>
      <c r="G8" s="164">
        <v>0</v>
      </c>
      <c r="H8" s="164">
        <v>100</v>
      </c>
      <c r="L8" s="184"/>
    </row>
    <row r="9" spans="1:12" x14ac:dyDescent="0.25">
      <c r="A9" s="128" t="s">
        <v>485</v>
      </c>
      <c r="B9" s="129" t="s">
        <v>484</v>
      </c>
      <c r="C9" s="163">
        <v>6868</v>
      </c>
      <c r="D9" s="163">
        <v>45</v>
      </c>
      <c r="E9" s="163">
        <v>315</v>
      </c>
      <c r="F9" s="163">
        <v>980</v>
      </c>
      <c r="G9" s="163">
        <v>1620</v>
      </c>
      <c r="H9" s="163">
        <v>0</v>
      </c>
      <c r="L9" s="184"/>
    </row>
    <row r="10" spans="1:12" x14ac:dyDescent="0.25">
      <c r="A10" s="125" t="s">
        <v>481</v>
      </c>
      <c r="B10" s="126" t="s">
        <v>483</v>
      </c>
      <c r="C10" s="164">
        <v>2365</v>
      </c>
      <c r="D10" s="164">
        <v>0</v>
      </c>
      <c r="E10" s="164">
        <v>275</v>
      </c>
      <c r="F10" s="164">
        <v>650</v>
      </c>
      <c r="G10" s="164">
        <v>910</v>
      </c>
      <c r="H10" s="164">
        <v>190</v>
      </c>
      <c r="L10" s="184"/>
    </row>
    <row r="11" spans="1:12" x14ac:dyDescent="0.25">
      <c r="A11" s="128" t="s">
        <v>481</v>
      </c>
      <c r="B11" s="129" t="s">
        <v>482</v>
      </c>
      <c r="C11" s="163">
        <v>3156</v>
      </c>
      <c r="D11" s="163">
        <v>150</v>
      </c>
      <c r="E11" s="163">
        <v>400</v>
      </c>
      <c r="F11" s="163">
        <v>600</v>
      </c>
      <c r="G11" s="163">
        <v>1390</v>
      </c>
      <c r="H11" s="163">
        <v>125</v>
      </c>
      <c r="L11" s="184"/>
    </row>
    <row r="12" spans="1:12" x14ac:dyDescent="0.25">
      <c r="A12" s="125" t="s">
        <v>481</v>
      </c>
      <c r="B12" s="126" t="s">
        <v>480</v>
      </c>
      <c r="C12" s="164">
        <v>1793</v>
      </c>
      <c r="D12" s="164">
        <v>2155</v>
      </c>
      <c r="E12" s="164">
        <v>245</v>
      </c>
      <c r="F12" s="164">
        <v>200</v>
      </c>
      <c r="G12" s="164">
        <v>0</v>
      </c>
      <c r="H12" s="164">
        <v>385</v>
      </c>
      <c r="L12" s="184"/>
    </row>
    <row r="13" spans="1:12" x14ac:dyDescent="0.25">
      <c r="A13" s="128" t="s">
        <v>478</v>
      </c>
      <c r="B13" s="129" t="s">
        <v>479</v>
      </c>
      <c r="C13" s="163">
        <v>3001</v>
      </c>
      <c r="D13" s="163">
        <v>50</v>
      </c>
      <c r="E13" s="163">
        <v>285</v>
      </c>
      <c r="F13" s="163">
        <v>625</v>
      </c>
      <c r="G13" s="163">
        <v>0</v>
      </c>
      <c r="H13" s="163">
        <v>620</v>
      </c>
      <c r="L13" s="184"/>
    </row>
    <row r="14" spans="1:12" x14ac:dyDescent="0.25">
      <c r="A14" s="125" t="s">
        <v>478</v>
      </c>
      <c r="B14" s="126" t="s">
        <v>477</v>
      </c>
      <c r="C14" s="164">
        <v>5590</v>
      </c>
      <c r="D14" s="164">
        <v>140</v>
      </c>
      <c r="E14" s="164">
        <v>300</v>
      </c>
      <c r="F14" s="164">
        <v>750</v>
      </c>
      <c r="G14" s="164">
        <v>520</v>
      </c>
      <c r="H14" s="164">
        <v>2130</v>
      </c>
      <c r="L14" s="184"/>
    </row>
    <row r="15" spans="1:12" x14ac:dyDescent="0.25">
      <c r="A15" s="128" t="s">
        <v>457</v>
      </c>
      <c r="B15" s="129" t="s">
        <v>476</v>
      </c>
      <c r="C15" s="163">
        <v>1640</v>
      </c>
      <c r="D15" s="163">
        <v>1125</v>
      </c>
      <c r="E15" s="163">
        <v>300</v>
      </c>
      <c r="F15" s="163">
        <v>562</v>
      </c>
      <c r="G15" s="163">
        <v>334</v>
      </c>
      <c r="H15" s="163">
        <v>905</v>
      </c>
      <c r="L15" s="184"/>
    </row>
    <row r="16" spans="1:12" x14ac:dyDescent="0.25">
      <c r="A16" s="125" t="s">
        <v>457</v>
      </c>
      <c r="B16" s="126" t="s">
        <v>475</v>
      </c>
      <c r="C16" s="164">
        <v>1104</v>
      </c>
      <c r="D16" s="164">
        <v>100</v>
      </c>
      <c r="E16" s="164">
        <v>240</v>
      </c>
      <c r="F16" s="164">
        <v>400</v>
      </c>
      <c r="G16" s="164">
        <v>0</v>
      </c>
      <c r="H16" s="164">
        <v>100</v>
      </c>
      <c r="L16" s="184"/>
    </row>
    <row r="17" spans="1:12" x14ac:dyDescent="0.25">
      <c r="A17" s="128" t="s">
        <v>457</v>
      </c>
      <c r="B17" s="129" t="s">
        <v>474</v>
      </c>
      <c r="C17" s="163">
        <v>1380</v>
      </c>
      <c r="D17" s="163">
        <v>500</v>
      </c>
      <c r="E17" s="163">
        <v>200</v>
      </c>
      <c r="F17" s="163">
        <v>500</v>
      </c>
      <c r="G17" s="163">
        <v>0</v>
      </c>
      <c r="H17" s="163">
        <v>650</v>
      </c>
      <c r="L17" s="184"/>
    </row>
    <row r="18" spans="1:12" x14ac:dyDescent="0.25">
      <c r="A18" s="125" t="s">
        <v>457</v>
      </c>
      <c r="B18" s="126" t="s">
        <v>473</v>
      </c>
      <c r="C18" s="164">
        <v>644</v>
      </c>
      <c r="D18" s="164">
        <v>0</v>
      </c>
      <c r="E18" s="164">
        <v>100</v>
      </c>
      <c r="F18" s="164">
        <v>400</v>
      </c>
      <c r="G18" s="164">
        <v>180</v>
      </c>
      <c r="H18" s="164">
        <v>0</v>
      </c>
      <c r="L18" s="184"/>
    </row>
    <row r="19" spans="1:12" x14ac:dyDescent="0.25">
      <c r="A19" s="128" t="s">
        <v>457</v>
      </c>
      <c r="B19" s="129" t="s">
        <v>472</v>
      </c>
      <c r="C19" s="163">
        <v>2024</v>
      </c>
      <c r="D19" s="163">
        <v>950</v>
      </c>
      <c r="E19" s="163">
        <v>250</v>
      </c>
      <c r="F19" s="163">
        <v>600</v>
      </c>
      <c r="G19" s="163">
        <v>75</v>
      </c>
      <c r="H19" s="163">
        <v>80</v>
      </c>
      <c r="L19" s="184"/>
    </row>
    <row r="20" spans="1:12" x14ac:dyDescent="0.25">
      <c r="A20" s="125" t="s">
        <v>457</v>
      </c>
      <c r="B20" s="126" t="s">
        <v>471</v>
      </c>
      <c r="C20" s="164">
        <v>1776</v>
      </c>
      <c r="D20" s="164">
        <v>470</v>
      </c>
      <c r="E20" s="164">
        <v>110</v>
      </c>
      <c r="F20" s="164">
        <v>800</v>
      </c>
      <c r="G20" s="164">
        <v>275</v>
      </c>
      <c r="H20" s="164">
        <v>300</v>
      </c>
      <c r="L20" s="184"/>
    </row>
    <row r="21" spans="1:12" x14ac:dyDescent="0.25">
      <c r="A21" s="128" t="s">
        <v>457</v>
      </c>
      <c r="B21" s="129" t="s">
        <v>470</v>
      </c>
      <c r="C21" s="163">
        <v>0</v>
      </c>
      <c r="D21" s="163">
        <v>500</v>
      </c>
      <c r="E21" s="163">
        <v>250</v>
      </c>
      <c r="F21" s="163">
        <v>400</v>
      </c>
      <c r="G21" s="163">
        <v>200</v>
      </c>
      <c r="H21" s="163">
        <v>0</v>
      </c>
      <c r="L21" s="184"/>
    </row>
    <row r="22" spans="1:12" x14ac:dyDescent="0.25">
      <c r="A22" s="125" t="s">
        <v>457</v>
      </c>
      <c r="B22" s="126" t="s">
        <v>469</v>
      </c>
      <c r="C22" s="164">
        <v>1472</v>
      </c>
      <c r="D22" s="164">
        <v>1295</v>
      </c>
      <c r="E22" s="164">
        <v>495</v>
      </c>
      <c r="F22" s="164">
        <v>400</v>
      </c>
      <c r="G22" s="164">
        <v>0</v>
      </c>
      <c r="H22" s="164">
        <v>0</v>
      </c>
      <c r="L22" s="184"/>
    </row>
    <row r="23" spans="1:12" x14ac:dyDescent="0.25">
      <c r="A23" s="128" t="s">
        <v>457</v>
      </c>
      <c r="B23" s="129" t="s">
        <v>468</v>
      </c>
      <c r="C23" s="163">
        <v>1449</v>
      </c>
      <c r="D23" s="163">
        <v>50</v>
      </c>
      <c r="E23" s="163">
        <v>150</v>
      </c>
      <c r="F23" s="163">
        <v>600</v>
      </c>
      <c r="G23" s="163">
        <v>365</v>
      </c>
      <c r="H23" s="163">
        <v>640</v>
      </c>
      <c r="L23" s="184"/>
    </row>
    <row r="24" spans="1:12" x14ac:dyDescent="0.25">
      <c r="A24" s="125" t="s">
        <v>457</v>
      </c>
      <c r="B24" s="126" t="s">
        <v>467</v>
      </c>
      <c r="C24" s="164">
        <v>2070</v>
      </c>
      <c r="D24" s="164">
        <v>1500</v>
      </c>
      <c r="E24" s="164">
        <v>150</v>
      </c>
      <c r="F24" s="164">
        <v>900</v>
      </c>
      <c r="G24" s="164">
        <v>0</v>
      </c>
      <c r="H24" s="164">
        <v>800</v>
      </c>
      <c r="L24" s="184"/>
    </row>
    <row r="25" spans="1:12" x14ac:dyDescent="0.25">
      <c r="A25" s="128" t="s">
        <v>457</v>
      </c>
      <c r="B25" s="129" t="s">
        <v>466</v>
      </c>
      <c r="C25" s="163">
        <v>1705</v>
      </c>
      <c r="D25" s="163">
        <v>800</v>
      </c>
      <c r="E25" s="163">
        <v>100</v>
      </c>
      <c r="F25" s="163">
        <v>450</v>
      </c>
      <c r="G25" s="163">
        <v>0</v>
      </c>
      <c r="H25" s="163">
        <v>200</v>
      </c>
      <c r="L25" s="184"/>
    </row>
    <row r="26" spans="1:12" x14ac:dyDescent="0.25">
      <c r="A26" s="125" t="s">
        <v>457</v>
      </c>
      <c r="B26" s="126" t="s">
        <v>465</v>
      </c>
      <c r="C26" s="164">
        <v>5720</v>
      </c>
      <c r="D26" s="164">
        <v>0</v>
      </c>
      <c r="E26" s="164">
        <v>100</v>
      </c>
      <c r="F26" s="164">
        <v>0</v>
      </c>
      <c r="G26" s="164">
        <v>0</v>
      </c>
      <c r="H26" s="164">
        <v>0</v>
      </c>
      <c r="L26" s="184"/>
    </row>
    <row r="27" spans="1:12" x14ac:dyDescent="0.25">
      <c r="A27" s="128" t="s">
        <v>457</v>
      </c>
      <c r="B27" s="129" t="s">
        <v>464</v>
      </c>
      <c r="C27" s="163">
        <v>1583</v>
      </c>
      <c r="D27" s="163">
        <v>50</v>
      </c>
      <c r="E27" s="163">
        <v>150</v>
      </c>
      <c r="F27" s="163">
        <v>50</v>
      </c>
      <c r="G27" s="163">
        <v>0</v>
      </c>
      <c r="H27" s="163">
        <v>97</v>
      </c>
      <c r="L27" s="184"/>
    </row>
    <row r="28" spans="1:12" x14ac:dyDescent="0.25">
      <c r="A28" s="125" t="s">
        <v>457</v>
      </c>
      <c r="B28" s="126" t="s">
        <v>463</v>
      </c>
      <c r="C28" s="164">
        <v>1518</v>
      </c>
      <c r="D28" s="164">
        <v>1350</v>
      </c>
      <c r="E28" s="164">
        <v>110</v>
      </c>
      <c r="F28" s="164">
        <v>325</v>
      </c>
      <c r="G28" s="164">
        <v>275</v>
      </c>
      <c r="H28" s="164">
        <v>300</v>
      </c>
      <c r="L28" s="184"/>
    </row>
    <row r="29" spans="1:12" x14ac:dyDescent="0.25">
      <c r="A29" s="128" t="s">
        <v>457</v>
      </c>
      <c r="B29" s="129" t="s">
        <v>462</v>
      </c>
      <c r="C29" s="163">
        <v>1196</v>
      </c>
      <c r="D29" s="163">
        <v>1155</v>
      </c>
      <c r="E29" s="163">
        <v>150</v>
      </c>
      <c r="F29" s="163">
        <v>350</v>
      </c>
      <c r="G29" s="163">
        <v>100</v>
      </c>
      <c r="H29" s="163">
        <v>666</v>
      </c>
      <c r="L29" s="184"/>
    </row>
    <row r="30" spans="1:12" x14ac:dyDescent="0.25">
      <c r="A30" s="125" t="s">
        <v>457</v>
      </c>
      <c r="B30" s="126" t="s">
        <v>461</v>
      </c>
      <c r="C30" s="164">
        <v>1748</v>
      </c>
      <c r="D30" s="164">
        <v>100</v>
      </c>
      <c r="E30" s="164">
        <v>300</v>
      </c>
      <c r="F30" s="164">
        <v>700</v>
      </c>
      <c r="G30" s="164">
        <v>0</v>
      </c>
      <c r="H30" s="164">
        <v>0</v>
      </c>
      <c r="L30" s="184"/>
    </row>
    <row r="31" spans="1:12" x14ac:dyDescent="0.25">
      <c r="A31" s="128" t="s">
        <v>457</v>
      </c>
      <c r="B31" s="129" t="s">
        <v>460</v>
      </c>
      <c r="C31" s="163">
        <v>1426</v>
      </c>
      <c r="D31" s="163">
        <v>2780</v>
      </c>
      <c r="E31" s="163">
        <v>100</v>
      </c>
      <c r="F31" s="163">
        <v>500</v>
      </c>
      <c r="G31" s="163">
        <v>0</v>
      </c>
      <c r="H31" s="163">
        <v>850</v>
      </c>
      <c r="L31" s="184"/>
    </row>
    <row r="32" spans="1:12" x14ac:dyDescent="0.25">
      <c r="A32" s="125" t="s">
        <v>457</v>
      </c>
      <c r="B32" s="126" t="s">
        <v>459</v>
      </c>
      <c r="C32" s="164">
        <v>1610</v>
      </c>
      <c r="D32" s="164">
        <v>560</v>
      </c>
      <c r="E32" s="164">
        <v>200</v>
      </c>
      <c r="F32" s="164">
        <v>450</v>
      </c>
      <c r="G32" s="164">
        <v>0</v>
      </c>
      <c r="H32" s="164">
        <v>510</v>
      </c>
      <c r="L32" s="184"/>
    </row>
    <row r="33" spans="1:12" x14ac:dyDescent="0.25">
      <c r="A33" s="128" t="s">
        <v>457</v>
      </c>
      <c r="B33" s="129" t="s">
        <v>458</v>
      </c>
      <c r="C33" s="163">
        <v>1336</v>
      </c>
      <c r="D33" s="163">
        <v>500</v>
      </c>
      <c r="E33" s="163">
        <v>350</v>
      </c>
      <c r="F33" s="163">
        <v>250</v>
      </c>
      <c r="G33" s="163">
        <v>300</v>
      </c>
      <c r="H33" s="163">
        <v>900</v>
      </c>
      <c r="L33" s="184"/>
    </row>
    <row r="34" spans="1:12" x14ac:dyDescent="0.25">
      <c r="A34" s="125" t="s">
        <v>457</v>
      </c>
      <c r="B34" s="126" t="s">
        <v>456</v>
      </c>
      <c r="C34" s="164">
        <v>2500</v>
      </c>
      <c r="D34" s="164">
        <v>600</v>
      </c>
      <c r="E34" s="164">
        <v>300</v>
      </c>
      <c r="F34" s="164">
        <v>600</v>
      </c>
      <c r="G34" s="164">
        <v>0</v>
      </c>
      <c r="H34" s="164">
        <v>150</v>
      </c>
      <c r="L34" s="184"/>
    </row>
    <row r="35" spans="1:12" x14ac:dyDescent="0.25">
      <c r="A35" s="128" t="s">
        <v>453</v>
      </c>
      <c r="B35" s="129" t="s">
        <v>455</v>
      </c>
      <c r="C35" s="163">
        <v>8096</v>
      </c>
      <c r="D35" s="163">
        <v>0</v>
      </c>
      <c r="E35" s="163">
        <v>200</v>
      </c>
      <c r="F35" s="163">
        <v>700</v>
      </c>
      <c r="G35" s="163">
        <v>400</v>
      </c>
      <c r="H35" s="163">
        <v>751</v>
      </c>
      <c r="L35" s="184"/>
    </row>
    <row r="36" spans="1:12" x14ac:dyDescent="0.25">
      <c r="A36" s="125" t="s">
        <v>453</v>
      </c>
      <c r="B36" s="126" t="s">
        <v>454</v>
      </c>
      <c r="C36" s="164">
        <v>2493</v>
      </c>
      <c r="D36" s="164">
        <v>163</v>
      </c>
      <c r="E36" s="164">
        <v>150</v>
      </c>
      <c r="F36" s="164">
        <v>245</v>
      </c>
      <c r="G36" s="164">
        <v>390</v>
      </c>
      <c r="H36" s="164">
        <v>0</v>
      </c>
      <c r="L36" s="184"/>
    </row>
    <row r="37" spans="1:12" x14ac:dyDescent="0.25">
      <c r="A37" s="128" t="s">
        <v>453</v>
      </c>
      <c r="B37" s="129" t="s">
        <v>452</v>
      </c>
      <c r="C37" s="163">
        <v>6938</v>
      </c>
      <c r="D37" s="163">
        <v>100</v>
      </c>
      <c r="E37" s="163">
        <v>200</v>
      </c>
      <c r="F37" s="163">
        <v>1058</v>
      </c>
      <c r="G37" s="163">
        <v>312</v>
      </c>
      <c r="H37" s="163">
        <v>1718</v>
      </c>
      <c r="L37" s="184"/>
    </row>
    <row r="38" spans="1:12" x14ac:dyDescent="0.25">
      <c r="A38" s="125" t="s">
        <v>449</v>
      </c>
      <c r="B38" s="126" t="s">
        <v>451</v>
      </c>
      <c r="C38" s="164">
        <v>18780</v>
      </c>
      <c r="D38" s="164">
        <v>0</v>
      </c>
      <c r="E38" s="164">
        <v>0</v>
      </c>
      <c r="F38" s="164">
        <v>1500</v>
      </c>
      <c r="G38" s="164">
        <v>1270</v>
      </c>
      <c r="H38" s="164">
        <v>0</v>
      </c>
      <c r="L38" s="184"/>
    </row>
    <row r="39" spans="1:12" x14ac:dyDescent="0.25">
      <c r="A39" s="128" t="s">
        <v>449</v>
      </c>
      <c r="B39" s="129" t="s">
        <v>450</v>
      </c>
      <c r="C39" s="163">
        <v>4296</v>
      </c>
      <c r="D39" s="163">
        <v>100</v>
      </c>
      <c r="E39" s="163">
        <v>150</v>
      </c>
      <c r="F39" s="163">
        <v>490</v>
      </c>
      <c r="G39" s="163">
        <v>0</v>
      </c>
      <c r="H39" s="163">
        <v>448</v>
      </c>
      <c r="L39" s="184"/>
    </row>
    <row r="40" spans="1:12" x14ac:dyDescent="0.25">
      <c r="A40" s="125" t="s">
        <v>449</v>
      </c>
      <c r="B40" s="126" t="s">
        <v>448</v>
      </c>
      <c r="C40" s="164">
        <v>4356</v>
      </c>
      <c r="D40" s="164">
        <v>700</v>
      </c>
      <c r="E40" s="164">
        <v>200</v>
      </c>
      <c r="F40" s="164">
        <v>800</v>
      </c>
      <c r="G40" s="164">
        <v>562</v>
      </c>
      <c r="H40" s="164">
        <v>750</v>
      </c>
      <c r="L40" s="184"/>
    </row>
    <row r="41" spans="1:12" x14ac:dyDescent="0.25">
      <c r="A41" s="128" t="s">
        <v>427</v>
      </c>
      <c r="B41" s="129" t="s">
        <v>447</v>
      </c>
      <c r="C41" s="163">
        <v>3444</v>
      </c>
      <c r="D41" s="163">
        <v>25</v>
      </c>
      <c r="E41" s="163">
        <v>150</v>
      </c>
      <c r="F41" s="163">
        <v>390</v>
      </c>
      <c r="G41" s="163">
        <v>492</v>
      </c>
      <c r="H41" s="163">
        <v>0</v>
      </c>
      <c r="L41" s="184"/>
    </row>
    <row r="42" spans="1:12" x14ac:dyDescent="0.25">
      <c r="A42" s="125" t="s">
        <v>427</v>
      </c>
      <c r="B42" s="126" t="s">
        <v>446</v>
      </c>
      <c r="C42" s="164">
        <v>5795</v>
      </c>
      <c r="D42" s="164">
        <v>125</v>
      </c>
      <c r="E42" s="164">
        <v>236</v>
      </c>
      <c r="F42" s="164">
        <v>655</v>
      </c>
      <c r="G42" s="164">
        <v>819</v>
      </c>
      <c r="H42" s="164">
        <v>425</v>
      </c>
      <c r="L42" s="184"/>
    </row>
    <row r="43" spans="1:12" x14ac:dyDescent="0.25">
      <c r="A43" s="128" t="s">
        <v>427</v>
      </c>
      <c r="B43" s="129" t="s">
        <v>445</v>
      </c>
      <c r="C43" s="163">
        <v>3592</v>
      </c>
      <c r="D43" s="163">
        <v>9</v>
      </c>
      <c r="E43" s="163">
        <v>157</v>
      </c>
      <c r="F43" s="163">
        <v>346</v>
      </c>
      <c r="G43" s="163">
        <v>200</v>
      </c>
      <c r="H43" s="163">
        <v>565</v>
      </c>
      <c r="L43" s="184"/>
    </row>
    <row r="44" spans="1:12" x14ac:dyDescent="0.25">
      <c r="A44" s="125" t="s">
        <v>427</v>
      </c>
      <c r="B44" s="126" t="s">
        <v>444</v>
      </c>
      <c r="C44" s="164">
        <v>5355</v>
      </c>
      <c r="D44" s="164">
        <v>500</v>
      </c>
      <c r="E44" s="164">
        <v>150</v>
      </c>
      <c r="F44" s="164">
        <v>900</v>
      </c>
      <c r="G44" s="164">
        <v>1475</v>
      </c>
      <c r="H44" s="164">
        <v>400</v>
      </c>
      <c r="L44" s="184"/>
    </row>
    <row r="45" spans="1:12" x14ac:dyDescent="0.25">
      <c r="A45" s="128" t="s">
        <v>427</v>
      </c>
      <c r="B45" s="129" t="s">
        <v>443</v>
      </c>
      <c r="C45" s="163">
        <v>4232</v>
      </c>
      <c r="D45" s="163">
        <v>235</v>
      </c>
      <c r="E45" s="163">
        <v>314</v>
      </c>
      <c r="F45" s="163">
        <v>1035</v>
      </c>
      <c r="G45" s="163">
        <v>299</v>
      </c>
      <c r="H45" s="163">
        <v>955</v>
      </c>
      <c r="L45" s="184"/>
    </row>
    <row r="46" spans="1:12" x14ac:dyDescent="0.25">
      <c r="A46" s="125" t="s">
        <v>427</v>
      </c>
      <c r="B46" s="126" t="s">
        <v>442</v>
      </c>
      <c r="C46" s="164">
        <v>5200</v>
      </c>
      <c r="D46" s="164">
        <v>130</v>
      </c>
      <c r="E46" s="164">
        <v>80</v>
      </c>
      <c r="F46" s="164">
        <v>800</v>
      </c>
      <c r="G46" s="164">
        <v>539</v>
      </c>
      <c r="H46" s="164">
        <v>425</v>
      </c>
      <c r="L46" s="184"/>
    </row>
    <row r="47" spans="1:12" x14ac:dyDescent="0.25">
      <c r="A47" s="128" t="s">
        <v>427</v>
      </c>
      <c r="B47" s="129" t="s">
        <v>503</v>
      </c>
      <c r="C47" s="163">
        <v>3418</v>
      </c>
      <c r="D47" s="163">
        <v>152</v>
      </c>
      <c r="E47" s="163">
        <v>350</v>
      </c>
      <c r="F47" s="163">
        <v>410</v>
      </c>
      <c r="G47" s="163">
        <v>179</v>
      </c>
      <c r="H47" s="163">
        <v>425</v>
      </c>
      <c r="L47" s="184"/>
    </row>
    <row r="48" spans="1:12" x14ac:dyDescent="0.25">
      <c r="A48" s="125" t="s">
        <v>427</v>
      </c>
      <c r="B48" s="126" t="s">
        <v>441</v>
      </c>
      <c r="C48" s="164">
        <v>3573</v>
      </c>
      <c r="D48" s="164">
        <v>50</v>
      </c>
      <c r="E48" s="164">
        <v>200</v>
      </c>
      <c r="F48" s="164">
        <v>300</v>
      </c>
      <c r="G48" s="164">
        <v>9</v>
      </c>
      <c r="H48" s="164">
        <v>100</v>
      </c>
      <c r="L48" s="184"/>
    </row>
    <row r="49" spans="1:12" x14ac:dyDescent="0.25">
      <c r="A49" s="128" t="s">
        <v>427</v>
      </c>
      <c r="B49" s="129" t="s">
        <v>440</v>
      </c>
      <c r="C49" s="163">
        <v>4337</v>
      </c>
      <c r="D49" s="163">
        <v>0</v>
      </c>
      <c r="E49" s="163">
        <v>100</v>
      </c>
      <c r="F49" s="163">
        <v>892.8</v>
      </c>
      <c r="G49" s="163">
        <v>416</v>
      </c>
      <c r="H49" s="163">
        <v>765</v>
      </c>
      <c r="L49" s="184"/>
    </row>
    <row r="50" spans="1:12" x14ac:dyDescent="0.25">
      <c r="A50" s="125" t="s">
        <v>427</v>
      </c>
      <c r="B50" s="126" t="s">
        <v>439</v>
      </c>
      <c r="C50" s="164">
        <v>3238</v>
      </c>
      <c r="D50" s="164">
        <v>200</v>
      </c>
      <c r="E50" s="164">
        <v>200</v>
      </c>
      <c r="F50" s="164">
        <v>600</v>
      </c>
      <c r="G50" s="164">
        <v>1050</v>
      </c>
      <c r="H50" s="164">
        <v>425</v>
      </c>
      <c r="L50" s="184"/>
    </row>
    <row r="51" spans="1:12" x14ac:dyDescent="0.25">
      <c r="A51" s="128" t="s">
        <v>427</v>
      </c>
      <c r="B51" s="129" t="s">
        <v>438</v>
      </c>
      <c r="C51" s="163">
        <v>7269</v>
      </c>
      <c r="D51" s="163">
        <v>250</v>
      </c>
      <c r="E51" s="163">
        <v>250</v>
      </c>
      <c r="F51" s="163">
        <v>580</v>
      </c>
      <c r="G51" s="163">
        <v>495</v>
      </c>
      <c r="H51" s="163">
        <v>762</v>
      </c>
      <c r="L51" s="184"/>
    </row>
    <row r="52" spans="1:12" x14ac:dyDescent="0.25">
      <c r="A52" s="125" t="s">
        <v>427</v>
      </c>
      <c r="B52" s="126" t="s">
        <v>437</v>
      </c>
      <c r="C52" s="164">
        <v>3148</v>
      </c>
      <c r="D52" s="164">
        <v>100</v>
      </c>
      <c r="E52" s="164">
        <v>100</v>
      </c>
      <c r="F52" s="164">
        <v>150</v>
      </c>
      <c r="G52" s="164">
        <v>0</v>
      </c>
      <c r="H52" s="164">
        <v>415</v>
      </c>
      <c r="L52" s="184"/>
    </row>
    <row r="53" spans="1:12" x14ac:dyDescent="0.25">
      <c r="A53" s="128" t="s">
        <v>427</v>
      </c>
      <c r="B53" s="129" t="s">
        <v>436</v>
      </c>
      <c r="C53" s="163">
        <v>3592</v>
      </c>
      <c r="D53" s="163">
        <v>0</v>
      </c>
      <c r="E53" s="163">
        <v>220</v>
      </c>
      <c r="F53" s="163">
        <v>202</v>
      </c>
      <c r="G53" s="163">
        <v>420</v>
      </c>
      <c r="H53" s="163">
        <v>750</v>
      </c>
      <c r="L53" s="184"/>
    </row>
    <row r="54" spans="1:12" x14ac:dyDescent="0.25">
      <c r="A54" s="125" t="s">
        <v>427</v>
      </c>
      <c r="B54" s="126" t="s">
        <v>435</v>
      </c>
      <c r="C54" s="164">
        <v>3592</v>
      </c>
      <c r="D54" s="164">
        <v>0</v>
      </c>
      <c r="E54" s="164">
        <v>200</v>
      </c>
      <c r="F54" s="164">
        <v>678</v>
      </c>
      <c r="G54" s="164">
        <v>1000</v>
      </c>
      <c r="H54" s="164">
        <v>615</v>
      </c>
      <c r="L54" s="184"/>
    </row>
    <row r="55" spans="1:12" x14ac:dyDescent="0.25">
      <c r="A55" s="128" t="s">
        <v>427</v>
      </c>
      <c r="B55" s="129" t="s">
        <v>434</v>
      </c>
      <c r="C55" s="163">
        <v>3530</v>
      </c>
      <c r="D55" s="163">
        <v>0</v>
      </c>
      <c r="E55" s="163">
        <v>231.88</v>
      </c>
      <c r="F55" s="163">
        <v>763.49</v>
      </c>
      <c r="G55" s="163">
        <v>1532</v>
      </c>
      <c r="H55" s="163">
        <v>450</v>
      </c>
      <c r="L55" s="184"/>
    </row>
    <row r="56" spans="1:12" x14ac:dyDescent="0.25">
      <c r="A56" s="125" t="s">
        <v>427</v>
      </c>
      <c r="B56" s="126" t="s">
        <v>632</v>
      </c>
      <c r="C56" s="164">
        <v>3644</v>
      </c>
      <c r="D56" s="164">
        <v>194</v>
      </c>
      <c r="E56" s="164">
        <v>550</v>
      </c>
      <c r="F56" s="164">
        <v>740</v>
      </c>
      <c r="G56" s="164">
        <v>877</v>
      </c>
      <c r="H56" s="164">
        <v>750</v>
      </c>
      <c r="L56" s="184"/>
    </row>
    <row r="57" spans="1:12" x14ac:dyDescent="0.25">
      <c r="A57" s="128" t="s">
        <v>427</v>
      </c>
      <c r="B57" s="129" t="s">
        <v>433</v>
      </c>
      <c r="C57" s="163">
        <v>3420</v>
      </c>
      <c r="D57" s="163">
        <v>0</v>
      </c>
      <c r="E57" s="163">
        <v>200</v>
      </c>
      <c r="F57" s="163">
        <v>600</v>
      </c>
      <c r="G57" s="163">
        <v>0</v>
      </c>
      <c r="H57" s="163">
        <v>820</v>
      </c>
      <c r="L57" s="184"/>
    </row>
    <row r="58" spans="1:12" x14ac:dyDescent="0.25">
      <c r="A58" s="125" t="s">
        <v>427</v>
      </c>
      <c r="B58" s="126" t="s">
        <v>432</v>
      </c>
      <c r="C58" s="164">
        <v>3465</v>
      </c>
      <c r="D58" s="164">
        <v>65</v>
      </c>
      <c r="E58" s="164">
        <v>120</v>
      </c>
      <c r="F58" s="164">
        <v>300</v>
      </c>
      <c r="G58" s="164">
        <v>965</v>
      </c>
      <c r="H58" s="164">
        <v>500</v>
      </c>
      <c r="L58" s="184"/>
    </row>
    <row r="59" spans="1:12" x14ac:dyDescent="0.25">
      <c r="A59" s="128" t="s">
        <v>427</v>
      </c>
      <c r="B59" s="129" t="s">
        <v>431</v>
      </c>
      <c r="C59" s="163">
        <v>3148</v>
      </c>
      <c r="D59" s="163">
        <v>0</v>
      </c>
      <c r="E59" s="163">
        <v>300</v>
      </c>
      <c r="F59" s="163">
        <v>200</v>
      </c>
      <c r="G59" s="163">
        <v>270</v>
      </c>
      <c r="H59" s="163">
        <v>0</v>
      </c>
      <c r="L59" s="184"/>
    </row>
    <row r="60" spans="1:12" x14ac:dyDescent="0.25">
      <c r="A60" s="125" t="s">
        <v>427</v>
      </c>
      <c r="B60" s="126" t="s">
        <v>430</v>
      </c>
      <c r="C60" s="164">
        <v>3124</v>
      </c>
      <c r="D60" s="164">
        <v>525</v>
      </c>
      <c r="E60" s="164">
        <v>375</v>
      </c>
      <c r="F60" s="164">
        <v>1000</v>
      </c>
      <c r="G60" s="164">
        <v>299</v>
      </c>
      <c r="H60" s="164">
        <v>1068</v>
      </c>
      <c r="L60" s="184"/>
    </row>
    <row r="61" spans="1:12" x14ac:dyDescent="0.25">
      <c r="A61" s="128" t="s">
        <v>427</v>
      </c>
      <c r="B61" s="129" t="s">
        <v>429</v>
      </c>
      <c r="C61" s="163">
        <v>3592</v>
      </c>
      <c r="D61" s="163">
        <v>0</v>
      </c>
      <c r="E61" s="163">
        <v>230</v>
      </c>
      <c r="F61" s="163">
        <v>900</v>
      </c>
      <c r="G61" s="163">
        <v>1556</v>
      </c>
      <c r="H61" s="163">
        <v>0</v>
      </c>
      <c r="L61" s="184"/>
    </row>
    <row r="62" spans="1:12" x14ac:dyDescent="0.25">
      <c r="A62" s="125" t="s">
        <v>427</v>
      </c>
      <c r="B62" s="126" t="s">
        <v>428</v>
      </c>
      <c r="C62" s="164">
        <v>5042</v>
      </c>
      <c r="D62" s="164">
        <v>75</v>
      </c>
      <c r="E62" s="164">
        <v>175</v>
      </c>
      <c r="F62" s="164">
        <v>1000</v>
      </c>
      <c r="G62" s="164">
        <v>245</v>
      </c>
      <c r="H62" s="164">
        <v>839</v>
      </c>
      <c r="L62" s="184"/>
    </row>
    <row r="63" spans="1:12" x14ac:dyDescent="0.25">
      <c r="A63" s="128" t="s">
        <v>427</v>
      </c>
      <c r="B63" s="129" t="s">
        <v>426</v>
      </c>
      <c r="C63" s="163">
        <v>3542</v>
      </c>
      <c r="D63" s="163">
        <v>550</v>
      </c>
      <c r="E63" s="163">
        <v>150</v>
      </c>
      <c r="F63" s="163">
        <v>440</v>
      </c>
      <c r="G63" s="163">
        <v>431</v>
      </c>
      <c r="H63" s="163">
        <v>993</v>
      </c>
      <c r="L63" s="184"/>
    </row>
    <row r="64" spans="1:12" x14ac:dyDescent="0.25">
      <c r="A64" s="125" t="s">
        <v>415</v>
      </c>
      <c r="B64" s="126" t="s">
        <v>425</v>
      </c>
      <c r="C64" s="164">
        <v>4005</v>
      </c>
      <c r="D64" s="164">
        <v>200</v>
      </c>
      <c r="E64" s="164">
        <v>400</v>
      </c>
      <c r="F64" s="164">
        <v>600</v>
      </c>
      <c r="G64" s="164">
        <v>0</v>
      </c>
      <c r="H64" s="164">
        <v>70</v>
      </c>
      <c r="L64" s="184"/>
    </row>
    <row r="65" spans="1:12" x14ac:dyDescent="0.25">
      <c r="A65" s="128" t="s">
        <v>415</v>
      </c>
      <c r="B65" s="129" t="s">
        <v>535</v>
      </c>
      <c r="C65" s="163">
        <v>3471</v>
      </c>
      <c r="D65" s="163">
        <v>120</v>
      </c>
      <c r="E65" s="163">
        <v>250</v>
      </c>
      <c r="F65" s="163">
        <v>600</v>
      </c>
      <c r="G65" s="163">
        <v>75</v>
      </c>
      <c r="H65" s="163">
        <v>800</v>
      </c>
      <c r="L65" s="184"/>
    </row>
    <row r="66" spans="1:12" x14ac:dyDescent="0.25">
      <c r="A66" s="125" t="s">
        <v>415</v>
      </c>
      <c r="B66" s="126" t="s">
        <v>424</v>
      </c>
      <c r="C66" s="164">
        <v>4119</v>
      </c>
      <c r="D66" s="164">
        <v>50</v>
      </c>
      <c r="E66" s="164">
        <v>160</v>
      </c>
      <c r="F66" s="164">
        <v>300</v>
      </c>
      <c r="G66" s="164">
        <v>50</v>
      </c>
      <c r="H66" s="164">
        <v>0</v>
      </c>
      <c r="L66" s="184"/>
    </row>
    <row r="67" spans="1:12" x14ac:dyDescent="0.25">
      <c r="A67" s="128" t="s">
        <v>415</v>
      </c>
      <c r="B67" s="129" t="s">
        <v>423</v>
      </c>
      <c r="C67" s="163">
        <v>4191</v>
      </c>
      <c r="D67" s="163">
        <v>150</v>
      </c>
      <c r="E67" s="163">
        <v>60</v>
      </c>
      <c r="F67" s="163">
        <v>600</v>
      </c>
      <c r="G67" s="163">
        <v>0</v>
      </c>
      <c r="H67" s="163">
        <v>500</v>
      </c>
      <c r="L67" s="184"/>
    </row>
    <row r="68" spans="1:12" x14ac:dyDescent="0.25">
      <c r="A68" s="125" t="s">
        <v>415</v>
      </c>
      <c r="B68" s="126" t="s">
        <v>422</v>
      </c>
      <c r="C68" s="164">
        <v>2110</v>
      </c>
      <c r="D68" s="164">
        <v>445</v>
      </c>
      <c r="E68" s="164">
        <v>200</v>
      </c>
      <c r="F68" s="164">
        <v>600</v>
      </c>
      <c r="G68" s="164">
        <v>50</v>
      </c>
      <c r="H68" s="164">
        <v>425</v>
      </c>
      <c r="L68" s="184"/>
    </row>
    <row r="69" spans="1:12" x14ac:dyDescent="0.25">
      <c r="A69" s="128" t="s">
        <v>415</v>
      </c>
      <c r="B69" s="129" t="s">
        <v>421</v>
      </c>
      <c r="C69" s="163">
        <v>2937</v>
      </c>
      <c r="D69" s="163">
        <v>200</v>
      </c>
      <c r="E69" s="163">
        <v>50</v>
      </c>
      <c r="F69" s="163">
        <v>150</v>
      </c>
      <c r="G69" s="163">
        <v>50</v>
      </c>
      <c r="H69" s="163">
        <v>0</v>
      </c>
      <c r="L69" s="184"/>
    </row>
    <row r="70" spans="1:12" x14ac:dyDescent="0.25">
      <c r="A70" s="125" t="s">
        <v>415</v>
      </c>
      <c r="B70" s="126" t="s">
        <v>420</v>
      </c>
      <c r="C70" s="164">
        <v>6700</v>
      </c>
      <c r="D70" s="164">
        <v>400</v>
      </c>
      <c r="E70" s="164">
        <v>250</v>
      </c>
      <c r="F70" s="164">
        <v>300</v>
      </c>
      <c r="G70" s="164">
        <v>0</v>
      </c>
      <c r="H70" s="164">
        <v>0</v>
      </c>
      <c r="L70" s="184"/>
    </row>
    <row r="71" spans="1:12" x14ac:dyDescent="0.25">
      <c r="A71" s="128" t="s">
        <v>415</v>
      </c>
      <c r="B71" s="129" t="s">
        <v>419</v>
      </c>
      <c r="C71" s="163">
        <v>4984</v>
      </c>
      <c r="D71" s="163">
        <v>203</v>
      </c>
      <c r="E71" s="163">
        <v>260</v>
      </c>
      <c r="F71" s="163">
        <v>1300</v>
      </c>
      <c r="G71" s="163">
        <v>1008</v>
      </c>
      <c r="H71" s="163">
        <v>15</v>
      </c>
      <c r="L71" s="184"/>
    </row>
    <row r="72" spans="1:12" x14ac:dyDescent="0.25">
      <c r="A72" s="125" t="s">
        <v>415</v>
      </c>
      <c r="B72" s="126" t="s">
        <v>418</v>
      </c>
      <c r="C72" s="164">
        <v>3649</v>
      </c>
      <c r="D72" s="164">
        <v>0</v>
      </c>
      <c r="E72" s="164">
        <v>200</v>
      </c>
      <c r="F72" s="164">
        <v>275</v>
      </c>
      <c r="G72" s="164">
        <v>0</v>
      </c>
      <c r="H72" s="164">
        <v>0</v>
      </c>
      <c r="L72" s="184"/>
    </row>
    <row r="73" spans="1:12" x14ac:dyDescent="0.25">
      <c r="A73" s="128" t="s">
        <v>415</v>
      </c>
      <c r="B73" s="129" t="s">
        <v>417</v>
      </c>
      <c r="C73" s="163">
        <v>2225</v>
      </c>
      <c r="D73" s="163">
        <v>399</v>
      </c>
      <c r="E73" s="163">
        <v>150</v>
      </c>
      <c r="F73" s="163">
        <v>652</v>
      </c>
      <c r="G73" s="163">
        <v>75</v>
      </c>
      <c r="H73" s="163">
        <v>628</v>
      </c>
      <c r="L73" s="184"/>
    </row>
    <row r="74" spans="1:12" x14ac:dyDescent="0.25">
      <c r="A74" s="125" t="s">
        <v>415</v>
      </c>
      <c r="B74" s="126" t="s">
        <v>416</v>
      </c>
      <c r="C74" s="164">
        <v>6792</v>
      </c>
      <c r="D74" s="164">
        <v>0</v>
      </c>
      <c r="E74" s="164">
        <v>269</v>
      </c>
      <c r="F74" s="164">
        <v>600</v>
      </c>
      <c r="G74" s="164">
        <v>0</v>
      </c>
      <c r="H74" s="164">
        <v>0</v>
      </c>
      <c r="L74" s="184"/>
    </row>
    <row r="75" spans="1:12" x14ac:dyDescent="0.25">
      <c r="A75" s="128" t="s">
        <v>415</v>
      </c>
      <c r="B75" s="129" t="s">
        <v>414</v>
      </c>
      <c r="C75" s="163">
        <v>3382</v>
      </c>
      <c r="D75" s="163">
        <v>480</v>
      </c>
      <c r="E75" s="163">
        <v>300</v>
      </c>
      <c r="F75" s="163">
        <v>550</v>
      </c>
      <c r="G75" s="163">
        <v>50</v>
      </c>
      <c r="H75" s="163">
        <v>710</v>
      </c>
      <c r="L75" s="184"/>
    </row>
    <row r="76" spans="1:12" x14ac:dyDescent="0.25">
      <c r="A76" s="125" t="s">
        <v>413</v>
      </c>
      <c r="B76" s="126" t="s">
        <v>412</v>
      </c>
      <c r="C76" s="164">
        <v>3528</v>
      </c>
      <c r="D76" s="164">
        <v>700</v>
      </c>
      <c r="E76" s="164">
        <v>180</v>
      </c>
      <c r="F76" s="164">
        <v>360</v>
      </c>
      <c r="G76" s="164">
        <v>0</v>
      </c>
      <c r="H76" s="164">
        <v>75</v>
      </c>
      <c r="L76" s="184"/>
    </row>
    <row r="77" spans="1:12" x14ac:dyDescent="0.25">
      <c r="A77" s="128" t="s">
        <v>411</v>
      </c>
      <c r="B77" s="129" t="s">
        <v>534</v>
      </c>
      <c r="C77" s="163">
        <v>11982</v>
      </c>
      <c r="D77" s="163">
        <v>0</v>
      </c>
      <c r="E77" s="163">
        <v>0</v>
      </c>
      <c r="F77" s="163">
        <v>610</v>
      </c>
      <c r="G77" s="163">
        <v>300</v>
      </c>
      <c r="H77" s="163">
        <v>0</v>
      </c>
      <c r="L77" s="184"/>
    </row>
    <row r="78" spans="1:12" x14ac:dyDescent="0.25">
      <c r="A78" s="125" t="s">
        <v>411</v>
      </c>
      <c r="B78" s="126" t="s">
        <v>410</v>
      </c>
      <c r="C78" s="164">
        <v>4895</v>
      </c>
      <c r="D78" s="164">
        <v>0</v>
      </c>
      <c r="E78" s="164">
        <v>150</v>
      </c>
      <c r="F78" s="164">
        <v>344</v>
      </c>
      <c r="G78" s="164">
        <v>700</v>
      </c>
      <c r="H78" s="164">
        <v>425</v>
      </c>
      <c r="L78" s="184"/>
    </row>
    <row r="79" spans="1:12" x14ac:dyDescent="0.25">
      <c r="A79" s="128" t="s">
        <v>405</v>
      </c>
      <c r="B79" s="129" t="s">
        <v>409</v>
      </c>
      <c r="C79" s="163">
        <v>5354</v>
      </c>
      <c r="D79" s="163">
        <v>25</v>
      </c>
      <c r="E79" s="163">
        <v>120</v>
      </c>
      <c r="F79" s="163">
        <v>528</v>
      </c>
      <c r="G79" s="163">
        <v>1144</v>
      </c>
      <c r="H79" s="163">
        <v>793</v>
      </c>
      <c r="L79" s="184"/>
    </row>
    <row r="80" spans="1:12" x14ac:dyDescent="0.25">
      <c r="A80" s="125" t="s">
        <v>405</v>
      </c>
      <c r="B80" s="126" t="s">
        <v>408</v>
      </c>
      <c r="C80" s="164">
        <v>4875</v>
      </c>
      <c r="D80" s="164">
        <v>10</v>
      </c>
      <c r="E80" s="164">
        <v>195</v>
      </c>
      <c r="F80" s="164">
        <v>650</v>
      </c>
      <c r="G80" s="164">
        <v>873</v>
      </c>
      <c r="H80" s="164">
        <v>212</v>
      </c>
      <c r="L80" s="184"/>
    </row>
    <row r="81" spans="1:12" x14ac:dyDescent="0.25">
      <c r="A81" s="128" t="s">
        <v>405</v>
      </c>
      <c r="B81" s="129" t="s">
        <v>407</v>
      </c>
      <c r="C81" s="163">
        <v>115</v>
      </c>
      <c r="D81" s="163">
        <v>0</v>
      </c>
      <c r="E81" s="163">
        <v>75</v>
      </c>
      <c r="F81" s="163">
        <v>760</v>
      </c>
      <c r="G81" s="163">
        <v>1525</v>
      </c>
      <c r="H81" s="163">
        <v>1515</v>
      </c>
      <c r="L81" s="184"/>
    </row>
    <row r="82" spans="1:12" x14ac:dyDescent="0.25">
      <c r="A82" s="125" t="s">
        <v>405</v>
      </c>
      <c r="B82" s="126" t="s">
        <v>406</v>
      </c>
      <c r="C82" s="164">
        <v>7301</v>
      </c>
      <c r="D82" s="164">
        <v>200</v>
      </c>
      <c r="E82" s="164">
        <v>260</v>
      </c>
      <c r="F82" s="164">
        <v>2065</v>
      </c>
      <c r="G82" s="164">
        <v>940</v>
      </c>
      <c r="H82" s="164">
        <v>425</v>
      </c>
      <c r="L82" s="184"/>
    </row>
    <row r="83" spans="1:12" x14ac:dyDescent="0.25">
      <c r="A83" s="128" t="s">
        <v>405</v>
      </c>
      <c r="B83" s="129" t="s">
        <v>404</v>
      </c>
      <c r="C83" s="163">
        <v>4801</v>
      </c>
      <c r="D83" s="163">
        <v>570</v>
      </c>
      <c r="E83" s="163">
        <v>300</v>
      </c>
      <c r="F83" s="163">
        <v>1475</v>
      </c>
      <c r="G83" s="163">
        <v>845</v>
      </c>
      <c r="H83" s="163">
        <v>1299</v>
      </c>
      <c r="L83" s="184"/>
    </row>
    <row r="84" spans="1:12" x14ac:dyDescent="0.25">
      <c r="A84" s="125" t="s">
        <v>394</v>
      </c>
      <c r="B84" s="126" t="s">
        <v>403</v>
      </c>
      <c r="C84" s="164">
        <v>9000</v>
      </c>
      <c r="D84" s="164">
        <v>1600</v>
      </c>
      <c r="E84" s="164">
        <v>150</v>
      </c>
      <c r="F84" s="164">
        <v>850</v>
      </c>
      <c r="G84" s="164">
        <v>600</v>
      </c>
      <c r="H84" s="164">
        <v>600</v>
      </c>
      <c r="L84" s="184"/>
    </row>
    <row r="85" spans="1:12" x14ac:dyDescent="0.25">
      <c r="A85" s="128" t="s">
        <v>394</v>
      </c>
      <c r="B85" s="129" t="s">
        <v>402</v>
      </c>
      <c r="C85" s="163">
        <v>8213</v>
      </c>
      <c r="D85" s="163">
        <v>597</v>
      </c>
      <c r="E85" s="163">
        <v>138</v>
      </c>
      <c r="F85" s="163">
        <v>358</v>
      </c>
      <c r="G85" s="163">
        <v>175</v>
      </c>
      <c r="H85" s="163">
        <v>670</v>
      </c>
      <c r="L85" s="184"/>
    </row>
    <row r="86" spans="1:12" x14ac:dyDescent="0.25">
      <c r="A86" s="125" t="s">
        <v>394</v>
      </c>
      <c r="B86" s="126" t="s">
        <v>401</v>
      </c>
      <c r="C86" s="164">
        <v>7430</v>
      </c>
      <c r="D86" s="164">
        <v>621</v>
      </c>
      <c r="E86" s="164">
        <v>220</v>
      </c>
      <c r="F86" s="164">
        <v>947</v>
      </c>
      <c r="G86" s="164">
        <v>0</v>
      </c>
      <c r="H86" s="164">
        <v>1470</v>
      </c>
      <c r="L86" s="184"/>
    </row>
    <row r="87" spans="1:12" x14ac:dyDescent="0.25">
      <c r="A87" s="128" t="s">
        <v>394</v>
      </c>
      <c r="B87" s="129" t="s">
        <v>400</v>
      </c>
      <c r="C87" s="163">
        <v>13920</v>
      </c>
      <c r="D87" s="163">
        <v>0</v>
      </c>
      <c r="E87" s="163">
        <v>0</v>
      </c>
      <c r="F87" s="163">
        <v>1600</v>
      </c>
      <c r="G87" s="163">
        <v>740</v>
      </c>
      <c r="H87" s="163">
        <v>0</v>
      </c>
      <c r="L87" s="184"/>
    </row>
    <row r="88" spans="1:12" x14ac:dyDescent="0.25">
      <c r="A88" s="125" t="s">
        <v>394</v>
      </c>
      <c r="B88" s="126" t="s">
        <v>399</v>
      </c>
      <c r="C88" s="164">
        <v>4460</v>
      </c>
      <c r="D88" s="164">
        <v>480</v>
      </c>
      <c r="E88" s="164">
        <v>200</v>
      </c>
      <c r="F88" s="164">
        <v>800</v>
      </c>
      <c r="G88" s="164">
        <v>210</v>
      </c>
      <c r="H88" s="164">
        <v>750</v>
      </c>
      <c r="L88" s="184"/>
    </row>
    <row r="89" spans="1:12" x14ac:dyDescent="0.25">
      <c r="A89" s="128" t="s">
        <v>394</v>
      </c>
      <c r="B89" s="129" t="s">
        <v>398</v>
      </c>
      <c r="C89" s="163">
        <v>4730</v>
      </c>
      <c r="D89" s="163">
        <v>400</v>
      </c>
      <c r="E89" s="163">
        <v>100</v>
      </c>
      <c r="F89" s="163">
        <v>800</v>
      </c>
      <c r="G89" s="163">
        <v>400</v>
      </c>
      <c r="H89" s="163">
        <v>750</v>
      </c>
      <c r="L89" s="184"/>
    </row>
    <row r="90" spans="1:12" x14ac:dyDescent="0.25">
      <c r="A90" s="125" t="s">
        <v>394</v>
      </c>
      <c r="B90" s="126" t="s">
        <v>397</v>
      </c>
      <c r="C90" s="164">
        <v>5575</v>
      </c>
      <c r="D90" s="164">
        <v>785</v>
      </c>
      <c r="E90" s="164">
        <v>200</v>
      </c>
      <c r="F90" s="164">
        <v>785</v>
      </c>
      <c r="G90" s="164">
        <v>140</v>
      </c>
      <c r="H90" s="164">
        <v>750</v>
      </c>
      <c r="L90" s="184"/>
    </row>
    <row r="91" spans="1:12" x14ac:dyDescent="0.25">
      <c r="A91" s="128" t="s">
        <v>394</v>
      </c>
      <c r="B91" s="129" t="s">
        <v>396</v>
      </c>
      <c r="C91" s="163">
        <v>5724</v>
      </c>
      <c r="D91" s="163">
        <v>350</v>
      </c>
      <c r="E91" s="163">
        <v>200</v>
      </c>
      <c r="F91" s="163">
        <v>1110</v>
      </c>
      <c r="G91" s="163">
        <v>385</v>
      </c>
      <c r="H91" s="163">
        <v>195</v>
      </c>
      <c r="L91" s="184"/>
    </row>
    <row r="92" spans="1:12" x14ac:dyDescent="0.25">
      <c r="A92" s="125" t="s">
        <v>394</v>
      </c>
      <c r="B92" s="126" t="s">
        <v>395</v>
      </c>
      <c r="C92" s="164">
        <v>5789</v>
      </c>
      <c r="D92" s="164">
        <v>350</v>
      </c>
      <c r="E92" s="164">
        <v>90</v>
      </c>
      <c r="F92" s="164">
        <v>350</v>
      </c>
      <c r="G92" s="164">
        <v>90</v>
      </c>
      <c r="H92" s="164">
        <v>250</v>
      </c>
      <c r="L92" s="184"/>
    </row>
    <row r="93" spans="1:12" x14ac:dyDescent="0.25">
      <c r="A93" s="128" t="s">
        <v>394</v>
      </c>
      <c r="B93" s="129" t="s">
        <v>393</v>
      </c>
      <c r="C93" s="163">
        <v>8140</v>
      </c>
      <c r="D93" s="163">
        <v>300</v>
      </c>
      <c r="E93" s="163">
        <v>150</v>
      </c>
      <c r="F93" s="163">
        <v>750</v>
      </c>
      <c r="G93" s="163">
        <v>550</v>
      </c>
      <c r="H93" s="163">
        <v>425</v>
      </c>
      <c r="L93" s="184"/>
    </row>
    <row r="94" spans="1:12" x14ac:dyDescent="0.25">
      <c r="A94" s="125" t="s">
        <v>383</v>
      </c>
      <c r="B94" s="126" t="s">
        <v>392</v>
      </c>
      <c r="C94" s="164">
        <v>7097</v>
      </c>
      <c r="D94" s="164">
        <v>0</v>
      </c>
      <c r="E94" s="164">
        <v>300</v>
      </c>
      <c r="F94" s="164">
        <v>1200</v>
      </c>
      <c r="G94" s="164">
        <v>375</v>
      </c>
      <c r="H94" s="164">
        <v>1045</v>
      </c>
      <c r="L94" s="184"/>
    </row>
    <row r="95" spans="1:12" x14ac:dyDescent="0.25">
      <c r="A95" s="128" t="s">
        <v>383</v>
      </c>
      <c r="B95" s="129" t="s">
        <v>391</v>
      </c>
      <c r="C95" s="163">
        <v>7406</v>
      </c>
      <c r="D95" s="163">
        <v>345</v>
      </c>
      <c r="E95" s="163">
        <v>150</v>
      </c>
      <c r="F95" s="163">
        <v>840</v>
      </c>
      <c r="G95" s="163">
        <v>915</v>
      </c>
      <c r="H95" s="163">
        <v>0</v>
      </c>
      <c r="L95" s="184"/>
    </row>
    <row r="96" spans="1:12" x14ac:dyDescent="0.25">
      <c r="A96" s="125" t="s">
        <v>383</v>
      </c>
      <c r="B96" s="126" t="s">
        <v>390</v>
      </c>
      <c r="C96" s="164">
        <v>10285</v>
      </c>
      <c r="D96" s="164">
        <v>123</v>
      </c>
      <c r="E96" s="164">
        <v>150</v>
      </c>
      <c r="F96" s="164">
        <v>1265</v>
      </c>
      <c r="G96" s="164">
        <v>1285</v>
      </c>
      <c r="H96" s="164">
        <v>0</v>
      </c>
      <c r="L96" s="184"/>
    </row>
    <row r="97" spans="1:12" x14ac:dyDescent="0.25">
      <c r="A97" s="128" t="s">
        <v>383</v>
      </c>
      <c r="B97" s="129" t="s">
        <v>389</v>
      </c>
      <c r="C97" s="163">
        <v>7308</v>
      </c>
      <c r="D97" s="163">
        <v>0</v>
      </c>
      <c r="E97" s="163">
        <v>150</v>
      </c>
      <c r="F97" s="163">
        <v>360</v>
      </c>
      <c r="G97" s="163">
        <v>0</v>
      </c>
      <c r="H97" s="163">
        <v>50</v>
      </c>
      <c r="L97" s="184"/>
    </row>
    <row r="98" spans="1:12" x14ac:dyDescent="0.25">
      <c r="A98" s="125" t="s">
        <v>383</v>
      </c>
      <c r="B98" s="126" t="s">
        <v>388</v>
      </c>
      <c r="C98" s="164">
        <v>7533</v>
      </c>
      <c r="D98" s="164">
        <v>0</v>
      </c>
      <c r="E98" s="164">
        <v>150</v>
      </c>
      <c r="F98" s="164">
        <v>1384</v>
      </c>
      <c r="G98" s="164">
        <v>132</v>
      </c>
      <c r="H98" s="164">
        <v>460</v>
      </c>
      <c r="L98" s="184"/>
    </row>
    <row r="99" spans="1:12" x14ac:dyDescent="0.25">
      <c r="A99" s="128" t="s">
        <v>383</v>
      </c>
      <c r="B99" s="129" t="s">
        <v>387</v>
      </c>
      <c r="C99" s="163">
        <v>9382</v>
      </c>
      <c r="D99" s="163">
        <v>250</v>
      </c>
      <c r="E99" s="163">
        <v>280</v>
      </c>
      <c r="F99" s="163">
        <v>600</v>
      </c>
      <c r="G99" s="163">
        <v>300</v>
      </c>
      <c r="H99" s="163">
        <v>780</v>
      </c>
      <c r="L99" s="184"/>
    </row>
    <row r="100" spans="1:12" x14ac:dyDescent="0.25">
      <c r="A100" s="125" t="s">
        <v>383</v>
      </c>
      <c r="B100" s="126" t="s">
        <v>386</v>
      </c>
      <c r="C100" s="164">
        <v>8371</v>
      </c>
      <c r="D100" s="164">
        <v>30</v>
      </c>
      <c r="E100" s="164">
        <v>150</v>
      </c>
      <c r="F100" s="164">
        <v>625</v>
      </c>
      <c r="G100" s="164">
        <v>135</v>
      </c>
      <c r="H100" s="164">
        <v>357</v>
      </c>
      <c r="L100" s="184"/>
    </row>
    <row r="101" spans="1:12" x14ac:dyDescent="0.25">
      <c r="A101" s="128" t="s">
        <v>383</v>
      </c>
      <c r="B101" s="129" t="s">
        <v>385</v>
      </c>
      <c r="C101" s="163">
        <v>7130</v>
      </c>
      <c r="D101" s="163">
        <v>0</v>
      </c>
      <c r="E101" s="163">
        <v>120</v>
      </c>
      <c r="F101" s="163">
        <v>650</v>
      </c>
      <c r="G101" s="163">
        <v>0</v>
      </c>
      <c r="H101" s="163">
        <v>565</v>
      </c>
      <c r="L101" s="184"/>
    </row>
    <row r="102" spans="1:12" x14ac:dyDescent="0.25">
      <c r="A102" s="125" t="s">
        <v>383</v>
      </c>
      <c r="B102" s="126" t="s">
        <v>384</v>
      </c>
      <c r="C102" s="164">
        <v>26810</v>
      </c>
      <c r="D102" s="164">
        <v>0</v>
      </c>
      <c r="E102" s="164">
        <v>336</v>
      </c>
      <c r="F102" s="164">
        <v>2264</v>
      </c>
      <c r="G102" s="164">
        <v>1750</v>
      </c>
      <c r="H102" s="164">
        <v>0</v>
      </c>
      <c r="L102" s="184"/>
    </row>
    <row r="103" spans="1:12" x14ac:dyDescent="0.25">
      <c r="A103" s="128" t="s">
        <v>383</v>
      </c>
      <c r="B103" s="129" t="s">
        <v>382</v>
      </c>
      <c r="C103" s="163">
        <v>6125</v>
      </c>
      <c r="D103" s="163">
        <v>20</v>
      </c>
      <c r="E103" s="163">
        <v>225</v>
      </c>
      <c r="F103" s="163">
        <v>600</v>
      </c>
      <c r="G103" s="163">
        <v>1200</v>
      </c>
      <c r="H103" s="163">
        <v>0</v>
      </c>
      <c r="L103" s="184"/>
    </row>
    <row r="104" spans="1:12" x14ac:dyDescent="0.25">
      <c r="A104" s="125" t="s">
        <v>378</v>
      </c>
      <c r="B104" s="126" t="s">
        <v>381</v>
      </c>
      <c r="C104" s="164">
        <v>9293</v>
      </c>
      <c r="D104" s="164">
        <v>0</v>
      </c>
      <c r="E104" s="164">
        <v>150</v>
      </c>
      <c r="F104" s="164">
        <v>598</v>
      </c>
      <c r="G104" s="164">
        <v>961</v>
      </c>
      <c r="H104" s="164">
        <v>425</v>
      </c>
      <c r="L104" s="184"/>
    </row>
    <row r="105" spans="1:12" x14ac:dyDescent="0.25">
      <c r="A105" s="128" t="s">
        <v>378</v>
      </c>
      <c r="B105" s="129" t="s">
        <v>380</v>
      </c>
      <c r="C105" s="163">
        <v>4551</v>
      </c>
      <c r="D105" s="163">
        <v>0</v>
      </c>
      <c r="E105" s="163">
        <v>125</v>
      </c>
      <c r="F105" s="163">
        <v>600</v>
      </c>
      <c r="G105" s="163">
        <v>1369</v>
      </c>
      <c r="H105" s="163">
        <v>425</v>
      </c>
      <c r="L105" s="184"/>
    </row>
    <row r="106" spans="1:12" x14ac:dyDescent="0.25">
      <c r="A106" s="125" t="s">
        <v>378</v>
      </c>
      <c r="B106" s="126" t="s">
        <v>379</v>
      </c>
      <c r="C106" s="164">
        <v>6372</v>
      </c>
      <c r="D106" s="164">
        <v>697</v>
      </c>
      <c r="E106" s="164">
        <v>140</v>
      </c>
      <c r="F106" s="164">
        <v>652</v>
      </c>
      <c r="G106" s="164">
        <v>0</v>
      </c>
      <c r="H106" s="164">
        <v>1107</v>
      </c>
      <c r="L106" s="184"/>
    </row>
    <row r="107" spans="1:12" x14ac:dyDescent="0.25">
      <c r="A107" s="128" t="s">
        <v>378</v>
      </c>
      <c r="B107" s="129" t="s">
        <v>377</v>
      </c>
      <c r="C107" s="163">
        <v>7147</v>
      </c>
      <c r="D107" s="163">
        <v>335</v>
      </c>
      <c r="E107" s="163">
        <v>150</v>
      </c>
      <c r="F107" s="163">
        <v>688</v>
      </c>
      <c r="G107" s="163">
        <v>1750</v>
      </c>
      <c r="H107" s="163">
        <v>0</v>
      </c>
      <c r="L107" s="184"/>
    </row>
    <row r="108" spans="1:12" x14ac:dyDescent="0.25">
      <c r="A108" s="125" t="s">
        <v>376</v>
      </c>
      <c r="B108" s="126" t="s">
        <v>375</v>
      </c>
      <c r="C108" s="164">
        <v>5022</v>
      </c>
      <c r="D108" s="164">
        <v>488</v>
      </c>
      <c r="E108" s="164">
        <v>200</v>
      </c>
      <c r="F108" s="164">
        <v>755</v>
      </c>
      <c r="G108" s="164">
        <v>0</v>
      </c>
      <c r="H108" s="164">
        <v>455</v>
      </c>
      <c r="L108" s="184"/>
    </row>
    <row r="109" spans="1:12" x14ac:dyDescent="0.25">
      <c r="A109" s="128" t="s">
        <v>374</v>
      </c>
      <c r="B109" s="129" t="s">
        <v>373</v>
      </c>
      <c r="C109" s="163">
        <v>10032</v>
      </c>
      <c r="D109" s="163">
        <v>2078</v>
      </c>
      <c r="E109" s="163">
        <v>240</v>
      </c>
      <c r="F109" s="163">
        <v>899</v>
      </c>
      <c r="G109" s="163">
        <v>35</v>
      </c>
      <c r="H109" s="163">
        <v>425</v>
      </c>
      <c r="L109" s="184"/>
    </row>
    <row r="110" spans="1:12" x14ac:dyDescent="0.25">
      <c r="A110" s="125" t="s">
        <v>372</v>
      </c>
      <c r="B110" s="126" t="s">
        <v>371</v>
      </c>
      <c r="C110" s="164">
        <v>4095</v>
      </c>
      <c r="D110" s="164">
        <v>395</v>
      </c>
      <c r="E110" s="164">
        <v>100</v>
      </c>
      <c r="F110" s="164">
        <v>700</v>
      </c>
      <c r="G110" s="164">
        <v>1530</v>
      </c>
      <c r="H110" s="164">
        <v>965</v>
      </c>
      <c r="L110" s="184"/>
    </row>
    <row r="111" spans="1:12" x14ac:dyDescent="0.25">
      <c r="A111" s="128" t="s">
        <v>363</v>
      </c>
      <c r="B111" s="129" t="s">
        <v>370</v>
      </c>
      <c r="C111" s="163">
        <v>1500</v>
      </c>
      <c r="D111" s="163">
        <v>0</v>
      </c>
      <c r="E111" s="163">
        <v>320</v>
      </c>
      <c r="F111" s="163">
        <v>430</v>
      </c>
      <c r="G111" s="163">
        <v>0</v>
      </c>
      <c r="H111" s="163">
        <v>910</v>
      </c>
      <c r="L111" s="184"/>
    </row>
    <row r="112" spans="1:12" x14ac:dyDescent="0.25">
      <c r="A112" s="125" t="s">
        <v>363</v>
      </c>
      <c r="B112" s="126" t="s">
        <v>369</v>
      </c>
      <c r="C112" s="164">
        <v>10812</v>
      </c>
      <c r="D112" s="164">
        <v>0</v>
      </c>
      <c r="E112" s="164">
        <v>208</v>
      </c>
      <c r="F112" s="164">
        <v>640</v>
      </c>
      <c r="G112" s="164">
        <v>4182</v>
      </c>
      <c r="H112" s="164">
        <v>0</v>
      </c>
      <c r="L112" s="184"/>
    </row>
    <row r="113" spans="1:12" x14ac:dyDescent="0.25">
      <c r="A113" s="128" t="s">
        <v>363</v>
      </c>
      <c r="B113" s="129" t="s">
        <v>368</v>
      </c>
      <c r="C113" s="163">
        <v>7128</v>
      </c>
      <c r="D113" s="163">
        <v>250</v>
      </c>
      <c r="E113" s="163">
        <v>167</v>
      </c>
      <c r="F113" s="163">
        <v>538</v>
      </c>
      <c r="G113" s="163">
        <v>625</v>
      </c>
      <c r="H113" s="163">
        <v>925</v>
      </c>
      <c r="L113" s="184"/>
    </row>
    <row r="114" spans="1:12" x14ac:dyDescent="0.25">
      <c r="A114" s="125" t="s">
        <v>363</v>
      </c>
      <c r="B114" s="126" t="s">
        <v>367</v>
      </c>
      <c r="C114" s="164">
        <v>6848</v>
      </c>
      <c r="D114" s="164">
        <v>282</v>
      </c>
      <c r="E114" s="164">
        <v>0</v>
      </c>
      <c r="F114" s="164">
        <v>142</v>
      </c>
      <c r="G114" s="164">
        <v>0</v>
      </c>
      <c r="H114" s="164">
        <v>0</v>
      </c>
      <c r="L114" s="184"/>
    </row>
    <row r="115" spans="1:12" x14ac:dyDescent="0.25">
      <c r="A115" s="128" t="s">
        <v>363</v>
      </c>
      <c r="B115" s="129" t="s">
        <v>366</v>
      </c>
      <c r="C115" s="163">
        <v>10000</v>
      </c>
      <c r="D115" s="163">
        <v>140</v>
      </c>
      <c r="E115" s="163">
        <v>125</v>
      </c>
      <c r="F115" s="163">
        <v>800</v>
      </c>
      <c r="G115" s="163">
        <v>0</v>
      </c>
      <c r="H115" s="163">
        <v>435</v>
      </c>
      <c r="L115" s="184"/>
    </row>
    <row r="116" spans="1:12" x14ac:dyDescent="0.25">
      <c r="A116" s="125" t="s">
        <v>363</v>
      </c>
      <c r="B116" s="126" t="s">
        <v>365</v>
      </c>
      <c r="C116" s="164">
        <v>7258</v>
      </c>
      <c r="D116" s="164">
        <v>0</v>
      </c>
      <c r="E116" s="164">
        <v>350</v>
      </c>
      <c r="F116" s="164">
        <v>900</v>
      </c>
      <c r="G116" s="164">
        <v>260</v>
      </c>
      <c r="H116" s="164">
        <v>2825</v>
      </c>
      <c r="L116" s="184"/>
    </row>
    <row r="117" spans="1:12" x14ac:dyDescent="0.25">
      <c r="A117" s="128" t="s">
        <v>363</v>
      </c>
      <c r="B117" s="129" t="s">
        <v>364</v>
      </c>
      <c r="C117" s="163">
        <v>6000</v>
      </c>
      <c r="D117" s="163">
        <v>0</v>
      </c>
      <c r="E117" s="163">
        <v>150</v>
      </c>
      <c r="F117" s="163">
        <v>815</v>
      </c>
      <c r="G117" s="163">
        <v>0</v>
      </c>
      <c r="H117" s="163">
        <v>1300</v>
      </c>
      <c r="L117" s="184"/>
    </row>
    <row r="118" spans="1:12" x14ac:dyDescent="0.25">
      <c r="A118" s="125" t="s">
        <v>363</v>
      </c>
      <c r="B118" s="126" t="s">
        <v>362</v>
      </c>
      <c r="C118" s="164">
        <v>8704</v>
      </c>
      <c r="D118" s="164">
        <v>770</v>
      </c>
      <c r="E118" s="164">
        <v>250</v>
      </c>
      <c r="F118" s="164">
        <v>1500</v>
      </c>
      <c r="G118" s="164">
        <v>0</v>
      </c>
      <c r="H118" s="164">
        <v>900</v>
      </c>
      <c r="L118" s="184"/>
    </row>
    <row r="119" spans="1:12" x14ac:dyDescent="0.25">
      <c r="A119" s="128" t="s">
        <v>354</v>
      </c>
      <c r="B119" s="129" t="s">
        <v>361</v>
      </c>
      <c r="C119" s="163">
        <v>15990</v>
      </c>
      <c r="D119" s="163">
        <v>482</v>
      </c>
      <c r="E119" s="163">
        <v>384</v>
      </c>
      <c r="F119" s="163">
        <v>650</v>
      </c>
      <c r="G119" s="163">
        <v>0</v>
      </c>
      <c r="H119" s="163">
        <v>0</v>
      </c>
      <c r="L119" s="184"/>
    </row>
    <row r="120" spans="1:12" x14ac:dyDescent="0.25">
      <c r="A120" s="125" t="s">
        <v>354</v>
      </c>
      <c r="B120" s="126" t="s">
        <v>360</v>
      </c>
      <c r="C120" s="164">
        <v>5074</v>
      </c>
      <c r="D120" s="164">
        <v>500</v>
      </c>
      <c r="E120" s="164">
        <v>250</v>
      </c>
      <c r="F120" s="164">
        <v>400</v>
      </c>
      <c r="G120" s="164">
        <v>0</v>
      </c>
      <c r="H120" s="164">
        <v>800</v>
      </c>
      <c r="L120" s="184"/>
    </row>
    <row r="121" spans="1:12" x14ac:dyDescent="0.25">
      <c r="A121" s="128" t="s">
        <v>354</v>
      </c>
      <c r="B121" s="129" t="s">
        <v>359</v>
      </c>
      <c r="C121" s="163">
        <v>8760</v>
      </c>
      <c r="D121" s="163">
        <v>1038</v>
      </c>
      <c r="E121" s="163">
        <v>175</v>
      </c>
      <c r="F121" s="163">
        <v>704</v>
      </c>
      <c r="G121" s="163">
        <v>976</v>
      </c>
      <c r="H121" s="163">
        <v>525</v>
      </c>
      <c r="L121" s="184"/>
    </row>
    <row r="122" spans="1:12" x14ac:dyDescent="0.25">
      <c r="A122" s="125" t="s">
        <v>354</v>
      </c>
      <c r="B122" s="126" t="s">
        <v>358</v>
      </c>
      <c r="C122" s="164">
        <v>5224</v>
      </c>
      <c r="D122" s="164">
        <v>250</v>
      </c>
      <c r="E122" s="164">
        <v>260</v>
      </c>
      <c r="F122" s="164">
        <v>800</v>
      </c>
      <c r="G122" s="164">
        <v>0</v>
      </c>
      <c r="H122" s="164">
        <v>70</v>
      </c>
      <c r="L122" s="184"/>
    </row>
    <row r="123" spans="1:12" x14ac:dyDescent="0.25">
      <c r="A123" s="128" t="s">
        <v>354</v>
      </c>
      <c r="B123" s="129" t="s">
        <v>357</v>
      </c>
      <c r="C123" s="163">
        <v>10376</v>
      </c>
      <c r="D123" s="163">
        <v>1359</v>
      </c>
      <c r="E123" s="163">
        <v>302</v>
      </c>
      <c r="F123" s="163">
        <v>550</v>
      </c>
      <c r="G123" s="163">
        <v>669</v>
      </c>
      <c r="H123" s="163">
        <v>785</v>
      </c>
      <c r="L123" s="184"/>
    </row>
    <row r="124" spans="1:12" x14ac:dyDescent="0.25">
      <c r="A124" s="125" t="s">
        <v>354</v>
      </c>
      <c r="B124" s="126" t="s">
        <v>356</v>
      </c>
      <c r="C124" s="164">
        <v>5403</v>
      </c>
      <c r="D124" s="164">
        <v>0</v>
      </c>
      <c r="E124" s="164">
        <v>120</v>
      </c>
      <c r="F124" s="164">
        <v>250</v>
      </c>
      <c r="G124" s="164">
        <v>620</v>
      </c>
      <c r="H124" s="164">
        <v>2222</v>
      </c>
      <c r="L124" s="184"/>
    </row>
    <row r="125" spans="1:12" x14ac:dyDescent="0.25">
      <c r="A125" s="128" t="s">
        <v>354</v>
      </c>
      <c r="B125" s="129" t="s">
        <v>355</v>
      </c>
      <c r="C125" s="163">
        <v>5218</v>
      </c>
      <c r="D125" s="163">
        <v>1075</v>
      </c>
      <c r="E125" s="163">
        <v>300</v>
      </c>
      <c r="F125" s="163">
        <v>850</v>
      </c>
      <c r="G125" s="163">
        <v>0</v>
      </c>
      <c r="H125" s="163">
        <v>681</v>
      </c>
      <c r="L125" s="184"/>
    </row>
    <row r="126" spans="1:12" x14ac:dyDescent="0.25">
      <c r="A126" s="125" t="s">
        <v>354</v>
      </c>
      <c r="B126" s="126" t="s">
        <v>353</v>
      </c>
      <c r="C126" s="164">
        <v>7878</v>
      </c>
      <c r="D126" s="164">
        <v>50</v>
      </c>
      <c r="E126" s="164">
        <v>120</v>
      </c>
      <c r="F126" s="164">
        <v>800</v>
      </c>
      <c r="G126" s="164">
        <v>300</v>
      </c>
      <c r="H126" s="164">
        <v>570</v>
      </c>
      <c r="L126" s="184"/>
    </row>
    <row r="127" spans="1:12" x14ac:dyDescent="0.25">
      <c r="A127" s="128" t="s">
        <v>340</v>
      </c>
      <c r="B127" s="129" t="s">
        <v>352</v>
      </c>
      <c r="C127" s="163">
        <v>7000</v>
      </c>
      <c r="D127" s="163">
        <v>1980</v>
      </c>
      <c r="E127" s="163">
        <v>0</v>
      </c>
      <c r="F127" s="163">
        <v>498</v>
      </c>
      <c r="G127" s="163">
        <v>0</v>
      </c>
      <c r="H127" s="163">
        <v>0</v>
      </c>
      <c r="L127" s="184"/>
    </row>
    <row r="128" spans="1:12" x14ac:dyDescent="0.25">
      <c r="A128" s="125" t="s">
        <v>340</v>
      </c>
      <c r="B128" s="126" t="s">
        <v>351</v>
      </c>
      <c r="C128" s="164">
        <v>4650</v>
      </c>
      <c r="D128" s="164">
        <v>160</v>
      </c>
      <c r="E128" s="164">
        <v>140</v>
      </c>
      <c r="F128" s="164">
        <v>449</v>
      </c>
      <c r="G128" s="164">
        <v>75</v>
      </c>
      <c r="H128" s="164">
        <v>0</v>
      </c>
      <c r="L128" s="184"/>
    </row>
    <row r="129" spans="1:12" x14ac:dyDescent="0.25">
      <c r="A129" s="128" t="s">
        <v>340</v>
      </c>
      <c r="B129" s="129" t="s">
        <v>350</v>
      </c>
      <c r="C129" s="163">
        <v>8391</v>
      </c>
      <c r="D129" s="163">
        <v>165</v>
      </c>
      <c r="E129" s="163">
        <v>75</v>
      </c>
      <c r="F129" s="163">
        <v>900</v>
      </c>
      <c r="G129" s="163">
        <v>150</v>
      </c>
      <c r="H129" s="163">
        <v>560</v>
      </c>
      <c r="L129" s="184"/>
    </row>
    <row r="130" spans="1:12" x14ac:dyDescent="0.25">
      <c r="A130" s="125" t="s">
        <v>340</v>
      </c>
      <c r="B130" s="126" t="s">
        <v>349</v>
      </c>
      <c r="C130" s="164">
        <v>8523</v>
      </c>
      <c r="D130" s="164">
        <v>890</v>
      </c>
      <c r="E130" s="164">
        <v>125</v>
      </c>
      <c r="F130" s="164">
        <v>560</v>
      </c>
      <c r="G130" s="164">
        <v>0</v>
      </c>
      <c r="H130" s="164">
        <v>678</v>
      </c>
      <c r="L130" s="184"/>
    </row>
    <row r="131" spans="1:12" x14ac:dyDescent="0.25">
      <c r="A131" s="128" t="s">
        <v>340</v>
      </c>
      <c r="B131" s="129" t="s">
        <v>348</v>
      </c>
      <c r="C131" s="163">
        <v>18700</v>
      </c>
      <c r="D131" s="163">
        <v>0</v>
      </c>
      <c r="E131" s="163">
        <v>0</v>
      </c>
      <c r="F131" s="163">
        <v>0</v>
      </c>
      <c r="G131" s="163">
        <v>0</v>
      </c>
      <c r="H131" s="163">
        <v>1275</v>
      </c>
      <c r="L131" s="184"/>
    </row>
    <row r="132" spans="1:12" x14ac:dyDescent="0.25">
      <c r="A132" s="125" t="s">
        <v>340</v>
      </c>
      <c r="B132" s="126" t="s">
        <v>347</v>
      </c>
      <c r="C132" s="164">
        <v>6784</v>
      </c>
      <c r="D132" s="164">
        <v>300</v>
      </c>
      <c r="E132" s="164">
        <v>200</v>
      </c>
      <c r="F132" s="164">
        <v>550</v>
      </c>
      <c r="G132" s="164">
        <v>0</v>
      </c>
      <c r="H132" s="164">
        <v>515</v>
      </c>
      <c r="L132" s="184"/>
    </row>
    <row r="133" spans="1:12" x14ac:dyDescent="0.25">
      <c r="A133" s="128" t="s">
        <v>340</v>
      </c>
      <c r="B133" s="129" t="s">
        <v>346</v>
      </c>
      <c r="C133" s="163">
        <v>7480</v>
      </c>
      <c r="D133" s="163">
        <v>0</v>
      </c>
      <c r="E133" s="163">
        <v>70</v>
      </c>
      <c r="F133" s="163">
        <v>485</v>
      </c>
      <c r="G133" s="163">
        <v>0</v>
      </c>
      <c r="H133" s="163">
        <v>880</v>
      </c>
      <c r="L133" s="184"/>
    </row>
    <row r="134" spans="1:12" x14ac:dyDescent="0.25">
      <c r="A134" s="125" t="s">
        <v>340</v>
      </c>
      <c r="B134" s="126" t="s">
        <v>345</v>
      </c>
      <c r="C134" s="164">
        <v>10463</v>
      </c>
      <c r="D134" s="164">
        <v>200</v>
      </c>
      <c r="E134" s="164">
        <v>200</v>
      </c>
      <c r="F134" s="164">
        <v>600</v>
      </c>
      <c r="G134" s="164">
        <v>0</v>
      </c>
      <c r="H134" s="164">
        <v>880</v>
      </c>
      <c r="L134" s="184"/>
    </row>
    <row r="135" spans="1:12" x14ac:dyDescent="0.25">
      <c r="A135" s="128" t="s">
        <v>340</v>
      </c>
      <c r="B135" s="129" t="s">
        <v>344</v>
      </c>
      <c r="C135" s="163">
        <v>9422</v>
      </c>
      <c r="D135" s="163">
        <v>145</v>
      </c>
      <c r="E135" s="163">
        <v>150</v>
      </c>
      <c r="F135" s="163">
        <v>1235</v>
      </c>
      <c r="G135" s="163">
        <v>0</v>
      </c>
      <c r="H135" s="163">
        <v>750</v>
      </c>
      <c r="L135" s="184"/>
    </row>
    <row r="136" spans="1:12" x14ac:dyDescent="0.25">
      <c r="A136" s="125" t="s">
        <v>340</v>
      </c>
      <c r="B136" s="126" t="s">
        <v>343</v>
      </c>
      <c r="C136" s="164">
        <v>8195</v>
      </c>
      <c r="D136" s="164">
        <v>0</v>
      </c>
      <c r="E136" s="164">
        <v>100</v>
      </c>
      <c r="F136" s="164">
        <v>700</v>
      </c>
      <c r="G136" s="164">
        <v>649</v>
      </c>
      <c r="H136" s="164">
        <v>705</v>
      </c>
      <c r="L136" s="184"/>
    </row>
    <row r="137" spans="1:12" x14ac:dyDescent="0.25">
      <c r="A137" s="128" t="s">
        <v>340</v>
      </c>
      <c r="B137" s="129" t="s">
        <v>342</v>
      </c>
      <c r="C137" s="163">
        <v>9155</v>
      </c>
      <c r="D137" s="163">
        <v>25</v>
      </c>
      <c r="E137" s="163">
        <v>170</v>
      </c>
      <c r="F137" s="163">
        <v>680</v>
      </c>
      <c r="G137" s="163">
        <v>0</v>
      </c>
      <c r="H137" s="163">
        <v>681</v>
      </c>
      <c r="L137" s="184"/>
    </row>
    <row r="138" spans="1:12" x14ac:dyDescent="0.25">
      <c r="A138" s="125" t="s">
        <v>340</v>
      </c>
      <c r="B138" s="126" t="s">
        <v>341</v>
      </c>
      <c r="C138" s="164">
        <v>4586</v>
      </c>
      <c r="D138" s="164">
        <v>950</v>
      </c>
      <c r="E138" s="164">
        <v>75</v>
      </c>
      <c r="F138" s="164">
        <v>985</v>
      </c>
      <c r="G138" s="164">
        <v>0</v>
      </c>
      <c r="H138" s="164">
        <v>0</v>
      </c>
      <c r="L138" s="184"/>
    </row>
    <row r="139" spans="1:12" x14ac:dyDescent="0.25">
      <c r="A139" s="128" t="s">
        <v>340</v>
      </c>
      <c r="B139" s="129" t="s">
        <v>339</v>
      </c>
      <c r="C139" s="163">
        <v>8998</v>
      </c>
      <c r="D139" s="163">
        <v>250</v>
      </c>
      <c r="E139" s="163">
        <v>350</v>
      </c>
      <c r="F139" s="163">
        <v>600</v>
      </c>
      <c r="G139" s="163">
        <v>0</v>
      </c>
      <c r="H139" s="163">
        <v>450</v>
      </c>
      <c r="L139" s="184"/>
    </row>
    <row r="140" spans="1:12" x14ac:dyDescent="0.25">
      <c r="A140" s="125" t="s">
        <v>336</v>
      </c>
      <c r="B140" s="126" t="s">
        <v>338</v>
      </c>
      <c r="C140" s="164">
        <v>3840</v>
      </c>
      <c r="D140" s="164">
        <v>400</v>
      </c>
      <c r="E140" s="164">
        <v>280</v>
      </c>
      <c r="F140" s="164">
        <v>860</v>
      </c>
      <c r="G140" s="164">
        <v>120</v>
      </c>
      <c r="H140" s="164">
        <v>1400</v>
      </c>
      <c r="L140" s="184"/>
    </row>
    <row r="141" spans="1:12" x14ac:dyDescent="0.25">
      <c r="A141" s="128" t="s">
        <v>336</v>
      </c>
      <c r="B141" s="129" t="s">
        <v>337</v>
      </c>
      <c r="C141" s="163">
        <v>3900</v>
      </c>
      <c r="D141" s="163">
        <v>100</v>
      </c>
      <c r="E141" s="163">
        <v>100</v>
      </c>
      <c r="F141" s="163">
        <v>680</v>
      </c>
      <c r="G141" s="163">
        <v>450</v>
      </c>
      <c r="H141" s="163">
        <v>1508</v>
      </c>
      <c r="L141" s="184"/>
    </row>
    <row r="142" spans="1:12" x14ac:dyDescent="0.25">
      <c r="A142" s="125" t="s">
        <v>336</v>
      </c>
      <c r="B142" s="126" t="s">
        <v>335</v>
      </c>
      <c r="C142" s="164">
        <v>4275</v>
      </c>
      <c r="D142" s="164">
        <v>1350</v>
      </c>
      <c r="E142" s="164">
        <v>150</v>
      </c>
      <c r="F142" s="164">
        <v>350</v>
      </c>
      <c r="G142" s="164">
        <v>150</v>
      </c>
      <c r="H142" s="164">
        <v>825</v>
      </c>
      <c r="L142" s="184"/>
    </row>
    <row r="143" spans="1:12" x14ac:dyDescent="0.25">
      <c r="A143" s="128" t="s">
        <v>331</v>
      </c>
      <c r="B143" s="129" t="s">
        <v>334</v>
      </c>
      <c r="C143" s="163">
        <v>4940</v>
      </c>
      <c r="D143" s="163">
        <v>100</v>
      </c>
      <c r="E143" s="163">
        <v>80</v>
      </c>
      <c r="F143" s="163">
        <v>740</v>
      </c>
      <c r="G143" s="163">
        <v>2109</v>
      </c>
      <c r="H143" s="163">
        <v>0</v>
      </c>
      <c r="L143" s="184"/>
    </row>
    <row r="144" spans="1:12" x14ac:dyDescent="0.25">
      <c r="A144" s="125" t="s">
        <v>331</v>
      </c>
      <c r="B144" s="126" t="s">
        <v>333</v>
      </c>
      <c r="C144" s="164">
        <v>4978</v>
      </c>
      <c r="D144" s="164">
        <v>300</v>
      </c>
      <c r="E144" s="164">
        <v>200</v>
      </c>
      <c r="F144" s="164">
        <v>500</v>
      </c>
      <c r="G144" s="164">
        <v>460</v>
      </c>
      <c r="H144" s="164">
        <v>425</v>
      </c>
      <c r="L144" s="184"/>
    </row>
    <row r="145" spans="1:12" x14ac:dyDescent="0.25">
      <c r="A145" s="128" t="s">
        <v>331</v>
      </c>
      <c r="B145" s="129" t="s">
        <v>332</v>
      </c>
      <c r="C145" s="163">
        <v>7800</v>
      </c>
      <c r="D145" s="163">
        <v>900</v>
      </c>
      <c r="E145" s="163">
        <v>180</v>
      </c>
      <c r="F145" s="163">
        <v>600</v>
      </c>
      <c r="G145" s="163">
        <v>100</v>
      </c>
      <c r="H145" s="163">
        <v>0</v>
      </c>
      <c r="L145" s="184"/>
    </row>
    <row r="146" spans="1:12" x14ac:dyDescent="0.25">
      <c r="A146" s="125" t="s">
        <v>331</v>
      </c>
      <c r="B146" s="126" t="s">
        <v>330</v>
      </c>
      <c r="C146" s="164">
        <v>8748</v>
      </c>
      <c r="D146" s="164">
        <v>75</v>
      </c>
      <c r="E146" s="164">
        <v>150</v>
      </c>
      <c r="F146" s="164">
        <v>837</v>
      </c>
      <c r="G146" s="164">
        <v>525</v>
      </c>
      <c r="H146" s="164">
        <v>485</v>
      </c>
      <c r="L146" s="184"/>
    </row>
    <row r="147" spans="1:12" x14ac:dyDescent="0.25">
      <c r="A147" s="128" t="s">
        <v>328</v>
      </c>
      <c r="B147" s="129" t="s">
        <v>329</v>
      </c>
      <c r="C147" s="163">
        <v>4080</v>
      </c>
      <c r="D147" s="163">
        <v>0</v>
      </c>
      <c r="E147" s="163">
        <v>250</v>
      </c>
      <c r="F147" s="163">
        <v>500</v>
      </c>
      <c r="G147" s="163">
        <v>390</v>
      </c>
      <c r="H147" s="163">
        <v>0</v>
      </c>
      <c r="L147" s="184"/>
    </row>
    <row r="148" spans="1:12" x14ac:dyDescent="0.25">
      <c r="A148" s="125" t="s">
        <v>328</v>
      </c>
      <c r="B148" s="126" t="s">
        <v>327</v>
      </c>
      <c r="C148" s="164">
        <v>4191</v>
      </c>
      <c r="D148" s="164">
        <v>200</v>
      </c>
      <c r="E148" s="164">
        <v>300</v>
      </c>
      <c r="F148" s="164">
        <v>300</v>
      </c>
      <c r="G148" s="164">
        <v>960</v>
      </c>
      <c r="H148" s="164">
        <v>425</v>
      </c>
      <c r="L148" s="184"/>
    </row>
    <row r="149" spans="1:12" x14ac:dyDescent="0.25">
      <c r="A149" s="128" t="s">
        <v>322</v>
      </c>
      <c r="B149" s="129" t="s">
        <v>326</v>
      </c>
      <c r="C149" s="163">
        <v>4300</v>
      </c>
      <c r="D149" s="163">
        <v>10</v>
      </c>
      <c r="E149" s="163">
        <v>100</v>
      </c>
      <c r="F149" s="163">
        <v>230</v>
      </c>
      <c r="G149" s="163">
        <v>0</v>
      </c>
      <c r="H149" s="163">
        <v>12</v>
      </c>
      <c r="L149" s="184"/>
    </row>
    <row r="150" spans="1:12" x14ac:dyDescent="0.25">
      <c r="A150" s="125" t="s">
        <v>322</v>
      </c>
      <c r="B150" s="126" t="s">
        <v>325</v>
      </c>
      <c r="C150" s="164">
        <v>19795</v>
      </c>
      <c r="D150" s="164">
        <v>0</v>
      </c>
      <c r="E150" s="164">
        <v>0</v>
      </c>
      <c r="F150" s="164">
        <v>0</v>
      </c>
      <c r="G150" s="164">
        <v>0</v>
      </c>
      <c r="H150" s="164">
        <v>0</v>
      </c>
      <c r="L150" s="184"/>
    </row>
    <row r="151" spans="1:12" x14ac:dyDescent="0.25">
      <c r="A151" s="128" t="s">
        <v>322</v>
      </c>
      <c r="B151" s="129" t="s">
        <v>324</v>
      </c>
      <c r="C151" s="163">
        <v>5047</v>
      </c>
      <c r="D151" s="163">
        <v>0</v>
      </c>
      <c r="E151" s="163">
        <v>355</v>
      </c>
      <c r="F151" s="163">
        <v>800</v>
      </c>
      <c r="G151" s="163">
        <v>0</v>
      </c>
      <c r="H151" s="163">
        <v>1527</v>
      </c>
      <c r="L151" s="184"/>
    </row>
    <row r="152" spans="1:12" x14ac:dyDescent="0.25">
      <c r="A152" s="125" t="s">
        <v>322</v>
      </c>
      <c r="B152" s="126" t="s">
        <v>323</v>
      </c>
      <c r="C152" s="164">
        <v>3936</v>
      </c>
      <c r="D152" s="164">
        <v>0</v>
      </c>
      <c r="E152" s="164">
        <v>150</v>
      </c>
      <c r="F152" s="164">
        <v>600</v>
      </c>
      <c r="G152" s="164">
        <v>130</v>
      </c>
      <c r="H152" s="164">
        <v>0</v>
      </c>
      <c r="L152" s="184"/>
    </row>
    <row r="153" spans="1:12" x14ac:dyDescent="0.25">
      <c r="A153" s="128" t="s">
        <v>322</v>
      </c>
      <c r="B153" s="129" t="s">
        <v>321</v>
      </c>
      <c r="C153" s="163">
        <v>4550</v>
      </c>
      <c r="D153" s="163">
        <v>0</v>
      </c>
      <c r="E153" s="163">
        <v>400</v>
      </c>
      <c r="F153" s="163">
        <v>1300</v>
      </c>
      <c r="G153" s="163">
        <v>0</v>
      </c>
      <c r="H153" s="163">
        <v>425</v>
      </c>
      <c r="L153" s="184"/>
    </row>
    <row r="154" spans="1:12" x14ac:dyDescent="0.25">
      <c r="A154" s="125" t="s">
        <v>319</v>
      </c>
      <c r="B154" s="126" t="s">
        <v>320</v>
      </c>
      <c r="C154" s="164">
        <v>1520</v>
      </c>
      <c r="D154" s="164">
        <v>0</v>
      </c>
      <c r="E154" s="164">
        <v>200</v>
      </c>
      <c r="F154" s="164">
        <v>300</v>
      </c>
      <c r="G154" s="164">
        <v>150</v>
      </c>
      <c r="H154" s="164">
        <v>400</v>
      </c>
      <c r="L154" s="184"/>
    </row>
    <row r="155" spans="1:12" x14ac:dyDescent="0.25">
      <c r="A155" s="128" t="s">
        <v>319</v>
      </c>
      <c r="B155" s="129" t="s">
        <v>318</v>
      </c>
      <c r="C155" s="163">
        <v>4085</v>
      </c>
      <c r="D155" s="163">
        <v>300</v>
      </c>
      <c r="E155" s="163">
        <v>150</v>
      </c>
      <c r="F155" s="163">
        <v>625</v>
      </c>
      <c r="G155" s="163">
        <v>650</v>
      </c>
      <c r="H155" s="163">
        <v>750</v>
      </c>
      <c r="L155" s="184"/>
    </row>
    <row r="156" spans="1:12" x14ac:dyDescent="0.25">
      <c r="A156" s="125" t="s">
        <v>317</v>
      </c>
      <c r="B156" s="126" t="s">
        <v>316</v>
      </c>
      <c r="C156" s="164">
        <v>8400</v>
      </c>
      <c r="D156" s="164">
        <v>300</v>
      </c>
      <c r="E156" s="164">
        <v>325</v>
      </c>
      <c r="F156" s="164">
        <v>350</v>
      </c>
      <c r="G156" s="164">
        <v>790</v>
      </c>
      <c r="H156" s="164">
        <v>475</v>
      </c>
      <c r="L156" s="184"/>
    </row>
    <row r="157" spans="1:12" x14ac:dyDescent="0.25">
      <c r="A157" s="128" t="s">
        <v>312</v>
      </c>
      <c r="B157" s="129" t="s">
        <v>315</v>
      </c>
      <c r="C157" s="163">
        <v>7658</v>
      </c>
      <c r="D157" s="163">
        <v>0</v>
      </c>
      <c r="E157" s="163">
        <v>100</v>
      </c>
      <c r="F157" s="163">
        <v>500</v>
      </c>
      <c r="G157" s="163">
        <v>0</v>
      </c>
      <c r="H157" s="163">
        <v>0</v>
      </c>
      <c r="L157" s="184"/>
    </row>
    <row r="158" spans="1:12" x14ac:dyDescent="0.25">
      <c r="A158" s="125" t="s">
        <v>312</v>
      </c>
      <c r="B158" s="126" t="s">
        <v>314</v>
      </c>
      <c r="C158" s="164">
        <v>4495</v>
      </c>
      <c r="D158" s="164">
        <v>200</v>
      </c>
      <c r="E158" s="164">
        <v>150</v>
      </c>
      <c r="F158" s="164">
        <v>400</v>
      </c>
      <c r="G158" s="164">
        <v>0</v>
      </c>
      <c r="H158" s="164">
        <v>0</v>
      </c>
      <c r="L158" s="184"/>
    </row>
    <row r="159" spans="1:12" x14ac:dyDescent="0.25">
      <c r="A159" s="128" t="s">
        <v>312</v>
      </c>
      <c r="B159" s="129" t="s">
        <v>313</v>
      </c>
      <c r="C159" s="163">
        <v>3665</v>
      </c>
      <c r="D159" s="163">
        <v>1000</v>
      </c>
      <c r="E159" s="163">
        <v>335</v>
      </c>
      <c r="F159" s="163">
        <v>1300</v>
      </c>
      <c r="G159" s="163">
        <v>0</v>
      </c>
      <c r="H159" s="163">
        <v>0</v>
      </c>
      <c r="L159" s="184"/>
    </row>
    <row r="160" spans="1:12" x14ac:dyDescent="0.25">
      <c r="A160" s="125" t="s">
        <v>312</v>
      </c>
      <c r="B160" s="126" t="s">
        <v>311</v>
      </c>
      <c r="C160" s="164">
        <v>17692</v>
      </c>
      <c r="D160" s="164">
        <v>0</v>
      </c>
      <c r="E160" s="164">
        <v>100</v>
      </c>
      <c r="F160" s="164">
        <v>550</v>
      </c>
      <c r="G160" s="164">
        <v>675</v>
      </c>
      <c r="H160" s="164">
        <v>770</v>
      </c>
      <c r="L160" s="184"/>
    </row>
    <row r="161" spans="1:12" x14ac:dyDescent="0.25">
      <c r="A161" s="128" t="s">
        <v>306</v>
      </c>
      <c r="B161" s="129" t="s">
        <v>310</v>
      </c>
      <c r="C161" s="163">
        <v>1440</v>
      </c>
      <c r="D161" s="163">
        <v>0</v>
      </c>
      <c r="E161" s="163">
        <v>0</v>
      </c>
      <c r="F161" s="163">
        <v>700</v>
      </c>
      <c r="G161" s="163">
        <v>209</v>
      </c>
      <c r="H161" s="163">
        <v>775</v>
      </c>
      <c r="L161" s="184"/>
    </row>
    <row r="162" spans="1:12" x14ac:dyDescent="0.25">
      <c r="A162" s="125" t="s">
        <v>306</v>
      </c>
      <c r="B162" s="126" t="s">
        <v>309</v>
      </c>
      <c r="C162" s="164">
        <v>420</v>
      </c>
      <c r="D162" s="164">
        <v>100</v>
      </c>
      <c r="E162" s="164">
        <v>100</v>
      </c>
      <c r="F162" s="164">
        <v>400</v>
      </c>
      <c r="G162" s="164">
        <v>15</v>
      </c>
      <c r="H162" s="164">
        <v>600</v>
      </c>
      <c r="L162" s="184"/>
    </row>
    <row r="163" spans="1:12" x14ac:dyDescent="0.25">
      <c r="A163" s="128" t="s">
        <v>306</v>
      </c>
      <c r="B163" s="129" t="s">
        <v>308</v>
      </c>
      <c r="C163" s="163">
        <v>1800</v>
      </c>
      <c r="D163" s="163">
        <v>0</v>
      </c>
      <c r="E163" s="163">
        <v>150</v>
      </c>
      <c r="F163" s="163">
        <v>450</v>
      </c>
      <c r="G163" s="163">
        <v>0</v>
      </c>
      <c r="H163" s="163">
        <v>225</v>
      </c>
      <c r="L163" s="184"/>
    </row>
    <row r="164" spans="1:12" x14ac:dyDescent="0.25">
      <c r="A164" s="125" t="s">
        <v>306</v>
      </c>
      <c r="B164" s="126" t="s">
        <v>307</v>
      </c>
      <c r="C164" s="164">
        <v>3052</v>
      </c>
      <c r="D164" s="164">
        <v>110</v>
      </c>
      <c r="E164" s="164">
        <v>100</v>
      </c>
      <c r="F164" s="164">
        <v>200</v>
      </c>
      <c r="G164" s="164">
        <v>300</v>
      </c>
      <c r="H164" s="164">
        <v>0</v>
      </c>
      <c r="L164" s="184"/>
    </row>
    <row r="165" spans="1:12" x14ac:dyDescent="0.25">
      <c r="A165" s="128" t="s">
        <v>306</v>
      </c>
      <c r="B165" s="129" t="s">
        <v>305</v>
      </c>
      <c r="C165" s="163">
        <v>2495</v>
      </c>
      <c r="D165" s="163">
        <v>30</v>
      </c>
      <c r="E165" s="163">
        <v>180</v>
      </c>
      <c r="F165" s="163">
        <v>400</v>
      </c>
      <c r="G165" s="163">
        <v>400</v>
      </c>
      <c r="H165" s="163">
        <v>0</v>
      </c>
      <c r="L165" s="184"/>
    </row>
    <row r="166" spans="1:12" x14ac:dyDescent="0.25">
      <c r="A166" s="125" t="s">
        <v>303</v>
      </c>
      <c r="B166" s="126" t="s">
        <v>304</v>
      </c>
      <c r="C166" s="164">
        <v>0</v>
      </c>
      <c r="D166" s="164">
        <v>100</v>
      </c>
      <c r="E166" s="164">
        <v>400</v>
      </c>
      <c r="F166" s="164">
        <v>100</v>
      </c>
      <c r="G166" s="164">
        <v>0</v>
      </c>
      <c r="H166" s="164">
        <v>600</v>
      </c>
      <c r="L166" s="184"/>
    </row>
    <row r="167" spans="1:12" x14ac:dyDescent="0.25">
      <c r="A167" s="128" t="s">
        <v>303</v>
      </c>
      <c r="B167" s="129" t="s">
        <v>302</v>
      </c>
      <c r="C167" s="163">
        <v>4100</v>
      </c>
      <c r="D167" s="163">
        <v>450</v>
      </c>
      <c r="E167" s="163">
        <v>150</v>
      </c>
      <c r="F167" s="163">
        <v>500</v>
      </c>
      <c r="G167" s="163">
        <v>280</v>
      </c>
      <c r="H167" s="163">
        <v>530</v>
      </c>
      <c r="L167" s="184"/>
    </row>
    <row r="168" spans="1:12" x14ac:dyDescent="0.25">
      <c r="A168" s="125" t="s">
        <v>281</v>
      </c>
      <c r="B168" s="126" t="s">
        <v>301</v>
      </c>
      <c r="C168" s="164">
        <v>3500</v>
      </c>
      <c r="D168" s="164">
        <v>425</v>
      </c>
      <c r="E168" s="164">
        <v>300</v>
      </c>
      <c r="F168" s="164">
        <v>550</v>
      </c>
      <c r="G168" s="164">
        <v>0</v>
      </c>
      <c r="H168" s="164">
        <v>0</v>
      </c>
      <c r="L168" s="184"/>
    </row>
    <row r="169" spans="1:12" x14ac:dyDescent="0.25">
      <c r="A169" s="128" t="s">
        <v>281</v>
      </c>
      <c r="B169" s="129" t="s">
        <v>300</v>
      </c>
      <c r="C169" s="163">
        <v>3572</v>
      </c>
      <c r="D169" s="163">
        <v>15</v>
      </c>
      <c r="E169" s="163">
        <v>400</v>
      </c>
      <c r="F169" s="163">
        <v>1300</v>
      </c>
      <c r="G169" s="163">
        <v>90</v>
      </c>
      <c r="H169" s="163">
        <v>450</v>
      </c>
      <c r="L169" s="184"/>
    </row>
    <row r="170" spans="1:12" ht="14.5" x14ac:dyDescent="0.25">
      <c r="A170" s="125" t="s">
        <v>281</v>
      </c>
      <c r="B170" s="126" t="s">
        <v>299</v>
      </c>
      <c r="C170" s="189" t="s">
        <v>559</v>
      </c>
      <c r="D170" s="164" t="s">
        <v>558</v>
      </c>
      <c r="E170" s="164" t="s">
        <v>558</v>
      </c>
      <c r="F170" s="164" t="s">
        <v>558</v>
      </c>
      <c r="G170" s="164" t="s">
        <v>558</v>
      </c>
      <c r="H170" s="164" t="s">
        <v>558</v>
      </c>
      <c r="L170" s="184"/>
    </row>
    <row r="171" spans="1:12" x14ac:dyDescent="0.25">
      <c r="A171" s="128" t="s">
        <v>281</v>
      </c>
      <c r="B171" s="129" t="s">
        <v>298</v>
      </c>
      <c r="C171" s="163">
        <v>3677</v>
      </c>
      <c r="D171" s="163">
        <v>30</v>
      </c>
      <c r="E171" s="163">
        <v>175</v>
      </c>
      <c r="F171" s="163">
        <v>500</v>
      </c>
      <c r="G171" s="163">
        <v>0</v>
      </c>
      <c r="H171" s="163">
        <v>425</v>
      </c>
      <c r="L171" s="184"/>
    </row>
    <row r="172" spans="1:12" x14ac:dyDescent="0.25">
      <c r="A172" s="125" t="s">
        <v>281</v>
      </c>
      <c r="B172" s="126" t="s">
        <v>297</v>
      </c>
      <c r="C172" s="164">
        <v>3154</v>
      </c>
      <c r="D172" s="164">
        <v>550</v>
      </c>
      <c r="E172" s="164">
        <v>450</v>
      </c>
      <c r="F172" s="164">
        <v>1150</v>
      </c>
      <c r="G172" s="164">
        <v>120</v>
      </c>
      <c r="H172" s="164">
        <v>750</v>
      </c>
      <c r="L172" s="184"/>
    </row>
    <row r="173" spans="1:12" x14ac:dyDescent="0.25">
      <c r="A173" s="128" t="s">
        <v>281</v>
      </c>
      <c r="B173" s="129" t="s">
        <v>296</v>
      </c>
      <c r="C173" s="163">
        <v>3572</v>
      </c>
      <c r="D173" s="163">
        <v>275</v>
      </c>
      <c r="E173" s="163">
        <v>350</v>
      </c>
      <c r="F173" s="163">
        <v>900</v>
      </c>
      <c r="G173" s="163">
        <v>420</v>
      </c>
      <c r="H173" s="163">
        <v>2600</v>
      </c>
      <c r="L173" s="184"/>
    </row>
    <row r="174" spans="1:12" x14ac:dyDescent="0.25">
      <c r="A174" s="125" t="s">
        <v>281</v>
      </c>
      <c r="B174" s="126" t="s">
        <v>295</v>
      </c>
      <c r="C174" s="164">
        <v>3216</v>
      </c>
      <c r="D174" s="164">
        <v>100</v>
      </c>
      <c r="E174" s="164">
        <v>350</v>
      </c>
      <c r="F174" s="164">
        <v>750</v>
      </c>
      <c r="G174" s="164">
        <v>0</v>
      </c>
      <c r="H174" s="164">
        <v>2346</v>
      </c>
      <c r="L174" s="184"/>
    </row>
    <row r="175" spans="1:12" x14ac:dyDescent="0.25">
      <c r="A175" s="128" t="s">
        <v>281</v>
      </c>
      <c r="B175" s="129" t="s">
        <v>294</v>
      </c>
      <c r="C175" s="163">
        <v>3640</v>
      </c>
      <c r="D175" s="163">
        <v>0</v>
      </c>
      <c r="E175" s="163">
        <v>350</v>
      </c>
      <c r="F175" s="163">
        <v>1500</v>
      </c>
      <c r="G175" s="163">
        <v>0</v>
      </c>
      <c r="H175" s="163">
        <v>750</v>
      </c>
      <c r="L175" s="184"/>
    </row>
    <row r="176" spans="1:12" x14ac:dyDescent="0.25">
      <c r="A176" s="125" t="s">
        <v>281</v>
      </c>
      <c r="B176" s="126" t="s">
        <v>293</v>
      </c>
      <c r="C176" s="164">
        <v>3900</v>
      </c>
      <c r="D176" s="164">
        <v>350</v>
      </c>
      <c r="E176" s="164">
        <v>350</v>
      </c>
      <c r="F176" s="164">
        <v>1800</v>
      </c>
      <c r="G176" s="164">
        <v>900</v>
      </c>
      <c r="H176" s="164">
        <v>0</v>
      </c>
      <c r="L176" s="184"/>
    </row>
    <row r="177" spans="1:12" x14ac:dyDescent="0.25">
      <c r="A177" s="128" t="s">
        <v>281</v>
      </c>
      <c r="B177" s="129" t="s">
        <v>292</v>
      </c>
      <c r="C177" s="163">
        <v>2812</v>
      </c>
      <c r="D177" s="163">
        <v>300</v>
      </c>
      <c r="E177" s="163">
        <v>250</v>
      </c>
      <c r="F177" s="163">
        <v>1000</v>
      </c>
      <c r="G177" s="163">
        <v>54</v>
      </c>
      <c r="H177" s="163">
        <v>407</v>
      </c>
      <c r="L177" s="184"/>
    </row>
    <row r="178" spans="1:12" x14ac:dyDescent="0.25">
      <c r="A178" s="125" t="s">
        <v>281</v>
      </c>
      <c r="B178" s="126" t="s">
        <v>291</v>
      </c>
      <c r="C178" s="164">
        <v>2808</v>
      </c>
      <c r="D178" s="164">
        <v>200</v>
      </c>
      <c r="E178" s="164">
        <v>225</v>
      </c>
      <c r="F178" s="164">
        <v>1700</v>
      </c>
      <c r="G178" s="164">
        <v>50</v>
      </c>
      <c r="H178" s="164">
        <v>0</v>
      </c>
      <c r="L178" s="184"/>
    </row>
    <row r="179" spans="1:12" x14ac:dyDescent="0.25">
      <c r="A179" s="128" t="s">
        <v>281</v>
      </c>
      <c r="B179" s="129" t="s">
        <v>290</v>
      </c>
      <c r="C179" s="163">
        <v>12588</v>
      </c>
      <c r="D179" s="163">
        <v>0</v>
      </c>
      <c r="E179" s="163">
        <v>0</v>
      </c>
      <c r="F179" s="163">
        <v>2100</v>
      </c>
      <c r="G179" s="163">
        <v>0</v>
      </c>
      <c r="H179" s="163">
        <v>1749</v>
      </c>
      <c r="L179" s="184"/>
    </row>
    <row r="180" spans="1:12" x14ac:dyDescent="0.25">
      <c r="A180" s="125" t="s">
        <v>281</v>
      </c>
      <c r="B180" s="126" t="s">
        <v>289</v>
      </c>
      <c r="C180" s="164">
        <v>15008</v>
      </c>
      <c r="D180" s="164">
        <v>0</v>
      </c>
      <c r="E180" s="164">
        <v>0</v>
      </c>
      <c r="F180" s="164">
        <v>2400</v>
      </c>
      <c r="G180" s="164">
        <v>1796</v>
      </c>
      <c r="H180" s="164">
        <v>0</v>
      </c>
      <c r="L180" s="184"/>
    </row>
    <row r="181" spans="1:12" x14ac:dyDescent="0.25">
      <c r="A181" s="128" t="s">
        <v>281</v>
      </c>
      <c r="B181" s="129" t="s">
        <v>288</v>
      </c>
      <c r="C181" s="163">
        <v>3323</v>
      </c>
      <c r="D181" s="163">
        <v>600</v>
      </c>
      <c r="E181" s="163">
        <v>350</v>
      </c>
      <c r="F181" s="163">
        <v>1555</v>
      </c>
      <c r="G181" s="163">
        <v>125</v>
      </c>
      <c r="H181" s="163">
        <v>300</v>
      </c>
      <c r="L181" s="184"/>
    </row>
    <row r="182" spans="1:12" x14ac:dyDescent="0.25">
      <c r="A182" s="125" t="s">
        <v>281</v>
      </c>
      <c r="B182" s="126" t="s">
        <v>287</v>
      </c>
      <c r="C182" s="164">
        <v>3675</v>
      </c>
      <c r="D182" s="164">
        <v>250</v>
      </c>
      <c r="E182" s="164">
        <v>440</v>
      </c>
      <c r="F182" s="164">
        <v>765</v>
      </c>
      <c r="G182" s="164">
        <v>120</v>
      </c>
      <c r="H182" s="164">
        <v>269</v>
      </c>
      <c r="L182" s="184"/>
    </row>
    <row r="183" spans="1:12" x14ac:dyDescent="0.25">
      <c r="A183" s="128" t="s">
        <v>281</v>
      </c>
      <c r="B183" s="129" t="s">
        <v>286</v>
      </c>
      <c r="C183" s="163">
        <v>8889</v>
      </c>
      <c r="D183" s="163">
        <v>350</v>
      </c>
      <c r="E183" s="163">
        <v>250</v>
      </c>
      <c r="F183" s="163">
        <v>850</v>
      </c>
      <c r="G183" s="163">
        <v>25</v>
      </c>
      <c r="H183" s="163">
        <v>750</v>
      </c>
      <c r="L183" s="184"/>
    </row>
    <row r="184" spans="1:12" x14ac:dyDescent="0.25">
      <c r="A184" s="125" t="s">
        <v>281</v>
      </c>
      <c r="B184" s="126" t="s">
        <v>285</v>
      </c>
      <c r="C184" s="164">
        <v>450</v>
      </c>
      <c r="D184" s="164">
        <v>298</v>
      </c>
      <c r="E184" s="164">
        <v>110</v>
      </c>
      <c r="F184" s="164">
        <v>372</v>
      </c>
      <c r="G184" s="164">
        <v>54</v>
      </c>
      <c r="H184" s="164">
        <v>2405</v>
      </c>
      <c r="L184" s="184"/>
    </row>
    <row r="185" spans="1:12" x14ac:dyDescent="0.25">
      <c r="A185" s="128" t="s">
        <v>281</v>
      </c>
      <c r="B185" s="129" t="s">
        <v>284</v>
      </c>
      <c r="C185" s="163">
        <v>3648</v>
      </c>
      <c r="D185" s="163">
        <v>610</v>
      </c>
      <c r="E185" s="163">
        <v>430</v>
      </c>
      <c r="F185" s="163">
        <v>1000</v>
      </c>
      <c r="G185" s="163">
        <v>522</v>
      </c>
      <c r="H185" s="163">
        <v>1605</v>
      </c>
      <c r="L185" s="184"/>
    </row>
    <row r="186" spans="1:12" x14ac:dyDescent="0.25">
      <c r="A186" s="125" t="s">
        <v>281</v>
      </c>
      <c r="B186" s="126" t="s">
        <v>283</v>
      </c>
      <c r="C186" s="164">
        <v>3248</v>
      </c>
      <c r="D186" s="164">
        <v>54</v>
      </c>
      <c r="E186" s="164">
        <v>300</v>
      </c>
      <c r="F186" s="164">
        <v>1000</v>
      </c>
      <c r="G186" s="164">
        <v>100</v>
      </c>
      <c r="H186" s="164">
        <v>475</v>
      </c>
      <c r="L186" s="184"/>
    </row>
    <row r="187" spans="1:12" x14ac:dyDescent="0.25">
      <c r="A187" s="128" t="s">
        <v>281</v>
      </c>
      <c r="B187" s="129" t="s">
        <v>282</v>
      </c>
      <c r="C187" s="163">
        <v>3116</v>
      </c>
      <c r="D187" s="163">
        <v>0</v>
      </c>
      <c r="E187" s="163">
        <v>300</v>
      </c>
      <c r="F187" s="163">
        <v>300</v>
      </c>
      <c r="G187" s="163">
        <v>0</v>
      </c>
      <c r="H187" s="163">
        <v>0</v>
      </c>
      <c r="L187" s="184"/>
    </row>
    <row r="188" spans="1:12" x14ac:dyDescent="0.25">
      <c r="A188" s="125" t="s">
        <v>281</v>
      </c>
      <c r="B188" s="126" t="s">
        <v>280</v>
      </c>
      <c r="C188" s="164">
        <v>3572</v>
      </c>
      <c r="D188" s="164">
        <v>0</v>
      </c>
      <c r="E188" s="164">
        <v>350</v>
      </c>
      <c r="F188" s="164">
        <v>850</v>
      </c>
      <c r="G188" s="164">
        <v>0</v>
      </c>
      <c r="H188" s="164">
        <v>450</v>
      </c>
      <c r="L188" s="184"/>
    </row>
    <row r="189" spans="1:12" x14ac:dyDescent="0.25">
      <c r="A189" s="128" t="s">
        <v>279</v>
      </c>
      <c r="B189" s="129" t="s">
        <v>278</v>
      </c>
      <c r="C189" s="163">
        <v>5157</v>
      </c>
      <c r="D189" s="163">
        <v>660</v>
      </c>
      <c r="E189" s="163">
        <v>250</v>
      </c>
      <c r="F189" s="163">
        <v>1838</v>
      </c>
      <c r="G189" s="163">
        <v>224</v>
      </c>
      <c r="H189" s="163">
        <v>135.5</v>
      </c>
      <c r="L189" s="184"/>
    </row>
    <row r="190" spans="1:12" x14ac:dyDescent="0.25">
      <c r="A190" s="125" t="s">
        <v>273</v>
      </c>
      <c r="B190" s="126" t="s">
        <v>277</v>
      </c>
      <c r="C190" s="164">
        <v>5500</v>
      </c>
      <c r="D190" s="164">
        <v>0</v>
      </c>
      <c r="E190" s="164">
        <v>200</v>
      </c>
      <c r="F190" s="164">
        <v>266</v>
      </c>
      <c r="G190" s="164">
        <v>0</v>
      </c>
      <c r="H190" s="164">
        <v>1094</v>
      </c>
      <c r="L190" s="184"/>
    </row>
    <row r="191" spans="1:12" x14ac:dyDescent="0.25">
      <c r="A191" s="128" t="s">
        <v>273</v>
      </c>
      <c r="B191" s="129" t="s">
        <v>276</v>
      </c>
      <c r="C191" s="163">
        <v>4551</v>
      </c>
      <c r="D191" s="163">
        <v>174</v>
      </c>
      <c r="E191" s="163">
        <v>302</v>
      </c>
      <c r="F191" s="163">
        <v>821</v>
      </c>
      <c r="G191" s="163">
        <v>998</v>
      </c>
      <c r="H191" s="163">
        <v>370</v>
      </c>
      <c r="L191" s="184"/>
    </row>
    <row r="192" spans="1:12" x14ac:dyDescent="0.25">
      <c r="A192" s="125" t="s">
        <v>273</v>
      </c>
      <c r="B192" s="126" t="s">
        <v>275</v>
      </c>
      <c r="C192" s="164">
        <v>13737</v>
      </c>
      <c r="D192" s="164">
        <v>1294</v>
      </c>
      <c r="E192" s="164">
        <v>48</v>
      </c>
      <c r="F192" s="164">
        <v>1003</v>
      </c>
      <c r="G192" s="164">
        <v>0</v>
      </c>
      <c r="H192" s="164">
        <v>100</v>
      </c>
      <c r="L192" s="184"/>
    </row>
    <row r="193" spans="1:12" ht="14.5" x14ac:dyDescent="0.25">
      <c r="A193" s="128" t="s">
        <v>273</v>
      </c>
      <c r="B193" s="129" t="s">
        <v>274</v>
      </c>
      <c r="C193" s="187" t="s">
        <v>559</v>
      </c>
      <c r="D193" s="188" t="s">
        <v>558</v>
      </c>
      <c r="E193" s="188" t="s">
        <v>558</v>
      </c>
      <c r="F193" s="188" t="s">
        <v>558</v>
      </c>
      <c r="G193" s="188" t="s">
        <v>558</v>
      </c>
      <c r="H193" s="188" t="s">
        <v>558</v>
      </c>
      <c r="L193" s="184"/>
    </row>
    <row r="194" spans="1:12" ht="14.5" x14ac:dyDescent="0.25">
      <c r="A194" s="125" t="s">
        <v>273</v>
      </c>
      <c r="B194" s="126" t="s">
        <v>272</v>
      </c>
      <c r="C194" s="186" t="s">
        <v>559</v>
      </c>
      <c r="D194" s="164" t="s">
        <v>558</v>
      </c>
      <c r="E194" s="164" t="s">
        <v>558</v>
      </c>
      <c r="F194" s="164" t="s">
        <v>558</v>
      </c>
      <c r="G194" s="164" t="s">
        <v>558</v>
      </c>
      <c r="H194" s="164" t="s">
        <v>558</v>
      </c>
      <c r="L194" s="184"/>
    </row>
    <row r="195" spans="1:12" x14ac:dyDescent="0.25">
      <c r="A195" s="128" t="s">
        <v>267</v>
      </c>
      <c r="B195" s="129" t="s">
        <v>271</v>
      </c>
      <c r="C195" s="163">
        <v>2323</v>
      </c>
      <c r="D195" s="163">
        <v>0</v>
      </c>
      <c r="E195" s="163">
        <v>60</v>
      </c>
      <c r="F195" s="163">
        <v>605</v>
      </c>
      <c r="G195" s="163">
        <v>0</v>
      </c>
      <c r="H195" s="163">
        <v>119</v>
      </c>
      <c r="L195" s="184"/>
    </row>
    <row r="196" spans="1:12" x14ac:dyDescent="0.25">
      <c r="A196" s="125" t="s">
        <v>267</v>
      </c>
      <c r="B196" s="126" t="s">
        <v>270</v>
      </c>
      <c r="C196" s="164">
        <v>2875</v>
      </c>
      <c r="D196" s="164">
        <v>358</v>
      </c>
      <c r="E196" s="164">
        <v>104</v>
      </c>
      <c r="F196" s="164">
        <v>588</v>
      </c>
      <c r="G196" s="164">
        <v>0</v>
      </c>
      <c r="H196" s="164">
        <v>890</v>
      </c>
      <c r="L196" s="184"/>
    </row>
    <row r="197" spans="1:12" x14ac:dyDescent="0.25">
      <c r="A197" s="128" t="s">
        <v>267</v>
      </c>
      <c r="B197" s="129" t="s">
        <v>269</v>
      </c>
      <c r="C197" s="163">
        <v>1890</v>
      </c>
      <c r="D197" s="163">
        <v>225</v>
      </c>
      <c r="E197" s="163">
        <v>225</v>
      </c>
      <c r="F197" s="163">
        <v>0</v>
      </c>
      <c r="G197" s="163">
        <v>0</v>
      </c>
      <c r="H197" s="163">
        <v>885</v>
      </c>
      <c r="L197" s="184"/>
    </row>
    <row r="198" spans="1:12" x14ac:dyDescent="0.25">
      <c r="A198" s="125" t="s">
        <v>267</v>
      </c>
      <c r="B198" s="126" t="s">
        <v>268</v>
      </c>
      <c r="C198" s="164">
        <v>4695</v>
      </c>
      <c r="D198" s="164">
        <v>150</v>
      </c>
      <c r="E198" s="164">
        <v>240</v>
      </c>
      <c r="F198" s="164">
        <v>910</v>
      </c>
      <c r="G198" s="164">
        <v>50</v>
      </c>
      <c r="H198" s="164">
        <v>1500</v>
      </c>
      <c r="L198" s="184"/>
    </row>
    <row r="199" spans="1:12" x14ac:dyDescent="0.25">
      <c r="A199" s="128" t="s">
        <v>267</v>
      </c>
      <c r="B199" s="129" t="s">
        <v>266</v>
      </c>
      <c r="C199" s="163">
        <v>2100</v>
      </c>
      <c r="D199" s="163">
        <v>35</v>
      </c>
      <c r="E199" s="163">
        <v>332</v>
      </c>
      <c r="F199" s="163">
        <v>170</v>
      </c>
      <c r="G199" s="163">
        <v>35</v>
      </c>
      <c r="H199" s="163">
        <v>170</v>
      </c>
      <c r="L199" s="184"/>
    </row>
    <row r="200" spans="1:12" x14ac:dyDescent="0.25">
      <c r="A200" s="125" t="s">
        <v>259</v>
      </c>
      <c r="B200" s="126" t="s">
        <v>265</v>
      </c>
      <c r="C200" s="164">
        <v>5664</v>
      </c>
      <c r="D200" s="164">
        <v>190</v>
      </c>
      <c r="E200" s="164">
        <v>508</v>
      </c>
      <c r="F200" s="164">
        <v>745</v>
      </c>
      <c r="G200" s="164">
        <v>1500</v>
      </c>
      <c r="H200" s="164">
        <v>1190</v>
      </c>
      <c r="L200" s="184"/>
    </row>
    <row r="201" spans="1:12" x14ac:dyDescent="0.25">
      <c r="A201" s="128" t="s">
        <v>259</v>
      </c>
      <c r="B201" s="129" t="s">
        <v>264</v>
      </c>
      <c r="C201" s="163">
        <v>7000</v>
      </c>
      <c r="D201" s="163">
        <v>0</v>
      </c>
      <c r="E201" s="163">
        <v>100</v>
      </c>
      <c r="F201" s="163">
        <v>800</v>
      </c>
      <c r="G201" s="163">
        <v>860</v>
      </c>
      <c r="H201" s="163">
        <v>1000</v>
      </c>
      <c r="L201" s="184"/>
    </row>
    <row r="202" spans="1:12" x14ac:dyDescent="0.25">
      <c r="A202" s="125" t="s">
        <v>259</v>
      </c>
      <c r="B202" s="126" t="s">
        <v>263</v>
      </c>
      <c r="C202" s="164">
        <v>5643</v>
      </c>
      <c r="D202" s="164">
        <v>400</v>
      </c>
      <c r="E202" s="164">
        <v>350</v>
      </c>
      <c r="F202" s="164">
        <v>850</v>
      </c>
      <c r="G202" s="164">
        <v>938</v>
      </c>
      <c r="H202" s="164">
        <v>1175</v>
      </c>
      <c r="L202" s="184"/>
    </row>
    <row r="203" spans="1:12" x14ac:dyDescent="0.25">
      <c r="A203" s="128" t="s">
        <v>259</v>
      </c>
      <c r="B203" s="129" t="s">
        <v>262</v>
      </c>
      <c r="C203" s="163">
        <v>5296</v>
      </c>
      <c r="D203" s="163">
        <v>0</v>
      </c>
      <c r="E203" s="163">
        <v>375</v>
      </c>
      <c r="F203" s="163">
        <v>600</v>
      </c>
      <c r="G203" s="163">
        <v>1049</v>
      </c>
      <c r="H203" s="163">
        <v>4317</v>
      </c>
      <c r="L203" s="184"/>
    </row>
    <row r="204" spans="1:12" x14ac:dyDescent="0.25">
      <c r="A204" s="125" t="s">
        <v>259</v>
      </c>
      <c r="B204" s="126" t="s">
        <v>261</v>
      </c>
      <c r="C204" s="164">
        <v>7330</v>
      </c>
      <c r="D204" s="164">
        <v>568</v>
      </c>
      <c r="E204" s="164">
        <v>250</v>
      </c>
      <c r="F204" s="164">
        <v>550</v>
      </c>
      <c r="G204" s="164">
        <v>500</v>
      </c>
      <c r="H204" s="164">
        <v>1150</v>
      </c>
      <c r="L204" s="184"/>
    </row>
    <row r="205" spans="1:12" x14ac:dyDescent="0.25">
      <c r="A205" s="128" t="s">
        <v>259</v>
      </c>
      <c r="B205" s="129" t="s">
        <v>260</v>
      </c>
      <c r="C205" s="163">
        <v>4680</v>
      </c>
      <c r="D205" s="163">
        <v>270</v>
      </c>
      <c r="E205" s="163">
        <v>200</v>
      </c>
      <c r="F205" s="163">
        <v>360</v>
      </c>
      <c r="G205" s="163">
        <v>657</v>
      </c>
      <c r="H205" s="163">
        <v>496</v>
      </c>
      <c r="L205" s="184"/>
    </row>
    <row r="206" spans="1:12" x14ac:dyDescent="0.25">
      <c r="A206" s="125" t="s">
        <v>259</v>
      </c>
      <c r="B206" s="126" t="s">
        <v>258</v>
      </c>
      <c r="C206" s="164">
        <v>5850</v>
      </c>
      <c r="D206" s="164">
        <v>0</v>
      </c>
      <c r="E206" s="164">
        <v>100</v>
      </c>
      <c r="F206" s="164">
        <v>580.48</v>
      </c>
      <c r="G206" s="164">
        <v>1431</v>
      </c>
      <c r="H206" s="164">
        <v>2346</v>
      </c>
      <c r="L206" s="184"/>
    </row>
    <row r="207" spans="1:12" x14ac:dyDescent="0.25">
      <c r="A207" s="128" t="s">
        <v>252</v>
      </c>
      <c r="B207" s="129" t="s">
        <v>257</v>
      </c>
      <c r="C207" s="163">
        <v>15380</v>
      </c>
      <c r="D207" s="163">
        <v>0</v>
      </c>
      <c r="E207" s="163">
        <v>0</v>
      </c>
      <c r="F207" s="163">
        <v>1229</v>
      </c>
      <c r="G207" s="163">
        <v>540</v>
      </c>
      <c r="H207" s="163">
        <v>0</v>
      </c>
      <c r="L207" s="184"/>
    </row>
    <row r="208" spans="1:12" x14ac:dyDescent="0.25">
      <c r="A208" s="125" t="s">
        <v>252</v>
      </c>
      <c r="B208" s="126" t="s">
        <v>256</v>
      </c>
      <c r="C208" s="164">
        <v>23500</v>
      </c>
      <c r="D208" s="164">
        <v>185</v>
      </c>
      <c r="E208" s="164">
        <v>95</v>
      </c>
      <c r="F208" s="164">
        <v>1250</v>
      </c>
      <c r="G208" s="164">
        <v>0</v>
      </c>
      <c r="H208" s="164">
        <v>95</v>
      </c>
      <c r="L208" s="184"/>
    </row>
    <row r="209" spans="1:12" x14ac:dyDescent="0.25">
      <c r="A209" s="128" t="s">
        <v>252</v>
      </c>
      <c r="B209" s="129" t="s">
        <v>255</v>
      </c>
      <c r="C209" s="163">
        <v>8700</v>
      </c>
      <c r="D209" s="163">
        <v>100</v>
      </c>
      <c r="E209" s="163">
        <v>150</v>
      </c>
      <c r="F209" s="163">
        <v>500</v>
      </c>
      <c r="G209" s="163">
        <v>1000</v>
      </c>
      <c r="H209" s="163">
        <v>575</v>
      </c>
      <c r="L209" s="184"/>
    </row>
    <row r="210" spans="1:12" x14ac:dyDescent="0.25">
      <c r="A210" s="125" t="s">
        <v>252</v>
      </c>
      <c r="B210" s="126" t="s">
        <v>254</v>
      </c>
      <c r="C210" s="164">
        <v>5160</v>
      </c>
      <c r="D210" s="164">
        <v>350</v>
      </c>
      <c r="E210" s="164">
        <v>250</v>
      </c>
      <c r="F210" s="164">
        <v>800</v>
      </c>
      <c r="G210" s="164">
        <v>800</v>
      </c>
      <c r="H210" s="164">
        <v>425</v>
      </c>
      <c r="L210" s="184"/>
    </row>
    <row r="211" spans="1:12" x14ac:dyDescent="0.25">
      <c r="A211" s="128" t="s">
        <v>252</v>
      </c>
      <c r="B211" s="129" t="s">
        <v>253</v>
      </c>
      <c r="C211" s="163">
        <v>17199</v>
      </c>
      <c r="D211" s="163">
        <v>99</v>
      </c>
      <c r="E211" s="163">
        <v>124</v>
      </c>
      <c r="F211" s="163">
        <v>250</v>
      </c>
      <c r="G211" s="163">
        <v>1700</v>
      </c>
      <c r="H211" s="163">
        <v>150</v>
      </c>
      <c r="L211" s="184"/>
    </row>
    <row r="212" spans="1:12" x14ac:dyDescent="0.25">
      <c r="A212" s="125" t="s">
        <v>252</v>
      </c>
      <c r="B212" s="126" t="s">
        <v>251</v>
      </c>
      <c r="C212" s="164">
        <v>5124</v>
      </c>
      <c r="D212" s="164">
        <v>142</v>
      </c>
      <c r="E212" s="164">
        <v>180</v>
      </c>
      <c r="F212" s="164">
        <v>1109</v>
      </c>
      <c r="G212" s="164">
        <v>125</v>
      </c>
      <c r="H212" s="164">
        <v>3209</v>
      </c>
      <c r="L212" s="184"/>
    </row>
    <row r="213" spans="1:12" x14ac:dyDescent="0.25">
      <c r="A213" s="128" t="s">
        <v>250</v>
      </c>
      <c r="B213" s="129" t="s">
        <v>249</v>
      </c>
      <c r="C213" s="163">
        <v>5436</v>
      </c>
      <c r="D213" s="163">
        <v>652</v>
      </c>
      <c r="E213" s="163">
        <v>470</v>
      </c>
      <c r="F213" s="163">
        <v>554</v>
      </c>
      <c r="G213" s="163">
        <v>165</v>
      </c>
      <c r="H213" s="163">
        <v>0</v>
      </c>
      <c r="L213" s="184"/>
    </row>
    <row r="214" spans="1:12" x14ac:dyDescent="0.25">
      <c r="A214" s="125" t="s">
        <v>248</v>
      </c>
      <c r="B214" s="126" t="s">
        <v>247</v>
      </c>
      <c r="C214" s="164">
        <v>4148</v>
      </c>
      <c r="D214" s="164">
        <v>478</v>
      </c>
      <c r="E214" s="164">
        <v>363</v>
      </c>
      <c r="F214" s="164">
        <v>1522</v>
      </c>
      <c r="G214" s="164">
        <v>80</v>
      </c>
      <c r="H214" s="164">
        <v>0</v>
      </c>
      <c r="L214" s="184"/>
    </row>
    <row r="215" spans="1:12" x14ac:dyDescent="0.25">
      <c r="A215" s="128" t="s">
        <v>239</v>
      </c>
      <c r="B215" s="129" t="s">
        <v>246</v>
      </c>
      <c r="C215" s="163">
        <v>6536</v>
      </c>
      <c r="D215" s="163">
        <v>0</v>
      </c>
      <c r="E215" s="163">
        <v>250</v>
      </c>
      <c r="F215" s="163">
        <v>600</v>
      </c>
      <c r="G215" s="163">
        <v>320</v>
      </c>
      <c r="H215" s="163">
        <v>785</v>
      </c>
      <c r="L215" s="184"/>
    </row>
    <row r="216" spans="1:12" x14ac:dyDescent="0.25">
      <c r="A216" s="125" t="s">
        <v>239</v>
      </c>
      <c r="B216" s="126" t="s">
        <v>245</v>
      </c>
      <c r="C216" s="164">
        <v>8292</v>
      </c>
      <c r="D216" s="164">
        <v>150</v>
      </c>
      <c r="E216" s="164">
        <v>250</v>
      </c>
      <c r="F216" s="164">
        <v>950</v>
      </c>
      <c r="G216" s="164">
        <v>150</v>
      </c>
      <c r="H216" s="164">
        <v>750</v>
      </c>
      <c r="L216" s="184"/>
    </row>
    <row r="217" spans="1:12" x14ac:dyDescent="0.25">
      <c r="A217" s="128" t="s">
        <v>239</v>
      </c>
      <c r="B217" s="129" t="s">
        <v>244</v>
      </c>
      <c r="C217" s="163">
        <v>12397</v>
      </c>
      <c r="D217" s="163">
        <v>950</v>
      </c>
      <c r="E217" s="163">
        <v>400</v>
      </c>
      <c r="F217" s="163">
        <v>500</v>
      </c>
      <c r="G217" s="163">
        <v>150</v>
      </c>
      <c r="H217" s="163">
        <v>800</v>
      </c>
      <c r="L217" s="184"/>
    </row>
    <row r="218" spans="1:12" x14ac:dyDescent="0.25">
      <c r="A218" s="125" t="s">
        <v>239</v>
      </c>
      <c r="B218" s="126" t="s">
        <v>243</v>
      </c>
      <c r="C218" s="164">
        <v>6792</v>
      </c>
      <c r="D218" s="164">
        <v>800</v>
      </c>
      <c r="E218" s="164">
        <v>350</v>
      </c>
      <c r="F218" s="164">
        <v>1200</v>
      </c>
      <c r="G218" s="164">
        <v>0</v>
      </c>
      <c r="H218" s="164">
        <v>797</v>
      </c>
      <c r="L218" s="184"/>
    </row>
    <row r="219" spans="1:12" x14ac:dyDescent="0.25">
      <c r="A219" s="128" t="s">
        <v>239</v>
      </c>
      <c r="B219" s="129" t="s">
        <v>242</v>
      </c>
      <c r="C219" s="163">
        <v>5652</v>
      </c>
      <c r="D219" s="163">
        <v>1130</v>
      </c>
      <c r="E219" s="163">
        <v>240</v>
      </c>
      <c r="F219" s="163">
        <v>1250</v>
      </c>
      <c r="G219" s="163">
        <v>0</v>
      </c>
      <c r="H219" s="163">
        <v>775</v>
      </c>
      <c r="L219" s="184"/>
    </row>
    <row r="220" spans="1:12" x14ac:dyDescent="0.25">
      <c r="A220" s="125" t="s">
        <v>239</v>
      </c>
      <c r="B220" s="126" t="s">
        <v>241</v>
      </c>
      <c r="C220" s="164">
        <v>6325</v>
      </c>
      <c r="D220" s="164">
        <v>400</v>
      </c>
      <c r="E220" s="164">
        <v>300</v>
      </c>
      <c r="F220" s="164">
        <v>875</v>
      </c>
      <c r="G220" s="164">
        <v>225</v>
      </c>
      <c r="H220" s="164">
        <v>875</v>
      </c>
      <c r="L220" s="184"/>
    </row>
    <row r="221" spans="1:12" x14ac:dyDescent="0.25">
      <c r="A221" s="128" t="s">
        <v>239</v>
      </c>
      <c r="B221" s="129" t="s">
        <v>240</v>
      </c>
      <c r="C221" s="163">
        <v>8692</v>
      </c>
      <c r="D221" s="163">
        <v>0</v>
      </c>
      <c r="E221" s="163">
        <v>200</v>
      </c>
      <c r="F221" s="163">
        <v>1235</v>
      </c>
      <c r="G221" s="163">
        <v>225</v>
      </c>
      <c r="H221" s="163">
        <v>803</v>
      </c>
      <c r="L221" s="184"/>
    </row>
    <row r="222" spans="1:12" x14ac:dyDescent="0.25">
      <c r="A222" s="125" t="s">
        <v>239</v>
      </c>
      <c r="B222" s="126" t="s">
        <v>238</v>
      </c>
      <c r="C222" s="164">
        <v>9868</v>
      </c>
      <c r="D222" s="164">
        <v>800</v>
      </c>
      <c r="E222" s="164">
        <v>400</v>
      </c>
      <c r="F222" s="164">
        <v>1500</v>
      </c>
      <c r="G222" s="164">
        <v>270</v>
      </c>
      <c r="H222" s="164">
        <v>1310</v>
      </c>
      <c r="L222" s="184"/>
    </row>
    <row r="223" spans="1:12" x14ac:dyDescent="0.25">
      <c r="A223" s="128" t="s">
        <v>237</v>
      </c>
      <c r="B223" s="129" t="s">
        <v>236</v>
      </c>
      <c r="C223" s="163">
        <v>4902</v>
      </c>
      <c r="D223" s="163">
        <v>375</v>
      </c>
      <c r="E223" s="163">
        <v>205</v>
      </c>
      <c r="F223" s="163">
        <v>450</v>
      </c>
      <c r="G223" s="163">
        <v>4119</v>
      </c>
      <c r="H223" s="163">
        <v>0</v>
      </c>
      <c r="L223" s="184"/>
    </row>
    <row r="224" spans="1:12" x14ac:dyDescent="0.25">
      <c r="A224" s="125" t="s">
        <v>230</v>
      </c>
      <c r="B224" s="126" t="s">
        <v>235</v>
      </c>
      <c r="C224" s="164">
        <v>8780</v>
      </c>
      <c r="D224" s="164">
        <v>300</v>
      </c>
      <c r="E224" s="164">
        <v>200</v>
      </c>
      <c r="F224" s="164">
        <v>500</v>
      </c>
      <c r="G224" s="164">
        <v>0</v>
      </c>
      <c r="H224" s="164">
        <v>236</v>
      </c>
      <c r="L224" s="184"/>
    </row>
    <row r="225" spans="1:12" x14ac:dyDescent="0.25">
      <c r="A225" s="128" t="s">
        <v>230</v>
      </c>
      <c r="B225" s="129" t="s">
        <v>234</v>
      </c>
      <c r="C225" s="163">
        <v>16870</v>
      </c>
      <c r="D225" s="163">
        <v>500</v>
      </c>
      <c r="E225" s="163">
        <v>0</v>
      </c>
      <c r="F225" s="163">
        <v>923</v>
      </c>
      <c r="G225" s="163">
        <v>0</v>
      </c>
      <c r="H225" s="163">
        <v>40</v>
      </c>
      <c r="L225" s="184"/>
    </row>
    <row r="226" spans="1:12" x14ac:dyDescent="0.25">
      <c r="A226" s="125" t="s">
        <v>230</v>
      </c>
      <c r="B226" s="126" t="s">
        <v>233</v>
      </c>
      <c r="C226" s="164">
        <v>7203</v>
      </c>
      <c r="D226" s="164">
        <v>25</v>
      </c>
      <c r="E226" s="164">
        <v>142</v>
      </c>
      <c r="F226" s="164">
        <v>306</v>
      </c>
      <c r="G226" s="164">
        <v>200</v>
      </c>
      <c r="H226" s="164">
        <v>0</v>
      </c>
      <c r="L226" s="184"/>
    </row>
    <row r="227" spans="1:12" x14ac:dyDescent="0.25">
      <c r="A227" s="128" t="s">
        <v>230</v>
      </c>
      <c r="B227" s="129" t="s">
        <v>232</v>
      </c>
      <c r="C227" s="163">
        <v>3648</v>
      </c>
      <c r="D227" s="163">
        <v>372</v>
      </c>
      <c r="E227" s="163">
        <v>227</v>
      </c>
      <c r="F227" s="163">
        <v>613</v>
      </c>
      <c r="G227" s="163">
        <v>0</v>
      </c>
      <c r="H227" s="163">
        <v>0</v>
      </c>
      <c r="L227" s="184"/>
    </row>
    <row r="228" spans="1:12" x14ac:dyDescent="0.25">
      <c r="A228" s="125" t="s">
        <v>230</v>
      </c>
      <c r="B228" s="126" t="s">
        <v>231</v>
      </c>
      <c r="C228" s="164">
        <v>3738</v>
      </c>
      <c r="D228" s="164">
        <v>844</v>
      </c>
      <c r="E228" s="164">
        <v>259</v>
      </c>
      <c r="F228" s="164">
        <v>482</v>
      </c>
      <c r="G228" s="164">
        <v>670</v>
      </c>
      <c r="H228" s="164">
        <v>443</v>
      </c>
      <c r="L228" s="184"/>
    </row>
    <row r="229" spans="1:12" x14ac:dyDescent="0.25">
      <c r="A229" s="128" t="s">
        <v>230</v>
      </c>
      <c r="B229" s="129" t="s">
        <v>229</v>
      </c>
      <c r="C229" s="163">
        <v>6550</v>
      </c>
      <c r="D229" s="163">
        <v>200</v>
      </c>
      <c r="E229" s="163">
        <v>200</v>
      </c>
      <c r="F229" s="163">
        <v>550</v>
      </c>
      <c r="G229" s="163">
        <v>50</v>
      </c>
      <c r="H229" s="163">
        <v>150</v>
      </c>
      <c r="L229" s="184"/>
    </row>
    <row r="230" spans="1:12" x14ac:dyDescent="0.25">
      <c r="A230" s="125" t="s">
        <v>221</v>
      </c>
      <c r="B230" s="126" t="s">
        <v>228</v>
      </c>
      <c r="C230" s="164">
        <v>3350</v>
      </c>
      <c r="D230" s="164">
        <v>700</v>
      </c>
      <c r="E230" s="164">
        <v>300</v>
      </c>
      <c r="F230" s="164">
        <v>600</v>
      </c>
      <c r="G230" s="164">
        <v>117</v>
      </c>
      <c r="H230" s="164">
        <v>425</v>
      </c>
      <c r="L230" s="184"/>
    </row>
    <row r="231" spans="1:12" x14ac:dyDescent="0.25">
      <c r="A231" s="128" t="s">
        <v>221</v>
      </c>
      <c r="B231" s="129" t="s">
        <v>227</v>
      </c>
      <c r="C231" s="163">
        <v>2740</v>
      </c>
      <c r="D231" s="163">
        <v>600</v>
      </c>
      <c r="E231" s="163">
        <v>200</v>
      </c>
      <c r="F231" s="163">
        <v>800</v>
      </c>
      <c r="G231" s="163">
        <v>88</v>
      </c>
      <c r="H231" s="163">
        <v>500</v>
      </c>
      <c r="L231" s="184"/>
    </row>
    <row r="232" spans="1:12" x14ac:dyDescent="0.25">
      <c r="A232" s="125" t="s">
        <v>221</v>
      </c>
      <c r="B232" s="126" t="s">
        <v>226</v>
      </c>
      <c r="C232" s="164">
        <v>3780</v>
      </c>
      <c r="D232" s="164">
        <v>250</v>
      </c>
      <c r="E232" s="164">
        <v>357</v>
      </c>
      <c r="F232" s="164">
        <v>400</v>
      </c>
      <c r="G232" s="164">
        <v>225</v>
      </c>
      <c r="H232" s="164">
        <v>675</v>
      </c>
      <c r="L232" s="184"/>
    </row>
    <row r="233" spans="1:12" x14ac:dyDescent="0.25">
      <c r="A233" s="128" t="s">
        <v>221</v>
      </c>
      <c r="B233" s="129" t="s">
        <v>225</v>
      </c>
      <c r="C233" s="163">
        <v>3536</v>
      </c>
      <c r="D233" s="163">
        <v>495</v>
      </c>
      <c r="E233" s="163">
        <v>750</v>
      </c>
      <c r="F233" s="163">
        <v>1585</v>
      </c>
      <c r="G233" s="163">
        <v>120</v>
      </c>
      <c r="H233" s="163">
        <v>1500</v>
      </c>
      <c r="L233" s="184"/>
    </row>
    <row r="234" spans="1:12" x14ac:dyDescent="0.25">
      <c r="A234" s="125" t="s">
        <v>221</v>
      </c>
      <c r="B234" s="126" t="s">
        <v>224</v>
      </c>
      <c r="C234" s="164">
        <v>3321</v>
      </c>
      <c r="D234" s="164">
        <v>0</v>
      </c>
      <c r="E234" s="164">
        <v>500</v>
      </c>
      <c r="F234" s="164">
        <v>647</v>
      </c>
      <c r="G234" s="164">
        <v>523</v>
      </c>
      <c r="H234" s="164">
        <v>788</v>
      </c>
      <c r="L234" s="184"/>
    </row>
    <row r="235" spans="1:12" ht="14.5" x14ac:dyDescent="0.25">
      <c r="A235" s="128" t="s">
        <v>221</v>
      </c>
      <c r="B235" s="129" t="s">
        <v>223</v>
      </c>
      <c r="C235" s="372" t="s">
        <v>563</v>
      </c>
      <c r="D235" s="163" t="s">
        <v>558</v>
      </c>
      <c r="E235" s="163" t="s">
        <v>558</v>
      </c>
      <c r="F235" s="163" t="s">
        <v>558</v>
      </c>
      <c r="G235" s="163" t="s">
        <v>558</v>
      </c>
      <c r="H235" s="163" t="s">
        <v>558</v>
      </c>
      <c r="L235" s="184"/>
    </row>
    <row r="236" spans="1:12" x14ac:dyDescent="0.25">
      <c r="A236" s="125" t="s">
        <v>221</v>
      </c>
      <c r="B236" s="126" t="s">
        <v>222</v>
      </c>
      <c r="C236" s="164">
        <v>1176</v>
      </c>
      <c r="D236" s="164">
        <v>90</v>
      </c>
      <c r="E236" s="164">
        <v>95</v>
      </c>
      <c r="F236" s="164">
        <v>544</v>
      </c>
      <c r="G236" s="164">
        <v>0</v>
      </c>
      <c r="H236" s="164">
        <v>165</v>
      </c>
      <c r="L236" s="184"/>
    </row>
    <row r="237" spans="1:12" x14ac:dyDescent="0.25">
      <c r="A237" s="128" t="s">
        <v>221</v>
      </c>
      <c r="B237" s="129" t="s">
        <v>220</v>
      </c>
      <c r="C237" s="163">
        <v>2765</v>
      </c>
      <c r="D237" s="163">
        <v>1761</v>
      </c>
      <c r="E237" s="163">
        <v>0</v>
      </c>
      <c r="F237" s="163">
        <v>743</v>
      </c>
      <c r="G237" s="163">
        <v>0</v>
      </c>
      <c r="H237" s="163">
        <v>1643</v>
      </c>
      <c r="L237" s="184"/>
    </row>
    <row r="238" spans="1:12" x14ac:dyDescent="0.25">
      <c r="A238" s="125" t="s">
        <v>219</v>
      </c>
      <c r="B238" s="126" t="s">
        <v>218</v>
      </c>
      <c r="C238" s="164">
        <v>3474</v>
      </c>
      <c r="D238" s="164">
        <v>17</v>
      </c>
      <c r="E238" s="164">
        <v>95</v>
      </c>
      <c r="F238" s="164">
        <v>758</v>
      </c>
      <c r="G238" s="164">
        <v>0</v>
      </c>
      <c r="H238" s="164">
        <v>0</v>
      </c>
      <c r="L238" s="184"/>
    </row>
    <row r="239" spans="1:12" x14ac:dyDescent="0.25">
      <c r="A239" s="128" t="s">
        <v>217</v>
      </c>
      <c r="B239" s="129" t="s">
        <v>216</v>
      </c>
      <c r="C239" s="163">
        <v>16750</v>
      </c>
      <c r="D239" s="163">
        <v>0</v>
      </c>
      <c r="E239" s="163">
        <v>250</v>
      </c>
      <c r="F239" s="163">
        <v>0</v>
      </c>
      <c r="G239" s="163">
        <v>0</v>
      </c>
      <c r="H239" s="163">
        <v>75</v>
      </c>
      <c r="L239" s="184"/>
    </row>
    <row r="240" spans="1:12" x14ac:dyDescent="0.25">
      <c r="A240" s="125" t="s">
        <v>211</v>
      </c>
      <c r="B240" s="126" t="s">
        <v>537</v>
      </c>
      <c r="C240" s="164">
        <v>15600</v>
      </c>
      <c r="D240" s="164">
        <v>0</v>
      </c>
      <c r="E240" s="164">
        <v>0</v>
      </c>
      <c r="F240" s="164">
        <v>2075</v>
      </c>
      <c r="G240" s="164">
        <v>0</v>
      </c>
      <c r="H240" s="164">
        <v>137</v>
      </c>
      <c r="L240" s="184"/>
    </row>
    <row r="241" spans="1:12" x14ac:dyDescent="0.25">
      <c r="A241" s="128" t="s">
        <v>211</v>
      </c>
      <c r="B241" s="129" t="s">
        <v>214</v>
      </c>
      <c r="C241" s="163">
        <v>17871</v>
      </c>
      <c r="D241" s="163">
        <v>344</v>
      </c>
      <c r="E241" s="163">
        <v>64</v>
      </c>
      <c r="F241" s="163">
        <v>618</v>
      </c>
      <c r="G241" s="163">
        <v>0</v>
      </c>
      <c r="H241" s="163">
        <v>750</v>
      </c>
      <c r="L241" s="184"/>
    </row>
    <row r="242" spans="1:12" x14ac:dyDescent="0.25">
      <c r="A242" s="125" t="s">
        <v>211</v>
      </c>
      <c r="B242" s="126" t="s">
        <v>213</v>
      </c>
      <c r="C242" s="164">
        <v>6080</v>
      </c>
      <c r="D242" s="164">
        <v>200</v>
      </c>
      <c r="E242" s="164">
        <v>100</v>
      </c>
      <c r="F242" s="164">
        <v>500</v>
      </c>
      <c r="G242" s="164">
        <v>0</v>
      </c>
      <c r="H242" s="164">
        <v>550</v>
      </c>
      <c r="L242" s="184"/>
    </row>
    <row r="243" spans="1:12" x14ac:dyDescent="0.25">
      <c r="A243" s="128" t="s">
        <v>211</v>
      </c>
      <c r="B243" s="129" t="s">
        <v>212</v>
      </c>
      <c r="C243" s="163">
        <v>3583</v>
      </c>
      <c r="D243" s="163">
        <v>270</v>
      </c>
      <c r="E243" s="163">
        <v>30</v>
      </c>
      <c r="F243" s="163">
        <v>300</v>
      </c>
      <c r="G243" s="163">
        <v>0</v>
      </c>
      <c r="H243" s="163">
        <v>43</v>
      </c>
      <c r="L243" s="184"/>
    </row>
    <row r="244" spans="1:12" x14ac:dyDescent="0.25">
      <c r="A244" s="125" t="s">
        <v>211</v>
      </c>
      <c r="B244" s="126" t="s">
        <v>210</v>
      </c>
      <c r="C244" s="164">
        <v>6000</v>
      </c>
      <c r="D244" s="164">
        <v>200</v>
      </c>
      <c r="E244" s="164">
        <v>200</v>
      </c>
      <c r="F244" s="164">
        <v>1200</v>
      </c>
      <c r="G244" s="164">
        <v>0</v>
      </c>
      <c r="H244" s="164">
        <v>500</v>
      </c>
      <c r="L244" s="184"/>
    </row>
    <row r="245" spans="1:12" x14ac:dyDescent="0.25">
      <c r="A245" s="128" t="s">
        <v>202</v>
      </c>
      <c r="B245" s="129" t="s">
        <v>209</v>
      </c>
      <c r="C245" s="163">
        <v>7488</v>
      </c>
      <c r="D245" s="163">
        <v>900</v>
      </c>
      <c r="E245" s="163">
        <v>130</v>
      </c>
      <c r="F245" s="163">
        <v>150</v>
      </c>
      <c r="G245" s="163">
        <v>1890</v>
      </c>
      <c r="H245" s="163">
        <v>750</v>
      </c>
      <c r="L245" s="184"/>
    </row>
    <row r="246" spans="1:12" x14ac:dyDescent="0.25">
      <c r="A246" s="125" t="s">
        <v>202</v>
      </c>
      <c r="B246" s="126" t="s">
        <v>208</v>
      </c>
      <c r="C246" s="164">
        <v>6025</v>
      </c>
      <c r="D246" s="164">
        <v>600</v>
      </c>
      <c r="E246" s="164">
        <v>330</v>
      </c>
      <c r="F246" s="164">
        <v>441</v>
      </c>
      <c r="G246" s="164">
        <v>0</v>
      </c>
      <c r="H246" s="164">
        <v>450</v>
      </c>
      <c r="L246" s="184"/>
    </row>
    <row r="247" spans="1:12" x14ac:dyDescent="0.25">
      <c r="A247" s="128" t="s">
        <v>202</v>
      </c>
      <c r="B247" s="129" t="s">
        <v>207</v>
      </c>
      <c r="C247" s="163">
        <v>9204</v>
      </c>
      <c r="D247" s="163">
        <v>650</v>
      </c>
      <c r="E247" s="163">
        <v>300</v>
      </c>
      <c r="F247" s="163">
        <v>550</v>
      </c>
      <c r="G247" s="163">
        <v>0</v>
      </c>
      <c r="H247" s="163">
        <v>825</v>
      </c>
      <c r="L247" s="184"/>
    </row>
    <row r="248" spans="1:12" x14ac:dyDescent="0.25">
      <c r="A248" s="125" t="s">
        <v>202</v>
      </c>
      <c r="B248" s="126" t="s">
        <v>206</v>
      </c>
      <c r="C248" s="164">
        <v>8715</v>
      </c>
      <c r="D248" s="164">
        <v>1220</v>
      </c>
      <c r="E248" s="164">
        <v>330</v>
      </c>
      <c r="F248" s="164">
        <v>2788</v>
      </c>
      <c r="G248" s="164">
        <v>2250</v>
      </c>
      <c r="H248" s="164">
        <v>634</v>
      </c>
      <c r="L248" s="184"/>
    </row>
    <row r="249" spans="1:12" x14ac:dyDescent="0.25">
      <c r="A249" s="128" t="s">
        <v>202</v>
      </c>
      <c r="B249" s="129" t="s">
        <v>205</v>
      </c>
      <c r="C249" s="163">
        <v>12000</v>
      </c>
      <c r="D249" s="163">
        <v>834</v>
      </c>
      <c r="E249" s="163">
        <v>225</v>
      </c>
      <c r="F249" s="163">
        <v>754</v>
      </c>
      <c r="G249" s="163">
        <v>300</v>
      </c>
      <c r="H249" s="163">
        <v>639</v>
      </c>
      <c r="L249" s="184"/>
    </row>
    <row r="250" spans="1:12" x14ac:dyDescent="0.25">
      <c r="A250" s="125" t="s">
        <v>202</v>
      </c>
      <c r="B250" s="126" t="s">
        <v>204</v>
      </c>
      <c r="C250" s="164">
        <v>7287</v>
      </c>
      <c r="D250" s="164">
        <v>0</v>
      </c>
      <c r="E250" s="164">
        <v>250</v>
      </c>
      <c r="F250" s="164">
        <v>670</v>
      </c>
      <c r="G250" s="164">
        <v>1360</v>
      </c>
      <c r="H250" s="164">
        <v>0</v>
      </c>
      <c r="L250" s="184"/>
    </row>
    <row r="251" spans="1:12" x14ac:dyDescent="0.25">
      <c r="A251" s="128" t="s">
        <v>202</v>
      </c>
      <c r="B251" s="129" t="s">
        <v>203</v>
      </c>
      <c r="C251" s="163">
        <v>5809</v>
      </c>
      <c r="D251" s="163">
        <v>1000</v>
      </c>
      <c r="E251" s="163">
        <v>400</v>
      </c>
      <c r="F251" s="163">
        <v>300</v>
      </c>
      <c r="G251" s="163">
        <v>200</v>
      </c>
      <c r="H251" s="163">
        <v>360</v>
      </c>
      <c r="L251" s="184"/>
    </row>
    <row r="252" spans="1:12" x14ac:dyDescent="0.25">
      <c r="A252" s="125" t="s">
        <v>202</v>
      </c>
      <c r="B252" s="126" t="s">
        <v>201</v>
      </c>
      <c r="C252" s="164">
        <v>5024</v>
      </c>
      <c r="D252" s="164">
        <v>0</v>
      </c>
      <c r="E252" s="164">
        <v>200</v>
      </c>
      <c r="F252" s="164">
        <v>350</v>
      </c>
      <c r="G252" s="164">
        <v>650</v>
      </c>
      <c r="H252" s="164">
        <v>425</v>
      </c>
      <c r="L252" s="184"/>
    </row>
    <row r="253" spans="1:12" x14ac:dyDescent="0.25">
      <c r="A253" s="128" t="s">
        <v>200</v>
      </c>
      <c r="B253" s="129" t="s">
        <v>199</v>
      </c>
      <c r="C253" s="163">
        <v>2600</v>
      </c>
      <c r="D253" s="163">
        <v>650</v>
      </c>
      <c r="E253" s="163">
        <v>200</v>
      </c>
      <c r="F253" s="163">
        <v>350</v>
      </c>
      <c r="G253" s="163">
        <v>350</v>
      </c>
      <c r="H253" s="163">
        <v>995</v>
      </c>
      <c r="L253" s="184"/>
    </row>
    <row r="254" spans="1:12" x14ac:dyDescent="0.25">
      <c r="A254" s="125" t="s">
        <v>192</v>
      </c>
      <c r="B254" s="126" t="s">
        <v>198</v>
      </c>
      <c r="C254" s="164">
        <v>5399</v>
      </c>
      <c r="D254" s="164">
        <v>0</v>
      </c>
      <c r="E254" s="164">
        <v>300</v>
      </c>
      <c r="F254" s="164">
        <v>490</v>
      </c>
      <c r="G254" s="164">
        <v>0</v>
      </c>
      <c r="H254" s="164">
        <v>75</v>
      </c>
      <c r="L254" s="184"/>
    </row>
    <row r="255" spans="1:12" x14ac:dyDescent="0.25">
      <c r="A255" s="128" t="s">
        <v>192</v>
      </c>
      <c r="B255" s="129" t="s">
        <v>197</v>
      </c>
      <c r="C255" s="163">
        <v>5759</v>
      </c>
      <c r="D255" s="163">
        <v>200</v>
      </c>
      <c r="E255" s="163">
        <v>350</v>
      </c>
      <c r="F255" s="163">
        <v>675</v>
      </c>
      <c r="G255" s="163">
        <v>0</v>
      </c>
      <c r="H255" s="163">
        <v>0</v>
      </c>
      <c r="L255" s="184"/>
    </row>
    <row r="256" spans="1:12" x14ac:dyDescent="0.25">
      <c r="A256" s="125" t="s">
        <v>192</v>
      </c>
      <c r="B256" s="126" t="s">
        <v>196</v>
      </c>
      <c r="C256" s="164">
        <v>2116</v>
      </c>
      <c r="D256" s="164">
        <v>0</v>
      </c>
      <c r="E256" s="164">
        <v>300</v>
      </c>
      <c r="F256" s="164">
        <v>1800</v>
      </c>
      <c r="G256" s="164">
        <v>0</v>
      </c>
      <c r="H256" s="164">
        <v>0</v>
      </c>
      <c r="L256" s="184"/>
    </row>
    <row r="257" spans="1:12" x14ac:dyDescent="0.25">
      <c r="A257" s="128" t="s">
        <v>192</v>
      </c>
      <c r="B257" s="129" t="s">
        <v>194</v>
      </c>
      <c r="C257" s="163">
        <v>6600</v>
      </c>
      <c r="D257" s="163">
        <v>150</v>
      </c>
      <c r="E257" s="163">
        <v>150</v>
      </c>
      <c r="F257" s="163">
        <v>800</v>
      </c>
      <c r="G257" s="163">
        <v>0</v>
      </c>
      <c r="H257" s="163">
        <v>0</v>
      </c>
      <c r="L257" s="184"/>
    </row>
    <row r="258" spans="1:12" x14ac:dyDescent="0.25">
      <c r="A258" s="125" t="s">
        <v>192</v>
      </c>
      <c r="B258" s="126" t="s">
        <v>193</v>
      </c>
      <c r="C258" s="164">
        <v>5986</v>
      </c>
      <c r="D258" s="164">
        <v>119</v>
      </c>
      <c r="E258" s="164">
        <v>100</v>
      </c>
      <c r="F258" s="164">
        <v>928</v>
      </c>
      <c r="G258" s="164">
        <v>0</v>
      </c>
      <c r="H258" s="164">
        <v>0</v>
      </c>
      <c r="L258" s="184"/>
    </row>
    <row r="259" spans="1:12" ht="13" thickBot="1" x14ac:dyDescent="0.3">
      <c r="A259" s="144" t="s">
        <v>192</v>
      </c>
      <c r="B259" s="145" t="s">
        <v>191</v>
      </c>
      <c r="C259" s="167">
        <v>4818</v>
      </c>
      <c r="D259" s="167">
        <v>260</v>
      </c>
      <c r="E259" s="167">
        <v>150</v>
      </c>
      <c r="F259" s="167">
        <v>775</v>
      </c>
      <c r="G259" s="167">
        <v>0</v>
      </c>
      <c r="H259" s="167">
        <v>564</v>
      </c>
      <c r="L259" s="184"/>
    </row>
    <row r="260" spans="1:12" ht="13" x14ac:dyDescent="0.3">
      <c r="A260" s="165"/>
      <c r="B260" s="166" t="s">
        <v>546</v>
      </c>
      <c r="C260" s="171">
        <v>250</v>
      </c>
      <c r="D260" s="171">
        <v>187</v>
      </c>
      <c r="E260" s="171">
        <v>237</v>
      </c>
      <c r="F260" s="171">
        <v>247</v>
      </c>
      <c r="G260" s="171">
        <v>159</v>
      </c>
      <c r="H260" s="171">
        <v>196</v>
      </c>
    </row>
    <row r="261" spans="1:12" ht="13.5" thickBot="1" x14ac:dyDescent="0.35">
      <c r="A261" s="168"/>
      <c r="B261" s="169" t="s">
        <v>547</v>
      </c>
      <c r="C261" s="170">
        <v>5911</v>
      </c>
      <c r="D261" s="170">
        <v>442</v>
      </c>
      <c r="E261" s="170">
        <v>223</v>
      </c>
      <c r="F261" s="170">
        <v>730</v>
      </c>
      <c r="G261" s="170">
        <v>598</v>
      </c>
      <c r="H261" s="170">
        <v>719</v>
      </c>
    </row>
    <row r="262" spans="1:12" ht="13" thickTop="1" x14ac:dyDescent="0.25">
      <c r="A262" s="185" t="s">
        <v>557</v>
      </c>
    </row>
    <row r="263" spans="1:12" x14ac:dyDescent="0.25">
      <c r="A263" s="185" t="s">
        <v>822</v>
      </c>
    </row>
    <row r="265" spans="1:12" x14ac:dyDescent="0.25">
      <c r="A265" s="26" t="s">
        <v>538</v>
      </c>
    </row>
    <row r="266" spans="1:12" x14ac:dyDescent="0.25">
      <c r="A266" s="26" t="s">
        <v>64</v>
      </c>
    </row>
  </sheetData>
  <mergeCells count="1">
    <mergeCell ref="A2:B2"/>
  </mergeCells>
  <hyperlinks>
    <hyperlink ref="A2:B2" location="TOC!A1" display="Return to Table of Contents"/>
  </hyperlinks>
  <pageMargins left="0.25" right="0.25" top="0.75" bottom="1" header="0.5" footer="0.5"/>
  <pageSetup orientation="portrait" horizontalDpi="1200" verticalDpi="1200" r:id="rId1"/>
  <headerFooter>
    <oddHeader>&amp;L&amp;"Arial,Bold"2017-18 Survey of Allied Dental Education
Report 2 - Dental Assisting Education Programs</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7"/>
  <sheetViews>
    <sheetView workbookViewId="0"/>
  </sheetViews>
  <sheetFormatPr defaultColWidth="9.1796875" defaultRowHeight="12.5" x14ac:dyDescent="0.25"/>
  <cols>
    <col min="1" max="1" width="17.1796875" style="2" customWidth="1"/>
    <col min="2" max="2" width="12.1796875" style="2" customWidth="1"/>
    <col min="3" max="4" width="10.81640625" style="2" customWidth="1"/>
    <col min="5" max="5" width="10.453125" style="2" customWidth="1"/>
    <col min="6" max="7" width="11.1796875" style="2" bestFit="1" customWidth="1"/>
    <col min="8" max="12" width="9.1796875" style="2"/>
    <col min="13" max="13" width="9.81640625" style="2" customWidth="1"/>
    <col min="14" max="14" width="11.26953125" style="2" customWidth="1"/>
    <col min="15" max="16384" width="9.1796875" style="2"/>
  </cols>
  <sheetData>
    <row r="1" spans="1:13" ht="15" x14ac:dyDescent="0.3">
      <c r="A1" s="1" t="s">
        <v>565</v>
      </c>
    </row>
    <row r="2" spans="1:13" x14ac:dyDescent="0.25">
      <c r="A2" s="376" t="s">
        <v>46</v>
      </c>
      <c r="B2" s="377"/>
    </row>
    <row r="3" spans="1:13" x14ac:dyDescent="0.25">
      <c r="A3" s="29"/>
    </row>
    <row r="4" spans="1:13" x14ac:dyDescent="0.25">
      <c r="A4" s="29"/>
    </row>
    <row r="5" spans="1:13" x14ac:dyDescent="0.25">
      <c r="A5" s="29"/>
    </row>
    <row r="6" spans="1:13" x14ac:dyDescent="0.25">
      <c r="A6" s="29"/>
    </row>
    <row r="8" spans="1:13" x14ac:dyDescent="0.25">
      <c r="B8" s="172"/>
      <c r="C8" s="173" t="s">
        <v>47</v>
      </c>
      <c r="D8" s="173" t="s">
        <v>48</v>
      </c>
      <c r="E8" s="173" t="s">
        <v>49</v>
      </c>
      <c r="F8" s="173" t="s">
        <v>50</v>
      </c>
      <c r="G8" s="173" t="s">
        <v>51</v>
      </c>
      <c r="H8" s="173" t="s">
        <v>52</v>
      </c>
      <c r="I8" s="173" t="s">
        <v>53</v>
      </c>
      <c r="J8" s="26" t="s">
        <v>54</v>
      </c>
      <c r="K8" s="26" t="s">
        <v>55</v>
      </c>
      <c r="L8" s="26" t="s">
        <v>56</v>
      </c>
      <c r="M8" s="26" t="s">
        <v>57</v>
      </c>
    </row>
    <row r="9" spans="1:13" x14ac:dyDescent="0.25">
      <c r="A9" s="6"/>
      <c r="B9" s="172" t="s">
        <v>548</v>
      </c>
      <c r="C9" s="174">
        <v>6426</v>
      </c>
      <c r="D9" s="174">
        <v>6791</v>
      </c>
      <c r="E9" s="174">
        <v>7613</v>
      </c>
      <c r="F9" s="174">
        <v>7991</v>
      </c>
      <c r="G9" s="175">
        <v>8882</v>
      </c>
      <c r="H9" s="175">
        <v>8643.15</v>
      </c>
      <c r="I9" s="175">
        <v>9185.83</v>
      </c>
      <c r="J9" s="176">
        <v>9159.0400000000009</v>
      </c>
      <c r="K9" s="176">
        <v>8849</v>
      </c>
      <c r="L9" s="176">
        <v>8876</v>
      </c>
      <c r="M9" s="176">
        <v>8910</v>
      </c>
    </row>
    <row r="10" spans="1:13" x14ac:dyDescent="0.25">
      <c r="A10" s="6"/>
      <c r="B10" s="172" t="s">
        <v>549</v>
      </c>
      <c r="C10" s="174">
        <v>7096</v>
      </c>
      <c r="D10" s="174">
        <v>7624</v>
      </c>
      <c r="E10" s="174">
        <v>8557</v>
      </c>
      <c r="F10" s="174">
        <v>8697</v>
      </c>
      <c r="G10" s="175">
        <v>9611</v>
      </c>
      <c r="H10" s="175">
        <v>9362</v>
      </c>
      <c r="I10" s="175">
        <v>9996.06</v>
      </c>
      <c r="J10" s="176">
        <v>10132.129999999999</v>
      </c>
      <c r="K10" s="176">
        <v>9893</v>
      </c>
      <c r="L10" s="176">
        <v>9997</v>
      </c>
      <c r="M10" s="176">
        <v>9871</v>
      </c>
    </row>
    <row r="11" spans="1:13" x14ac:dyDescent="0.25">
      <c r="A11" s="6"/>
      <c r="B11" s="172" t="s">
        <v>550</v>
      </c>
      <c r="C11" s="174">
        <v>10225</v>
      </c>
      <c r="D11" s="174">
        <v>10969</v>
      </c>
      <c r="E11" s="174">
        <v>11680</v>
      </c>
      <c r="F11" s="174">
        <v>12136</v>
      </c>
      <c r="G11" s="175">
        <v>13063</v>
      </c>
      <c r="H11" s="175">
        <v>13016</v>
      </c>
      <c r="I11" s="175">
        <v>14060.13</v>
      </c>
      <c r="J11" s="176">
        <v>14333.65</v>
      </c>
      <c r="K11" s="176">
        <v>14123</v>
      </c>
      <c r="L11" s="176">
        <v>14560</v>
      </c>
      <c r="M11" s="176">
        <v>15144</v>
      </c>
    </row>
    <row r="12" spans="1:13" x14ac:dyDescent="0.25">
      <c r="A12" s="6"/>
      <c r="B12" s="6"/>
      <c r="C12" s="6"/>
      <c r="D12" s="6"/>
      <c r="E12" s="6"/>
      <c r="F12" s="6"/>
      <c r="G12" s="6"/>
      <c r="H12" s="6"/>
      <c r="I12" s="6"/>
      <c r="J12" s="6"/>
      <c r="K12" s="6"/>
      <c r="L12" s="6"/>
      <c r="M12" s="6"/>
    </row>
    <row r="13" spans="1:13" x14ac:dyDescent="0.25">
      <c r="A13" s="6"/>
      <c r="B13" s="6"/>
      <c r="C13" s="6"/>
      <c r="D13" s="6"/>
      <c r="E13" s="6"/>
      <c r="F13" s="6"/>
      <c r="G13" s="6"/>
      <c r="H13" s="6"/>
      <c r="I13" s="6"/>
      <c r="J13" s="6"/>
      <c r="K13" s="6"/>
      <c r="L13" s="6"/>
      <c r="M13" s="6"/>
    </row>
    <row r="14" spans="1:13" x14ac:dyDescent="0.25">
      <c r="A14" s="6"/>
      <c r="B14" s="6"/>
      <c r="C14" s="6"/>
      <c r="D14" s="6"/>
      <c r="E14" s="6"/>
      <c r="F14" s="6"/>
      <c r="G14" s="6"/>
      <c r="H14" s="6"/>
      <c r="I14" s="6"/>
      <c r="J14" s="6"/>
      <c r="K14" s="6"/>
      <c r="L14" s="6"/>
      <c r="M14" s="6"/>
    </row>
    <row r="15" spans="1:13" x14ac:dyDescent="0.25">
      <c r="A15" s="6"/>
      <c r="B15" s="6"/>
      <c r="C15" s="6"/>
      <c r="D15" s="6"/>
      <c r="E15" s="6"/>
      <c r="F15" s="6"/>
      <c r="G15" s="6"/>
      <c r="H15" s="6"/>
      <c r="I15" s="6"/>
      <c r="J15" s="6"/>
      <c r="K15" s="6"/>
      <c r="L15" s="6"/>
      <c r="M15" s="6"/>
    </row>
    <row r="16" spans="1:13" ht="13" thickBot="1" x14ac:dyDescent="0.3">
      <c r="A16" s="6"/>
      <c r="B16" s="6"/>
      <c r="C16" s="6"/>
      <c r="D16" s="6"/>
      <c r="E16" s="6"/>
      <c r="F16" s="6"/>
      <c r="G16" s="6"/>
      <c r="H16" s="6"/>
      <c r="I16" s="6"/>
      <c r="J16" s="6"/>
      <c r="K16" s="6"/>
      <c r="L16" s="6"/>
      <c r="M16" s="6"/>
    </row>
    <row r="17" spans="1:14" ht="13" x14ac:dyDescent="0.25">
      <c r="A17" s="6"/>
      <c r="B17" s="110" t="s">
        <v>163</v>
      </c>
      <c r="C17" s="106" t="s">
        <v>103</v>
      </c>
      <c r="D17" s="106" t="s">
        <v>551</v>
      </c>
      <c r="E17" s="6"/>
      <c r="F17" s="6"/>
      <c r="G17" s="6"/>
      <c r="H17" s="6"/>
      <c r="I17" s="6"/>
      <c r="J17" s="6"/>
      <c r="K17" s="6"/>
      <c r="L17" s="6"/>
      <c r="M17" s="6"/>
    </row>
    <row r="18" spans="1:14" ht="13" x14ac:dyDescent="0.25">
      <c r="A18" s="6"/>
      <c r="B18" s="111" t="s">
        <v>552</v>
      </c>
      <c r="C18" s="112">
        <v>252</v>
      </c>
      <c r="D18" s="112">
        <v>8910</v>
      </c>
      <c r="E18" s="6"/>
      <c r="F18" s="6"/>
      <c r="G18" s="6"/>
      <c r="H18" s="6"/>
      <c r="I18" s="6"/>
      <c r="J18" s="6"/>
      <c r="K18" s="6"/>
      <c r="L18" s="6"/>
      <c r="M18" s="6"/>
    </row>
    <row r="19" spans="1:14" ht="13" x14ac:dyDescent="0.25">
      <c r="A19" s="6"/>
      <c r="B19" s="111" t="s">
        <v>553</v>
      </c>
      <c r="C19" s="112">
        <v>252</v>
      </c>
      <c r="D19" s="112">
        <v>9871</v>
      </c>
      <c r="E19" s="6"/>
      <c r="F19" s="6"/>
      <c r="G19" s="6"/>
      <c r="H19" s="6"/>
      <c r="I19" s="6"/>
      <c r="J19" s="6"/>
      <c r="K19" s="6"/>
      <c r="L19" s="6"/>
      <c r="M19" s="6"/>
    </row>
    <row r="20" spans="1:14" ht="13" x14ac:dyDescent="0.25">
      <c r="A20" s="6"/>
      <c r="B20" s="111" t="s">
        <v>554</v>
      </c>
      <c r="C20" s="112">
        <v>252</v>
      </c>
      <c r="D20" s="112">
        <v>15144</v>
      </c>
      <c r="E20" s="6"/>
      <c r="F20" s="6"/>
      <c r="G20" s="6"/>
      <c r="H20" s="6"/>
      <c r="I20" s="6"/>
      <c r="J20" s="6"/>
      <c r="K20" s="6"/>
      <c r="L20" s="6"/>
      <c r="M20" s="6"/>
    </row>
    <row r="21" spans="1:14" x14ac:dyDescent="0.25">
      <c r="A21" s="6"/>
      <c r="B21" s="6"/>
      <c r="C21" s="6"/>
      <c r="D21" s="6"/>
      <c r="E21" s="6"/>
      <c r="F21" s="6"/>
      <c r="G21" s="6"/>
      <c r="H21" s="6"/>
      <c r="I21" s="6"/>
      <c r="J21" s="6"/>
      <c r="K21" s="6"/>
      <c r="L21" s="6"/>
      <c r="M21" s="6"/>
    </row>
    <row r="22" spans="1:14" x14ac:dyDescent="0.25">
      <c r="A22" s="6"/>
      <c r="B22" s="6"/>
      <c r="C22" s="6"/>
      <c r="D22" s="6"/>
      <c r="E22" s="6"/>
      <c r="F22" s="6"/>
      <c r="G22" s="6"/>
      <c r="H22" s="6"/>
      <c r="I22" s="6"/>
      <c r="J22" s="6"/>
      <c r="K22" s="6"/>
      <c r="L22" s="6"/>
      <c r="M22" s="6"/>
    </row>
    <row r="23" spans="1:14" x14ac:dyDescent="0.25">
      <c r="A23" s="6"/>
      <c r="B23" s="6"/>
      <c r="C23" s="6"/>
      <c r="D23" s="6"/>
      <c r="E23" s="6"/>
      <c r="F23" s="6"/>
      <c r="G23" s="6"/>
      <c r="H23" s="6"/>
      <c r="I23" s="6"/>
      <c r="J23" s="6"/>
      <c r="K23" s="6"/>
      <c r="L23" s="6"/>
      <c r="M23" s="6"/>
    </row>
    <row r="24" spans="1:14" x14ac:dyDescent="0.25">
      <c r="A24" s="6"/>
      <c r="B24" s="6"/>
      <c r="C24" s="6"/>
      <c r="D24" s="6"/>
      <c r="E24" s="6"/>
      <c r="F24" s="6"/>
      <c r="G24" s="6"/>
      <c r="H24" s="6"/>
      <c r="I24" s="6"/>
      <c r="J24" s="6"/>
      <c r="K24" s="6"/>
      <c r="L24" s="6"/>
      <c r="M24" s="6"/>
    </row>
    <row r="25" spans="1:14" x14ac:dyDescent="0.25">
      <c r="A25" s="6"/>
      <c r="B25" s="6"/>
      <c r="C25" s="6"/>
      <c r="D25" s="6"/>
      <c r="E25" s="6"/>
      <c r="F25" s="6"/>
      <c r="G25" s="6"/>
      <c r="H25" s="6"/>
      <c r="I25" s="6"/>
      <c r="J25" s="6"/>
      <c r="K25" s="6"/>
      <c r="L25" s="6"/>
      <c r="M25" s="6"/>
    </row>
    <row r="26" spans="1:14" x14ac:dyDescent="0.25">
      <c r="A26" s="6"/>
      <c r="B26" s="6"/>
      <c r="C26" s="6"/>
      <c r="D26" s="6"/>
      <c r="E26" s="6"/>
      <c r="F26" s="6"/>
      <c r="G26" s="6"/>
      <c r="H26" s="6"/>
      <c r="I26" s="6"/>
      <c r="J26" s="6"/>
      <c r="K26" s="6"/>
      <c r="L26" s="6"/>
      <c r="M26" s="6"/>
    </row>
    <row r="27" spans="1:14" x14ac:dyDescent="0.25">
      <c r="A27" s="172" t="s">
        <v>564</v>
      </c>
      <c r="B27" s="6"/>
      <c r="C27" s="6"/>
      <c r="D27" s="6"/>
      <c r="E27" s="6"/>
      <c r="F27" s="6"/>
      <c r="G27" s="6"/>
      <c r="H27" s="6"/>
      <c r="I27" s="6"/>
      <c r="J27" s="6"/>
      <c r="K27" s="6"/>
      <c r="L27" s="6"/>
      <c r="M27" s="6"/>
    </row>
    <row r="28" spans="1:14" x14ac:dyDescent="0.25">
      <c r="A28" s="6"/>
      <c r="B28" s="6"/>
      <c r="C28" s="6"/>
      <c r="D28" s="6"/>
      <c r="E28" s="6"/>
      <c r="F28" s="6"/>
      <c r="G28" s="6"/>
      <c r="H28" s="6"/>
      <c r="I28" s="6"/>
      <c r="J28" s="6"/>
      <c r="K28" s="6"/>
      <c r="L28" s="6"/>
      <c r="M28" s="6"/>
    </row>
    <row r="29" spans="1:14" x14ac:dyDescent="0.25">
      <c r="A29" s="25" t="s">
        <v>555</v>
      </c>
      <c r="J29" s="33"/>
    </row>
    <row r="30" spans="1:14" x14ac:dyDescent="0.25">
      <c r="A30" s="32" t="s">
        <v>64</v>
      </c>
    </row>
    <row r="32" spans="1:14" ht="15" x14ac:dyDescent="0.3">
      <c r="A32" s="1" t="s">
        <v>606</v>
      </c>
      <c r="N32" s="6"/>
    </row>
    <row r="35" spans="2:20" x14ac:dyDescent="0.25">
      <c r="N35" s="6"/>
    </row>
    <row r="36" spans="2:20" ht="12.75" customHeight="1" x14ac:dyDescent="0.25">
      <c r="N36" s="177"/>
      <c r="R36" s="178"/>
      <c r="S36" s="178"/>
      <c r="T36" s="178"/>
    </row>
    <row r="37" spans="2:20" ht="62.5" x14ac:dyDescent="0.25">
      <c r="B37" s="179" t="s">
        <v>573</v>
      </c>
      <c r="C37" s="179" t="s">
        <v>820</v>
      </c>
      <c r="D37" s="179" t="s">
        <v>574</v>
      </c>
      <c r="E37" s="87" t="s">
        <v>575</v>
      </c>
      <c r="F37" s="179" t="s">
        <v>556</v>
      </c>
      <c r="G37" s="179"/>
      <c r="M37" s="178"/>
      <c r="N37" s="178"/>
      <c r="O37" s="178"/>
      <c r="P37" s="178"/>
    </row>
    <row r="38" spans="2:20" ht="13" x14ac:dyDescent="0.25">
      <c r="B38" s="180">
        <v>7584</v>
      </c>
      <c r="C38" s="181">
        <v>4971</v>
      </c>
      <c r="D38" s="180">
        <v>6095</v>
      </c>
      <c r="E38" s="182">
        <v>9109</v>
      </c>
      <c r="F38" s="181">
        <v>13635</v>
      </c>
      <c r="G38" s="180"/>
      <c r="M38" s="51"/>
      <c r="N38" s="51"/>
      <c r="O38" s="51"/>
      <c r="P38" s="51"/>
    </row>
    <row r="39" spans="2:20" ht="12.75" customHeight="1" x14ac:dyDescent="0.25">
      <c r="M39" s="51"/>
      <c r="N39" s="51"/>
      <c r="O39" s="85"/>
      <c r="P39" s="85"/>
    </row>
    <row r="40" spans="2:20" ht="13" x14ac:dyDescent="0.25">
      <c r="M40" s="51"/>
      <c r="N40" s="51"/>
      <c r="O40" s="85"/>
      <c r="P40" s="85"/>
    </row>
    <row r="41" spans="2:20" ht="13.5" customHeight="1" thickBot="1" x14ac:dyDescent="0.3">
      <c r="M41" s="51"/>
      <c r="N41" s="51"/>
      <c r="O41" s="85"/>
      <c r="P41" s="85"/>
    </row>
    <row r="42" spans="2:20" ht="12.75" customHeight="1" x14ac:dyDescent="0.25">
      <c r="B42" s="393" t="s">
        <v>566</v>
      </c>
      <c r="C42" s="394"/>
      <c r="D42" s="394"/>
      <c r="E42" s="394"/>
      <c r="M42" s="51"/>
      <c r="N42" s="51"/>
      <c r="O42" s="85"/>
      <c r="P42" s="85"/>
    </row>
    <row r="43" spans="2:20" ht="13" x14ac:dyDescent="0.25">
      <c r="B43" s="191" t="s">
        <v>567</v>
      </c>
      <c r="C43" s="192" t="s">
        <v>568</v>
      </c>
      <c r="D43" s="192" t="s">
        <v>551</v>
      </c>
      <c r="E43" s="192" t="s">
        <v>103</v>
      </c>
      <c r="M43" s="51"/>
      <c r="N43" s="51"/>
      <c r="O43" s="85"/>
      <c r="P43" s="85"/>
    </row>
    <row r="44" spans="2:20" ht="21" x14ac:dyDescent="0.25">
      <c r="B44" s="191" t="s">
        <v>569</v>
      </c>
      <c r="C44" s="192">
        <v>16</v>
      </c>
      <c r="D44" s="193">
        <v>7584</v>
      </c>
      <c r="E44" s="193">
        <v>16</v>
      </c>
      <c r="M44" s="51"/>
      <c r="N44" s="51"/>
      <c r="O44" s="85"/>
      <c r="P44" s="85"/>
    </row>
    <row r="45" spans="2:20" ht="21" x14ac:dyDescent="0.25">
      <c r="B45" s="191" t="s">
        <v>570</v>
      </c>
      <c r="C45" s="192">
        <v>152</v>
      </c>
      <c r="D45" s="193">
        <v>4971</v>
      </c>
      <c r="E45" s="193">
        <v>152</v>
      </c>
      <c r="M45" s="51"/>
      <c r="N45" s="51"/>
      <c r="O45" s="85"/>
      <c r="P45" s="85"/>
    </row>
    <row r="46" spans="2:20" ht="21" x14ac:dyDescent="0.25">
      <c r="B46" s="191" t="s">
        <v>571</v>
      </c>
      <c r="C46" s="192">
        <v>56</v>
      </c>
      <c r="D46" s="193">
        <v>6095</v>
      </c>
      <c r="E46" s="193">
        <v>56</v>
      </c>
      <c r="M46" s="51"/>
      <c r="N46" s="51"/>
      <c r="O46" s="85"/>
      <c r="P46" s="85"/>
    </row>
    <row r="47" spans="2:20" ht="21" x14ac:dyDescent="0.25">
      <c r="B47" s="191" t="s">
        <v>572</v>
      </c>
      <c r="C47" s="192">
        <v>21</v>
      </c>
      <c r="D47" s="193">
        <v>9109</v>
      </c>
      <c r="E47" s="193">
        <v>21</v>
      </c>
    </row>
    <row r="48" spans="2:20" x14ac:dyDescent="0.25">
      <c r="B48" s="191" t="s">
        <v>88</v>
      </c>
      <c r="C48" s="192">
        <v>5</v>
      </c>
      <c r="D48" s="193">
        <v>13635</v>
      </c>
      <c r="E48" s="193">
        <v>5</v>
      </c>
    </row>
    <row r="54" spans="1:1" x14ac:dyDescent="0.25">
      <c r="A54" s="172" t="s">
        <v>564</v>
      </c>
    </row>
    <row r="56" spans="1:1" x14ac:dyDescent="0.25">
      <c r="A56" s="25" t="s">
        <v>160</v>
      </c>
    </row>
    <row r="57" spans="1:1" x14ac:dyDescent="0.25">
      <c r="A57" s="183" t="s">
        <v>64</v>
      </c>
    </row>
  </sheetData>
  <mergeCells count="2">
    <mergeCell ref="A2:B2"/>
    <mergeCell ref="B42:E42"/>
  </mergeCells>
  <hyperlinks>
    <hyperlink ref="A2" location="TOC!A1" display="Return to Table of Contents"/>
  </hyperlinks>
  <pageMargins left="0.25" right="0.25" top="0.75" bottom="0.75" header="0.3" footer="0.3"/>
  <pageSetup scale="67" orientation="portrait" r:id="rId1"/>
  <headerFooter>
    <oddHeader>&amp;L&amp;"Arial,Bold"2017-18 Survey of Allied Dental Education
Report 2 - Dental Assisting Education Programs</oddHead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0"/>
  <sheetViews>
    <sheetView zoomScaleNormal="100" workbookViewId="0">
      <pane xSplit="1" ySplit="4" topLeftCell="B5" activePane="bottomRight" state="frozen"/>
      <selection pane="topRight"/>
      <selection pane="bottomLeft"/>
      <selection pane="bottomRight"/>
    </sheetView>
  </sheetViews>
  <sheetFormatPr defaultColWidth="9.1796875" defaultRowHeight="12.5" x14ac:dyDescent="0.25"/>
  <cols>
    <col min="1" max="1" width="27.81640625" style="2" customWidth="1"/>
    <col min="2" max="2" width="6.1796875" style="2" customWidth="1"/>
    <col min="3" max="3" width="7.54296875" style="2" customWidth="1"/>
    <col min="4" max="4" width="7" style="2" customWidth="1"/>
    <col min="5" max="5" width="6.81640625" style="2" customWidth="1"/>
    <col min="6" max="6" width="6.1796875" style="2" customWidth="1"/>
    <col min="7" max="7" width="7" style="2" customWidth="1"/>
    <col min="8" max="8" width="6.453125" style="2" customWidth="1"/>
    <col min="9" max="9" width="7.54296875" style="2" customWidth="1"/>
    <col min="10" max="10" width="6.453125" style="2" customWidth="1"/>
    <col min="11" max="11" width="6.1796875" style="2" customWidth="1"/>
    <col min="12" max="12" width="8.1796875" style="2" customWidth="1"/>
    <col min="13" max="13" width="7" style="2" customWidth="1"/>
    <col min="14" max="14" width="8.54296875" style="2" customWidth="1"/>
    <col min="15" max="15" width="7.1796875" style="2" customWidth="1"/>
    <col min="16" max="16" width="9.1796875" style="2"/>
    <col min="17" max="17" width="12.1796875" style="2" customWidth="1"/>
    <col min="18" max="16384" width="9.1796875" style="2"/>
  </cols>
  <sheetData>
    <row r="1" spans="1:31" ht="13" x14ac:dyDescent="0.3">
      <c r="A1" s="194" t="s">
        <v>576</v>
      </c>
    </row>
    <row r="2" spans="1:31" ht="13" x14ac:dyDescent="0.3">
      <c r="A2" s="29" t="s">
        <v>46</v>
      </c>
      <c r="B2" s="1" t="s">
        <v>608</v>
      </c>
    </row>
    <row r="3" spans="1:31" s="1" customFormat="1" ht="15" x14ac:dyDescent="0.3">
      <c r="A3" s="195"/>
      <c r="B3" s="395" t="s">
        <v>577</v>
      </c>
      <c r="C3" s="396"/>
      <c r="D3" s="396"/>
      <c r="E3" s="396"/>
      <c r="F3" s="397" t="s">
        <v>578</v>
      </c>
      <c r="G3" s="398"/>
      <c r="H3" s="398"/>
      <c r="I3" s="398"/>
      <c r="J3" s="397" t="s">
        <v>579</v>
      </c>
      <c r="K3" s="398"/>
      <c r="L3" s="398"/>
      <c r="M3" s="398"/>
      <c r="N3" s="397" t="s">
        <v>580</v>
      </c>
      <c r="O3" s="399"/>
      <c r="Q3" s="2"/>
      <c r="R3" s="2"/>
      <c r="S3" s="196"/>
      <c r="T3" s="2"/>
      <c r="U3" s="2"/>
      <c r="V3" s="2"/>
      <c r="W3" s="2"/>
      <c r="X3" s="2"/>
    </row>
    <row r="4" spans="1:31" s="1" customFormat="1" ht="13" x14ac:dyDescent="0.3">
      <c r="A4" s="195"/>
      <c r="B4" s="400" t="s">
        <v>581</v>
      </c>
      <c r="C4" s="380"/>
      <c r="D4" s="400" t="s">
        <v>582</v>
      </c>
      <c r="E4" s="380"/>
      <c r="F4" s="400" t="s">
        <v>581</v>
      </c>
      <c r="G4" s="380"/>
      <c r="H4" s="400" t="s">
        <v>582</v>
      </c>
      <c r="I4" s="380"/>
      <c r="J4" s="400" t="s">
        <v>581</v>
      </c>
      <c r="K4" s="380"/>
      <c r="L4" s="400" t="s">
        <v>582</v>
      </c>
      <c r="M4" s="380"/>
      <c r="N4" s="197"/>
      <c r="O4" s="63"/>
      <c r="Q4" s="2"/>
      <c r="R4" s="2"/>
      <c r="S4" s="2"/>
      <c r="U4" s="2"/>
      <c r="V4" s="2"/>
      <c r="W4" s="2"/>
      <c r="X4" s="2"/>
    </row>
    <row r="5" spans="1:31" s="200" customFormat="1" ht="13" x14ac:dyDescent="0.3">
      <c r="A5" s="198" t="s">
        <v>583</v>
      </c>
      <c r="B5" s="199" t="s">
        <v>103</v>
      </c>
      <c r="C5" s="62" t="s">
        <v>104</v>
      </c>
      <c r="D5" s="199" t="s">
        <v>103</v>
      </c>
      <c r="E5" s="62" t="s">
        <v>104</v>
      </c>
      <c r="F5" s="199" t="s">
        <v>103</v>
      </c>
      <c r="G5" s="62" t="s">
        <v>104</v>
      </c>
      <c r="H5" s="199" t="s">
        <v>103</v>
      </c>
      <c r="I5" s="62" t="s">
        <v>104</v>
      </c>
      <c r="J5" s="199" t="s">
        <v>103</v>
      </c>
      <c r="K5" s="62" t="s">
        <v>104</v>
      </c>
      <c r="L5" s="199" t="s">
        <v>103</v>
      </c>
      <c r="M5" s="62" t="s">
        <v>104</v>
      </c>
      <c r="N5" s="199" t="s">
        <v>103</v>
      </c>
      <c r="O5" s="62" t="s">
        <v>104</v>
      </c>
      <c r="P5" s="221"/>
      <c r="Q5" s="33"/>
      <c r="R5" s="33"/>
      <c r="S5" s="33"/>
      <c r="T5" s="74"/>
      <c r="U5" s="33"/>
      <c r="V5" s="33"/>
      <c r="W5" s="33"/>
      <c r="X5" s="33"/>
    </row>
    <row r="6" spans="1:31" ht="15" customHeight="1" x14ac:dyDescent="0.25">
      <c r="A6" s="2" t="s">
        <v>584</v>
      </c>
      <c r="B6" s="201">
        <v>253</v>
      </c>
      <c r="C6" s="202">
        <f>(B6/B$11)*100</f>
        <v>64.213197969543145</v>
      </c>
      <c r="D6" s="203">
        <v>4915</v>
      </c>
      <c r="E6" s="202">
        <f>(D6/D$11)*100</f>
        <v>89.444949954504096</v>
      </c>
      <c r="F6" s="204">
        <v>26</v>
      </c>
      <c r="G6" s="202">
        <f>(F6/F$11)*100</f>
        <v>83.870967741935488</v>
      </c>
      <c r="H6" s="205">
        <v>332</v>
      </c>
      <c r="I6" s="202">
        <f>(H6/H$11)*100</f>
        <v>84.050632911392412</v>
      </c>
      <c r="J6" s="205">
        <f>SUM(B6,F6)</f>
        <v>279</v>
      </c>
      <c r="K6" s="202">
        <f>(J6/J$11)*100</f>
        <v>65.64705882352942</v>
      </c>
      <c r="L6" s="203">
        <f>SUM(D6,H6)</f>
        <v>5247</v>
      </c>
      <c r="M6" s="202">
        <f>(L6/L$11)*100</f>
        <v>89.083191850594218</v>
      </c>
      <c r="N6" s="206">
        <f>SUM(J6, L6)</f>
        <v>5526</v>
      </c>
      <c r="O6" s="238">
        <f t="shared" ref="O6:O11" si="0">(N6/$N$11)*100</f>
        <v>86.34375</v>
      </c>
      <c r="P6" s="249"/>
      <c r="Q6" s="51"/>
      <c r="R6" s="51"/>
      <c r="S6" s="51"/>
      <c r="T6" s="51"/>
      <c r="U6" s="51"/>
      <c r="V6" s="51"/>
      <c r="W6" s="33"/>
      <c r="X6" s="33"/>
    </row>
    <row r="7" spans="1:31" ht="15" customHeight="1" x14ac:dyDescent="0.25">
      <c r="A7" s="2" t="s">
        <v>585</v>
      </c>
      <c r="B7" s="201">
        <v>0</v>
      </c>
      <c r="C7" s="202">
        <f>(B7/B$11)*100</f>
        <v>0</v>
      </c>
      <c r="D7" s="203">
        <v>14</v>
      </c>
      <c r="E7" s="202">
        <f t="shared" ref="E7:E11" si="1">(D7/D$11)*100</f>
        <v>0.25477707006369427</v>
      </c>
      <c r="F7" s="204">
        <v>0</v>
      </c>
      <c r="G7" s="202">
        <f t="shared" ref="G7:G11" si="2">(F7/F$11)*100</f>
        <v>0</v>
      </c>
      <c r="H7" s="205">
        <v>0</v>
      </c>
      <c r="I7" s="202">
        <f t="shared" ref="I7:I11" si="3">(H7/H$11)*100</f>
        <v>0</v>
      </c>
      <c r="J7" s="205">
        <f>SUM(B7,F7)</f>
        <v>0</v>
      </c>
      <c r="K7" s="202">
        <f t="shared" ref="K7:K11" si="4">(J7/J$11)*100</f>
        <v>0</v>
      </c>
      <c r="L7" s="203">
        <f t="shared" ref="L7:L9" si="5">SUM(D7,H7)</f>
        <v>14</v>
      </c>
      <c r="M7" s="202">
        <f t="shared" ref="M7:M11" si="6">(L7/L$11)*100</f>
        <v>0.23769100169779284</v>
      </c>
      <c r="N7" s="206">
        <f t="shared" ref="N7:N9" si="7">SUM(J7, L7)</f>
        <v>14</v>
      </c>
      <c r="O7" s="238">
        <f t="shared" si="0"/>
        <v>0.21875000000000003</v>
      </c>
      <c r="P7" s="249"/>
      <c r="Q7" s="52"/>
      <c r="R7" s="53"/>
      <c r="S7" s="52"/>
      <c r="T7" s="52"/>
      <c r="U7" s="53"/>
      <c r="V7" s="53"/>
      <c r="W7" s="33"/>
      <c r="X7" s="33"/>
    </row>
    <row r="8" spans="1:31" ht="15" customHeight="1" x14ac:dyDescent="0.3">
      <c r="A8" s="2" t="s">
        <v>88</v>
      </c>
      <c r="B8" s="201">
        <v>26</v>
      </c>
      <c r="C8" s="202">
        <f>(B8/B$11)*100</f>
        <v>6.5989847715736047</v>
      </c>
      <c r="D8" s="203">
        <v>225</v>
      </c>
      <c r="E8" s="202">
        <f t="shared" si="1"/>
        <v>4.0946314831665154</v>
      </c>
      <c r="F8" s="204">
        <v>0</v>
      </c>
      <c r="G8" s="202">
        <f t="shared" si="2"/>
        <v>0</v>
      </c>
      <c r="H8" s="205">
        <v>20</v>
      </c>
      <c r="I8" s="202">
        <f t="shared" si="3"/>
        <v>5.0632911392405067</v>
      </c>
      <c r="J8" s="205">
        <f>SUM(B8,F8)</f>
        <v>26</v>
      </c>
      <c r="K8" s="202">
        <f t="shared" si="4"/>
        <v>6.1176470588235299</v>
      </c>
      <c r="L8" s="203">
        <f t="shared" si="5"/>
        <v>245</v>
      </c>
      <c r="M8" s="202">
        <f t="shared" si="6"/>
        <v>4.1595925297113752</v>
      </c>
      <c r="N8" s="206">
        <f t="shared" si="7"/>
        <v>271</v>
      </c>
      <c r="O8" s="238">
        <f t="shared" si="0"/>
        <v>4.234375</v>
      </c>
      <c r="P8" s="249"/>
      <c r="Q8" s="52"/>
      <c r="R8" s="53"/>
      <c r="S8" s="52"/>
      <c r="T8" s="52"/>
      <c r="U8" s="53"/>
      <c r="V8" s="53"/>
      <c r="W8" s="74"/>
      <c r="X8" s="33"/>
    </row>
    <row r="9" spans="1:31" ht="15" customHeight="1" x14ac:dyDescent="0.25">
      <c r="A9" s="2" t="s">
        <v>586</v>
      </c>
      <c r="B9" s="201">
        <v>115</v>
      </c>
      <c r="C9" s="202">
        <f>(B9/B$11)*100</f>
        <v>29.187817258883246</v>
      </c>
      <c r="D9" s="203">
        <v>341</v>
      </c>
      <c r="E9" s="202">
        <f t="shared" si="1"/>
        <v>6.2056414922656966</v>
      </c>
      <c r="F9" s="204">
        <v>5</v>
      </c>
      <c r="G9" s="202">
        <f t="shared" si="2"/>
        <v>16.129032258064516</v>
      </c>
      <c r="H9" s="205">
        <v>43</v>
      </c>
      <c r="I9" s="202">
        <f t="shared" si="3"/>
        <v>10.886075949367088</v>
      </c>
      <c r="J9" s="205">
        <f>SUM(B9,F9)</f>
        <v>120</v>
      </c>
      <c r="K9" s="202">
        <f t="shared" si="4"/>
        <v>28.235294117647058</v>
      </c>
      <c r="L9" s="203">
        <f t="shared" si="5"/>
        <v>384</v>
      </c>
      <c r="M9" s="202">
        <f t="shared" si="6"/>
        <v>6.5195246179966038</v>
      </c>
      <c r="N9" s="206">
        <f t="shared" si="7"/>
        <v>504</v>
      </c>
      <c r="O9" s="238">
        <f t="shared" si="0"/>
        <v>7.875</v>
      </c>
      <c r="P9" s="249"/>
      <c r="Q9" s="52"/>
      <c r="R9" s="53"/>
      <c r="S9" s="52"/>
      <c r="T9" s="52"/>
      <c r="U9" s="53"/>
      <c r="V9" s="53"/>
      <c r="W9" s="33"/>
      <c r="X9" s="33"/>
    </row>
    <row r="10" spans="1:31" ht="15" customHeight="1" x14ac:dyDescent="0.25">
      <c r="A10" s="2" t="s">
        <v>587</v>
      </c>
      <c r="B10" s="253" t="s">
        <v>588</v>
      </c>
      <c r="C10" s="369" t="s">
        <v>558</v>
      </c>
      <c r="D10" s="253" t="s">
        <v>588</v>
      </c>
      <c r="E10" s="369" t="s">
        <v>558</v>
      </c>
      <c r="F10" s="253" t="s">
        <v>588</v>
      </c>
      <c r="G10" s="369" t="s">
        <v>558</v>
      </c>
      <c r="H10" s="370" t="s">
        <v>588</v>
      </c>
      <c r="I10" s="369" t="s">
        <v>558</v>
      </c>
      <c r="J10" s="370" t="s">
        <v>588</v>
      </c>
      <c r="K10" s="369" t="s">
        <v>558</v>
      </c>
      <c r="L10" s="253" t="s">
        <v>588</v>
      </c>
      <c r="M10" s="369" t="s">
        <v>558</v>
      </c>
      <c r="N10" s="206">
        <v>85</v>
      </c>
      <c r="O10" s="238">
        <f t="shared" si="0"/>
        <v>1.328125</v>
      </c>
      <c r="P10" s="249"/>
      <c r="Q10" s="52"/>
      <c r="R10" s="53"/>
      <c r="S10" s="52"/>
      <c r="T10" s="52"/>
      <c r="U10" s="53"/>
      <c r="V10" s="53"/>
      <c r="W10" s="33"/>
      <c r="X10" s="33"/>
    </row>
    <row r="11" spans="1:31" s="1" customFormat="1" ht="15" customHeight="1" thickBot="1" x14ac:dyDescent="0.35">
      <c r="A11" s="207" t="s">
        <v>102</v>
      </c>
      <c r="B11" s="208">
        <f>SUM(B6:B9)</f>
        <v>394</v>
      </c>
      <c r="C11" s="209">
        <v>100</v>
      </c>
      <c r="D11" s="210">
        <f>SUM(D6:D9)</f>
        <v>5495</v>
      </c>
      <c r="E11" s="209">
        <f t="shared" si="1"/>
        <v>100</v>
      </c>
      <c r="F11" s="208">
        <f>SUM(F6:F10)</f>
        <v>31</v>
      </c>
      <c r="G11" s="209">
        <f t="shared" si="2"/>
        <v>100</v>
      </c>
      <c r="H11" s="211">
        <f>SUM(H6:H9)</f>
        <v>395</v>
      </c>
      <c r="I11" s="209">
        <f t="shared" si="3"/>
        <v>100</v>
      </c>
      <c r="J11" s="211">
        <f>SUM(J6:J9)</f>
        <v>425</v>
      </c>
      <c r="K11" s="209">
        <f t="shared" si="4"/>
        <v>100</v>
      </c>
      <c r="L11" s="210">
        <f>SUM(L6:L9)</f>
        <v>5890</v>
      </c>
      <c r="M11" s="209">
        <f t="shared" si="6"/>
        <v>100</v>
      </c>
      <c r="N11" s="212">
        <f>SUM(N6:N10)</f>
        <v>6400</v>
      </c>
      <c r="O11" s="245">
        <f t="shared" si="0"/>
        <v>100</v>
      </c>
      <c r="P11" s="234"/>
      <c r="Q11" s="52"/>
      <c r="R11" s="53"/>
      <c r="S11" s="52"/>
      <c r="T11" s="52"/>
      <c r="U11" s="53"/>
      <c r="V11" s="53"/>
      <c r="W11" s="74"/>
      <c r="X11" s="74"/>
      <c r="Y11" s="74"/>
      <c r="Z11" s="74"/>
      <c r="AA11" s="74"/>
      <c r="AB11" s="74"/>
      <c r="AC11" s="74"/>
      <c r="AD11" s="74"/>
      <c r="AE11" s="74"/>
    </row>
    <row r="12" spans="1:31" ht="13" x14ac:dyDescent="0.25">
      <c r="A12" s="26" t="s">
        <v>607</v>
      </c>
      <c r="B12" s="214"/>
      <c r="C12" s="118"/>
      <c r="D12" s="215"/>
      <c r="E12" s="118"/>
      <c r="F12" s="216"/>
      <c r="G12" s="118"/>
      <c r="H12" s="217"/>
      <c r="I12" s="118"/>
      <c r="J12" s="216"/>
      <c r="K12" s="118"/>
      <c r="L12" s="218"/>
      <c r="M12" s="118"/>
      <c r="N12" s="218"/>
      <c r="O12" s="118"/>
      <c r="P12" s="235"/>
      <c r="Q12" s="52"/>
      <c r="R12" s="53"/>
      <c r="S12" s="52"/>
      <c r="T12" s="52"/>
      <c r="U12" s="53"/>
      <c r="V12" s="53"/>
      <c r="W12" s="33"/>
      <c r="X12" s="33"/>
      <c r="Y12" s="33"/>
      <c r="Z12" s="33"/>
      <c r="AA12" s="33"/>
      <c r="AB12" s="33"/>
      <c r="AC12" s="33"/>
      <c r="AD12" s="33"/>
      <c r="AE12" s="33"/>
    </row>
    <row r="13" spans="1:31" ht="13" x14ac:dyDescent="0.25">
      <c r="A13" s="26"/>
      <c r="B13" s="214"/>
      <c r="C13" s="219"/>
      <c r="D13" s="215"/>
      <c r="E13" s="219"/>
      <c r="F13" s="216"/>
      <c r="G13" s="219"/>
      <c r="H13" s="217"/>
      <c r="I13" s="219"/>
      <c r="J13" s="216"/>
      <c r="K13" s="219"/>
      <c r="L13" s="218"/>
      <c r="M13" s="219"/>
      <c r="N13" s="218"/>
      <c r="O13" s="219"/>
      <c r="P13" s="235"/>
      <c r="Q13" s="52"/>
      <c r="R13" s="53"/>
      <c r="S13" s="52"/>
      <c r="T13" s="52"/>
      <c r="U13" s="53"/>
      <c r="V13" s="53"/>
      <c r="W13" s="33"/>
      <c r="X13" s="33"/>
      <c r="Y13" s="33"/>
      <c r="Z13" s="33"/>
      <c r="AA13" s="33"/>
      <c r="AB13" s="33"/>
      <c r="AC13" s="33"/>
      <c r="AD13" s="33"/>
      <c r="AE13" s="33"/>
    </row>
    <row r="14" spans="1:31" ht="13" x14ac:dyDescent="0.3">
      <c r="A14" s="25" t="s">
        <v>609</v>
      </c>
      <c r="N14" s="220"/>
      <c r="P14" s="33"/>
      <c r="Q14" s="52"/>
      <c r="R14" s="53"/>
      <c r="S14" s="52"/>
      <c r="T14" s="52"/>
      <c r="U14" s="53"/>
      <c r="V14" s="53"/>
      <c r="W14" s="221"/>
      <c r="X14" s="222"/>
      <c r="Y14" s="222"/>
      <c r="Z14" s="222"/>
      <c r="AA14" s="221"/>
      <c r="AB14" s="221"/>
      <c r="AC14" s="221"/>
      <c r="AD14" s="33"/>
      <c r="AE14" s="33"/>
    </row>
    <row r="15" spans="1:31" ht="13" x14ac:dyDescent="0.3">
      <c r="A15" s="26" t="s">
        <v>610</v>
      </c>
      <c r="D15" s="223"/>
      <c r="N15" s="220"/>
      <c r="P15" s="33"/>
      <c r="Q15" s="52"/>
      <c r="R15" s="53"/>
      <c r="S15" s="52"/>
      <c r="T15" s="52"/>
      <c r="U15" s="53"/>
      <c r="V15" s="53"/>
      <c r="W15" s="221"/>
      <c r="X15" s="221"/>
      <c r="Y15" s="221"/>
      <c r="Z15" s="221"/>
      <c r="AA15" s="221"/>
      <c r="AB15" s="221"/>
      <c r="AC15" s="221"/>
      <c r="AD15" s="33"/>
      <c r="AE15" s="33"/>
    </row>
    <row r="16" spans="1:31" ht="13" x14ac:dyDescent="0.25">
      <c r="P16" s="33"/>
      <c r="Q16" s="52"/>
      <c r="R16" s="53"/>
      <c r="S16" s="52"/>
      <c r="T16" s="52"/>
      <c r="U16" s="53"/>
      <c r="V16" s="53"/>
      <c r="W16" s="33"/>
      <c r="X16" s="33"/>
      <c r="Y16" s="33"/>
      <c r="Z16" s="33"/>
      <c r="AA16" s="33"/>
      <c r="AB16" s="33"/>
      <c r="AC16" s="33"/>
      <c r="AD16" s="33"/>
      <c r="AE16" s="33"/>
    </row>
    <row r="17" spans="1:31" ht="13" x14ac:dyDescent="0.3">
      <c r="A17" s="86"/>
      <c r="B17" s="1" t="s">
        <v>611</v>
      </c>
      <c r="P17" s="33"/>
      <c r="Q17" s="52"/>
      <c r="R17" s="53"/>
      <c r="S17" s="52"/>
      <c r="T17" s="52"/>
      <c r="U17" s="53"/>
      <c r="V17" s="53"/>
      <c r="W17" s="33"/>
      <c r="X17" s="33"/>
      <c r="Y17" s="33"/>
      <c r="Z17" s="33"/>
      <c r="AA17" s="33"/>
      <c r="AB17" s="33"/>
      <c r="AC17" s="33"/>
      <c r="AD17" s="33"/>
      <c r="AE17" s="33"/>
    </row>
    <row r="18" spans="1:31" ht="15" x14ac:dyDescent="0.3">
      <c r="A18" s="195"/>
      <c r="B18" s="395" t="s">
        <v>577</v>
      </c>
      <c r="C18" s="396"/>
      <c r="D18" s="396"/>
      <c r="E18" s="396"/>
      <c r="F18" s="397" t="s">
        <v>578</v>
      </c>
      <c r="G18" s="398"/>
      <c r="H18" s="398"/>
      <c r="I18" s="398"/>
      <c r="J18" s="397" t="s">
        <v>579</v>
      </c>
      <c r="K18" s="398"/>
      <c r="L18" s="398"/>
      <c r="M18" s="398"/>
      <c r="N18" s="397" t="s">
        <v>580</v>
      </c>
      <c r="O18" s="398"/>
      <c r="P18" s="33"/>
      <c r="Q18" s="51"/>
      <c r="R18" s="51"/>
      <c r="S18" s="52"/>
      <c r="T18" s="52"/>
      <c r="U18" s="53"/>
      <c r="V18" s="53"/>
      <c r="W18" s="33"/>
      <c r="X18" s="33"/>
      <c r="Y18" s="33"/>
      <c r="Z18" s="224"/>
      <c r="AA18" s="33"/>
      <c r="AB18" s="33"/>
      <c r="AC18" s="33"/>
      <c r="AD18" s="33"/>
      <c r="AE18" s="33"/>
    </row>
    <row r="19" spans="1:31" ht="13" x14ac:dyDescent="0.3">
      <c r="A19" s="195"/>
      <c r="B19" s="400" t="s">
        <v>581</v>
      </c>
      <c r="C19" s="380"/>
      <c r="D19" s="400" t="s">
        <v>582</v>
      </c>
      <c r="E19" s="380"/>
      <c r="F19" s="400" t="s">
        <v>581</v>
      </c>
      <c r="G19" s="380"/>
      <c r="H19" s="400" t="s">
        <v>582</v>
      </c>
      <c r="I19" s="380"/>
      <c r="J19" s="400" t="s">
        <v>581</v>
      </c>
      <c r="K19" s="380"/>
      <c r="L19" s="400" t="s">
        <v>582</v>
      </c>
      <c r="M19" s="380"/>
      <c r="N19" s="197"/>
      <c r="O19" s="61"/>
      <c r="P19" s="33"/>
      <c r="Q19" s="52"/>
      <c r="R19" s="53"/>
      <c r="S19" s="52"/>
      <c r="T19" s="52"/>
      <c r="U19" s="53"/>
      <c r="V19" s="53"/>
      <c r="W19" s="33"/>
      <c r="X19" s="33"/>
      <c r="Y19" s="225"/>
      <c r="Z19" s="224"/>
      <c r="AA19" s="33"/>
      <c r="AB19" s="33"/>
      <c r="AC19" s="33"/>
      <c r="AD19" s="33"/>
      <c r="AE19" s="33"/>
    </row>
    <row r="20" spans="1:31" ht="13" x14ac:dyDescent="0.3">
      <c r="A20" s="62" t="s">
        <v>589</v>
      </c>
      <c r="B20" s="199" t="s">
        <v>103</v>
      </c>
      <c r="C20" s="62" t="s">
        <v>104</v>
      </c>
      <c r="D20" s="199" t="s">
        <v>103</v>
      </c>
      <c r="E20" s="62" t="s">
        <v>104</v>
      </c>
      <c r="F20" s="199" t="s">
        <v>103</v>
      </c>
      <c r="G20" s="65" t="s">
        <v>104</v>
      </c>
      <c r="H20" s="62" t="s">
        <v>103</v>
      </c>
      <c r="I20" s="65" t="s">
        <v>104</v>
      </c>
      <c r="J20" s="62" t="s">
        <v>103</v>
      </c>
      <c r="K20" s="62" t="s">
        <v>104</v>
      </c>
      <c r="L20" s="199" t="s">
        <v>103</v>
      </c>
      <c r="M20" s="65" t="s">
        <v>104</v>
      </c>
      <c r="N20" s="62" t="s">
        <v>103</v>
      </c>
      <c r="O20" s="62" t="s">
        <v>104</v>
      </c>
      <c r="P20" s="33"/>
      <c r="Q20" s="52"/>
      <c r="R20" s="53"/>
      <c r="S20" s="52"/>
      <c r="T20" s="52"/>
      <c r="U20" s="53"/>
      <c r="V20" s="53"/>
      <c r="W20" s="33"/>
      <c r="X20" s="33"/>
      <c r="Y20" s="33"/>
      <c r="Z20" s="224"/>
      <c r="AA20" s="33"/>
      <c r="AB20" s="33"/>
      <c r="AC20" s="33"/>
      <c r="AD20" s="33"/>
      <c r="AE20" s="33"/>
    </row>
    <row r="21" spans="1:31" ht="15" customHeight="1" x14ac:dyDescent="0.25">
      <c r="A21" s="33" t="s">
        <v>590</v>
      </c>
      <c r="B21" s="226">
        <v>202</v>
      </c>
      <c r="C21" s="227">
        <f>(B21/B$28)*100</f>
        <v>51.26903553299492</v>
      </c>
      <c r="D21" s="228">
        <v>3406</v>
      </c>
      <c r="E21" s="227">
        <f>(D21/D$28)*100</f>
        <v>61.983621474067327</v>
      </c>
      <c r="F21" s="228">
        <v>14</v>
      </c>
      <c r="G21" s="227">
        <f>(F21/F$28)*100</f>
        <v>45.161290322580641</v>
      </c>
      <c r="H21" s="228">
        <v>188</v>
      </c>
      <c r="I21" s="227">
        <f>(H21/H$28)*100</f>
        <v>47.594936708860757</v>
      </c>
      <c r="J21" s="228">
        <f>SUM(B21,F21)</f>
        <v>216</v>
      </c>
      <c r="K21" s="227">
        <f>(J21/J$28)*100</f>
        <v>50.823529411764703</v>
      </c>
      <c r="L21" s="228">
        <f>SUM(D21,H21)</f>
        <v>3594</v>
      </c>
      <c r="M21" s="227">
        <f>(L21/L$28)*100</f>
        <v>61.018675721561962</v>
      </c>
      <c r="N21" s="228">
        <f>J21+L21</f>
        <v>3810</v>
      </c>
      <c r="O21" s="246">
        <f>(N21/N$28)*100</f>
        <v>59.53125</v>
      </c>
      <c r="P21" s="249"/>
      <c r="Q21" s="52"/>
      <c r="R21" s="53"/>
      <c r="S21" s="52"/>
      <c r="T21" s="52"/>
      <c r="U21" s="53"/>
      <c r="V21" s="53"/>
      <c r="W21" s="33"/>
      <c r="X21" s="33"/>
      <c r="Y21" s="33"/>
      <c r="Z21" s="33"/>
      <c r="AA21" s="33"/>
      <c r="AB21" s="33"/>
      <c r="AC21" s="33"/>
      <c r="AD21" s="33"/>
      <c r="AE21" s="33"/>
    </row>
    <row r="22" spans="1:31" ht="15" customHeight="1" x14ac:dyDescent="0.25">
      <c r="A22" s="33" t="s">
        <v>591</v>
      </c>
      <c r="B22" s="226">
        <v>57</v>
      </c>
      <c r="C22" s="227">
        <f t="shared" ref="C22:C28" si="8">(B22/B$28)*100</f>
        <v>14.467005076142131</v>
      </c>
      <c r="D22" s="228">
        <v>1211</v>
      </c>
      <c r="E22" s="227">
        <f t="shared" ref="E22:E28" si="9">(D22/D$28)*100</f>
        <v>22.038216560509554</v>
      </c>
      <c r="F22" s="228">
        <v>10</v>
      </c>
      <c r="G22" s="227">
        <f t="shared" ref="G22:G28" si="10">(F22/F$28)*100</f>
        <v>32.258064516129032</v>
      </c>
      <c r="H22" s="228">
        <v>117</v>
      </c>
      <c r="I22" s="227">
        <f t="shared" ref="I22:I28" si="11">(H22/H$28)*100</f>
        <v>29.620253164556964</v>
      </c>
      <c r="J22" s="228">
        <f t="shared" ref="J22:J28" si="12">SUM(B22,F22)</f>
        <v>67</v>
      </c>
      <c r="K22" s="227">
        <f t="shared" ref="K22:K28" si="13">(J22/J$28)*100</f>
        <v>15.764705882352942</v>
      </c>
      <c r="L22" s="228">
        <f t="shared" ref="L22:L28" si="14">SUM(D22,H22)</f>
        <v>1328</v>
      </c>
      <c r="M22" s="227">
        <f t="shared" ref="M22:M28" si="15">(L22/L$28)*100</f>
        <v>22.546689303904923</v>
      </c>
      <c r="N22" s="228">
        <f t="shared" ref="N22:N26" si="16">J22+L22</f>
        <v>1395</v>
      </c>
      <c r="O22" s="246">
        <f t="shared" ref="O22:O28" si="17">(N22/N$28)*100</f>
        <v>21.796875</v>
      </c>
      <c r="P22" s="249"/>
      <c r="Q22" s="52"/>
      <c r="R22" s="53"/>
      <c r="S22" s="52"/>
      <c r="T22" s="52"/>
      <c r="U22" s="53"/>
      <c r="V22" s="53"/>
      <c r="W22" s="33"/>
      <c r="X22" s="33"/>
      <c r="Y22" s="33"/>
      <c r="Z22" s="33"/>
      <c r="AA22" s="33"/>
      <c r="AB22" s="33"/>
      <c r="AC22" s="33"/>
      <c r="AD22" s="33"/>
      <c r="AE22" s="33"/>
    </row>
    <row r="23" spans="1:31" ht="15" customHeight="1" x14ac:dyDescent="0.25">
      <c r="A23" s="33" t="s">
        <v>592</v>
      </c>
      <c r="B23" s="226">
        <v>18</v>
      </c>
      <c r="C23" s="227">
        <f t="shared" si="8"/>
        <v>4.5685279187817258</v>
      </c>
      <c r="D23" s="228">
        <v>298</v>
      </c>
      <c r="E23" s="227">
        <f t="shared" si="9"/>
        <v>5.4231119199272069</v>
      </c>
      <c r="F23" s="228">
        <v>2</v>
      </c>
      <c r="G23" s="227">
        <f t="shared" si="10"/>
        <v>6.4516129032258061</v>
      </c>
      <c r="H23" s="228">
        <v>36</v>
      </c>
      <c r="I23" s="227">
        <f t="shared" si="11"/>
        <v>9.113924050632912</v>
      </c>
      <c r="J23" s="228">
        <f t="shared" si="12"/>
        <v>20</v>
      </c>
      <c r="K23" s="227">
        <f t="shared" si="13"/>
        <v>4.7058823529411766</v>
      </c>
      <c r="L23" s="228">
        <f t="shared" si="14"/>
        <v>334</v>
      </c>
      <c r="M23" s="227">
        <f t="shared" si="15"/>
        <v>5.6706281833616297</v>
      </c>
      <c r="N23" s="228">
        <f t="shared" si="16"/>
        <v>354</v>
      </c>
      <c r="O23" s="246">
        <f t="shared" si="17"/>
        <v>5.53125</v>
      </c>
      <c r="P23" s="249"/>
      <c r="Q23" s="52"/>
      <c r="R23" s="53"/>
      <c r="S23" s="52"/>
      <c r="T23" s="52"/>
      <c r="U23" s="53"/>
      <c r="V23" s="53"/>
      <c r="W23" s="33"/>
      <c r="X23" s="33"/>
      <c r="Y23" s="33"/>
      <c r="Z23" s="33"/>
      <c r="AA23" s="33"/>
      <c r="AB23" s="33"/>
      <c r="AC23" s="33"/>
      <c r="AD23" s="33"/>
      <c r="AE23" s="33"/>
    </row>
    <row r="24" spans="1:31" ht="15" customHeight="1" x14ac:dyDescent="0.25">
      <c r="A24" s="33" t="s">
        <v>593</v>
      </c>
      <c r="B24" s="226">
        <v>7</v>
      </c>
      <c r="C24" s="227">
        <f t="shared" si="8"/>
        <v>1.7766497461928936</v>
      </c>
      <c r="D24" s="228">
        <v>170</v>
      </c>
      <c r="E24" s="227">
        <f t="shared" si="9"/>
        <v>3.0937215650591448</v>
      </c>
      <c r="F24" s="228">
        <v>2</v>
      </c>
      <c r="G24" s="227">
        <f t="shared" si="10"/>
        <v>6.4516129032258061</v>
      </c>
      <c r="H24" s="228">
        <v>19</v>
      </c>
      <c r="I24" s="227">
        <f t="shared" si="11"/>
        <v>4.8101265822784809</v>
      </c>
      <c r="J24" s="228">
        <f t="shared" si="12"/>
        <v>9</v>
      </c>
      <c r="K24" s="227">
        <f t="shared" si="13"/>
        <v>2.1176470588235294</v>
      </c>
      <c r="L24" s="228">
        <f t="shared" si="14"/>
        <v>189</v>
      </c>
      <c r="M24" s="227">
        <f t="shared" si="15"/>
        <v>3.208828522920204</v>
      </c>
      <c r="N24" s="228">
        <f t="shared" si="16"/>
        <v>198</v>
      </c>
      <c r="O24" s="246">
        <f t="shared" si="17"/>
        <v>3.09375</v>
      </c>
      <c r="P24" s="249"/>
      <c r="Q24" s="52"/>
      <c r="R24" s="53"/>
      <c r="S24" s="52"/>
      <c r="T24" s="52"/>
      <c r="U24" s="53"/>
      <c r="V24" s="53"/>
      <c r="W24" s="33"/>
      <c r="X24" s="33"/>
      <c r="Y24" s="33"/>
      <c r="Z24" s="33"/>
      <c r="AA24" s="33"/>
      <c r="AB24" s="33"/>
      <c r="AC24" s="33"/>
      <c r="AD24" s="33"/>
      <c r="AE24" s="33"/>
    </row>
    <row r="25" spans="1:31" ht="15" customHeight="1" x14ac:dyDescent="0.25">
      <c r="A25" s="33" t="s">
        <v>594</v>
      </c>
      <c r="B25" s="226">
        <v>6</v>
      </c>
      <c r="C25" s="227">
        <f t="shared" si="8"/>
        <v>1.5228426395939088</v>
      </c>
      <c r="D25" s="228">
        <v>167</v>
      </c>
      <c r="E25" s="227">
        <f t="shared" si="9"/>
        <v>3.0391264786169248</v>
      </c>
      <c r="F25" s="228">
        <v>1</v>
      </c>
      <c r="G25" s="227">
        <f t="shared" si="10"/>
        <v>3.225806451612903</v>
      </c>
      <c r="H25" s="228">
        <v>17</v>
      </c>
      <c r="I25" s="227">
        <f t="shared" si="11"/>
        <v>4.3037974683544302</v>
      </c>
      <c r="J25" s="228">
        <f t="shared" si="12"/>
        <v>7</v>
      </c>
      <c r="K25" s="227">
        <f t="shared" si="13"/>
        <v>1.6470588235294119</v>
      </c>
      <c r="L25" s="228">
        <f t="shared" si="14"/>
        <v>184</v>
      </c>
      <c r="M25" s="227">
        <f t="shared" si="15"/>
        <v>3.123938879456706</v>
      </c>
      <c r="N25" s="228">
        <f t="shared" si="16"/>
        <v>191</v>
      </c>
      <c r="O25" s="246">
        <f t="shared" si="17"/>
        <v>2.984375</v>
      </c>
      <c r="P25" s="249"/>
      <c r="Q25" s="52"/>
      <c r="R25" s="53"/>
      <c r="S25" s="52"/>
      <c r="T25" s="52"/>
      <c r="U25" s="53"/>
      <c r="V25" s="53"/>
      <c r="W25" s="33"/>
      <c r="X25" s="33"/>
      <c r="Y25" s="33"/>
      <c r="Z25" s="33"/>
      <c r="AA25" s="33"/>
      <c r="AB25" s="33"/>
      <c r="AC25" s="33"/>
      <c r="AD25" s="33"/>
      <c r="AE25" s="33"/>
    </row>
    <row r="26" spans="1:31" ht="15" customHeight="1" x14ac:dyDescent="0.4">
      <c r="A26" s="33" t="s">
        <v>586</v>
      </c>
      <c r="B26" s="226">
        <v>104</v>
      </c>
      <c r="C26" s="227">
        <f t="shared" si="8"/>
        <v>26.395939086294419</v>
      </c>
      <c r="D26" s="228">
        <v>243</v>
      </c>
      <c r="E26" s="227">
        <f t="shared" si="9"/>
        <v>4.4222020018198362</v>
      </c>
      <c r="F26" s="228">
        <v>2</v>
      </c>
      <c r="G26" s="227">
        <f t="shared" si="10"/>
        <v>6.4516129032258061</v>
      </c>
      <c r="H26" s="228">
        <v>18</v>
      </c>
      <c r="I26" s="227">
        <f t="shared" si="11"/>
        <v>4.556962025316456</v>
      </c>
      <c r="J26" s="228">
        <f t="shared" si="12"/>
        <v>106</v>
      </c>
      <c r="K26" s="227">
        <f t="shared" si="13"/>
        <v>24.941176470588236</v>
      </c>
      <c r="L26" s="228">
        <f t="shared" si="14"/>
        <v>261</v>
      </c>
      <c r="M26" s="227">
        <f t="shared" si="15"/>
        <v>4.4312393887945678</v>
      </c>
      <c r="N26" s="228">
        <f t="shared" si="16"/>
        <v>367</v>
      </c>
      <c r="O26" s="246">
        <f t="shared" si="17"/>
        <v>5.734375</v>
      </c>
      <c r="P26" s="249"/>
      <c r="Q26" s="52"/>
      <c r="R26" s="53"/>
      <c r="S26" s="52"/>
      <c r="T26" s="52"/>
      <c r="U26" s="53"/>
      <c r="V26" s="53"/>
      <c r="W26" s="74"/>
      <c r="X26" s="229"/>
      <c r="Y26" s="33"/>
      <c r="Z26" s="33"/>
      <c r="AA26" s="33"/>
      <c r="AB26" s="33"/>
      <c r="AC26" s="33"/>
      <c r="AD26" s="33"/>
      <c r="AE26" s="33"/>
    </row>
    <row r="27" spans="1:31" ht="15" customHeight="1" x14ac:dyDescent="0.4">
      <c r="A27" s="33" t="s">
        <v>595</v>
      </c>
      <c r="B27" s="253" t="s">
        <v>588</v>
      </c>
      <c r="C27" s="369" t="s">
        <v>558</v>
      </c>
      <c r="D27" s="253" t="s">
        <v>588</v>
      </c>
      <c r="E27" s="369" t="s">
        <v>558</v>
      </c>
      <c r="F27" s="371" t="s">
        <v>588</v>
      </c>
      <c r="G27" s="369" t="s">
        <v>558</v>
      </c>
      <c r="H27" s="370" t="s">
        <v>588</v>
      </c>
      <c r="I27" s="369" t="s">
        <v>558</v>
      </c>
      <c r="J27" s="370" t="s">
        <v>588</v>
      </c>
      <c r="K27" s="369" t="s">
        <v>558</v>
      </c>
      <c r="L27" s="253" t="s">
        <v>588</v>
      </c>
      <c r="M27" s="369" t="s">
        <v>558</v>
      </c>
      <c r="N27" s="228">
        <v>85</v>
      </c>
      <c r="O27" s="246">
        <f t="shared" si="17"/>
        <v>1.328125</v>
      </c>
      <c r="P27" s="33"/>
      <c r="Q27" s="52"/>
      <c r="R27" s="53"/>
      <c r="S27" s="53"/>
      <c r="T27" s="52"/>
      <c r="U27" s="53"/>
      <c r="V27" s="53"/>
      <c r="W27" s="74"/>
      <c r="X27" s="229"/>
      <c r="Y27" s="33"/>
      <c r="Z27" s="33"/>
      <c r="AA27" s="33"/>
      <c r="AB27" s="33"/>
      <c r="AC27" s="33"/>
      <c r="AD27" s="33"/>
      <c r="AE27" s="33"/>
    </row>
    <row r="28" spans="1:31" s="1" customFormat="1" ht="15" customHeight="1" thickBot="1" x14ac:dyDescent="0.35">
      <c r="A28" s="207" t="s">
        <v>102</v>
      </c>
      <c r="B28" s="230">
        <f>SUM(B21:B26)</f>
        <v>394</v>
      </c>
      <c r="C28" s="231">
        <f t="shared" si="8"/>
        <v>100</v>
      </c>
      <c r="D28" s="230">
        <f>SUM(D21:D26)</f>
        <v>5495</v>
      </c>
      <c r="E28" s="232">
        <f t="shared" si="9"/>
        <v>100</v>
      </c>
      <c r="F28" s="233">
        <f>SUM(F21:F26)</f>
        <v>31</v>
      </c>
      <c r="G28" s="232">
        <f t="shared" si="10"/>
        <v>100</v>
      </c>
      <c r="H28" s="233">
        <f>SUM(H21:H26)</f>
        <v>395</v>
      </c>
      <c r="I28" s="232">
        <f t="shared" si="11"/>
        <v>100</v>
      </c>
      <c r="J28" s="233">
        <f t="shared" si="12"/>
        <v>425</v>
      </c>
      <c r="K28" s="232">
        <f t="shared" si="13"/>
        <v>100</v>
      </c>
      <c r="L28" s="233">
        <f t="shared" si="14"/>
        <v>5890</v>
      </c>
      <c r="M28" s="232">
        <f t="shared" si="15"/>
        <v>100</v>
      </c>
      <c r="N28" s="233">
        <f>SUM(N21:N27)</f>
        <v>6400</v>
      </c>
      <c r="O28" s="231">
        <f t="shared" si="17"/>
        <v>100</v>
      </c>
      <c r="P28" s="234"/>
      <c r="Q28" s="52"/>
      <c r="R28" s="53"/>
      <c r="S28" s="213"/>
      <c r="T28" s="52"/>
      <c r="U28" s="53"/>
      <c r="V28" s="53"/>
      <c r="W28" s="234"/>
      <c r="X28" s="234"/>
      <c r="Y28" s="74"/>
      <c r="Z28" s="74"/>
      <c r="AA28" s="74"/>
      <c r="AB28" s="74"/>
      <c r="AC28" s="74"/>
      <c r="AD28" s="74"/>
      <c r="AE28" s="74"/>
    </row>
    <row r="29" spans="1:31" ht="13" x14ac:dyDescent="0.25">
      <c r="A29" s="26" t="s">
        <v>607</v>
      </c>
      <c r="B29" s="228"/>
      <c r="C29" s="118"/>
      <c r="D29" s="228"/>
      <c r="E29" s="118"/>
      <c r="F29" s="228"/>
      <c r="G29" s="118"/>
      <c r="H29" s="228"/>
      <c r="I29" s="118"/>
      <c r="J29" s="228"/>
      <c r="K29" s="118"/>
      <c r="L29" s="228"/>
      <c r="M29" s="118"/>
      <c r="N29" s="228"/>
      <c r="O29" s="118"/>
      <c r="P29" s="235"/>
      <c r="Q29" s="52"/>
      <c r="R29" s="53"/>
      <c r="S29" s="53"/>
      <c r="T29" s="235"/>
      <c r="U29" s="235"/>
      <c r="V29" s="235"/>
      <c r="W29" s="235"/>
      <c r="X29" s="235"/>
      <c r="Y29" s="33"/>
      <c r="Z29" s="33"/>
      <c r="AA29" s="33"/>
      <c r="AB29" s="33"/>
      <c r="AC29" s="33"/>
      <c r="AD29" s="33"/>
      <c r="AE29" s="33"/>
    </row>
    <row r="30" spans="1:31" ht="13" x14ac:dyDescent="0.25">
      <c r="A30" s="33"/>
      <c r="B30" s="214"/>
      <c r="C30" s="219"/>
      <c r="D30" s="215"/>
      <c r="E30" s="219"/>
      <c r="F30" s="236"/>
      <c r="G30" s="219"/>
      <c r="H30" s="237"/>
      <c r="I30" s="219"/>
      <c r="J30" s="214"/>
      <c r="K30" s="219"/>
      <c r="L30" s="218"/>
      <c r="M30" s="219"/>
      <c r="N30" s="217"/>
      <c r="O30" s="238"/>
      <c r="P30" s="235"/>
      <c r="Q30" s="52"/>
      <c r="R30" s="53"/>
      <c r="S30" s="53"/>
      <c r="T30" s="235"/>
      <c r="U30" s="235"/>
      <c r="V30" s="235"/>
      <c r="W30" s="235"/>
      <c r="X30" s="235"/>
      <c r="Y30" s="33"/>
      <c r="Z30" s="33"/>
      <c r="AA30" s="33"/>
      <c r="AB30" s="33"/>
      <c r="AC30" s="33"/>
      <c r="AD30" s="33"/>
      <c r="AE30" s="33"/>
    </row>
    <row r="31" spans="1:31" ht="13" x14ac:dyDescent="0.25">
      <c r="A31" s="25" t="s">
        <v>160</v>
      </c>
      <c r="H31" s="6"/>
      <c r="P31" s="33"/>
      <c r="Q31" s="52"/>
      <c r="R31" s="53"/>
      <c r="S31" s="53"/>
      <c r="T31" s="33"/>
      <c r="U31" s="33"/>
      <c r="V31" s="33"/>
      <c r="W31" s="33"/>
      <c r="X31" s="33"/>
      <c r="Y31" s="33"/>
      <c r="Z31" s="33"/>
      <c r="AA31" s="33"/>
      <c r="AB31" s="33"/>
      <c r="AC31" s="33"/>
      <c r="AD31" s="33"/>
      <c r="AE31" s="33"/>
    </row>
    <row r="32" spans="1:31" ht="13" x14ac:dyDescent="0.3">
      <c r="A32" s="26" t="s">
        <v>64</v>
      </c>
      <c r="D32" s="223"/>
      <c r="H32" s="6"/>
      <c r="P32" s="33"/>
      <c r="Q32" s="52"/>
      <c r="R32" s="53"/>
      <c r="S32" s="53"/>
      <c r="T32" s="33"/>
      <c r="U32" s="33"/>
      <c r="V32" s="33"/>
      <c r="W32" s="33"/>
      <c r="X32" s="33"/>
      <c r="Y32" s="33"/>
      <c r="Z32" s="33"/>
      <c r="AA32" s="33"/>
      <c r="AB32" s="33"/>
      <c r="AC32" s="33"/>
      <c r="AD32" s="33"/>
      <c r="AE32" s="33"/>
    </row>
    <row r="33" spans="1:31" ht="13" x14ac:dyDescent="0.25">
      <c r="P33" s="33"/>
      <c r="Q33" s="52"/>
      <c r="R33" s="53"/>
      <c r="S33" s="53"/>
      <c r="T33" s="33"/>
      <c r="U33" s="33"/>
      <c r="V33" s="33"/>
      <c r="W33" s="33"/>
      <c r="X33" s="33"/>
      <c r="Y33" s="33"/>
      <c r="Z33" s="33"/>
      <c r="AA33" s="33"/>
      <c r="AB33" s="33"/>
      <c r="AC33" s="33"/>
      <c r="AD33" s="33"/>
      <c r="AE33" s="33"/>
    </row>
    <row r="34" spans="1:31" ht="13" x14ac:dyDescent="0.3">
      <c r="A34" s="86"/>
      <c r="B34" s="1" t="s">
        <v>612</v>
      </c>
      <c r="P34" s="33"/>
      <c r="Q34" s="52"/>
      <c r="R34" s="53"/>
      <c r="S34" s="53"/>
      <c r="T34" s="33"/>
      <c r="U34" s="33"/>
      <c r="V34" s="33"/>
      <c r="W34" s="33"/>
      <c r="X34" s="33"/>
    </row>
    <row r="35" spans="1:31" ht="15" x14ac:dyDescent="0.3">
      <c r="A35" s="195"/>
      <c r="B35" s="395" t="s">
        <v>577</v>
      </c>
      <c r="C35" s="396"/>
      <c r="D35" s="396"/>
      <c r="E35" s="396"/>
      <c r="F35" s="397" t="s">
        <v>578</v>
      </c>
      <c r="G35" s="398"/>
      <c r="H35" s="398"/>
      <c r="I35" s="398"/>
      <c r="J35" s="397" t="s">
        <v>579</v>
      </c>
      <c r="K35" s="398"/>
      <c r="L35" s="398"/>
      <c r="M35" s="398"/>
      <c r="N35" s="397" t="s">
        <v>580</v>
      </c>
      <c r="O35" s="398"/>
      <c r="P35" s="33"/>
      <c r="Q35" s="51"/>
      <c r="R35" s="51"/>
      <c r="S35" s="51"/>
      <c r="T35" s="51"/>
      <c r="U35" s="51"/>
      <c r="V35" s="51"/>
      <c r="W35" s="51"/>
      <c r="X35" s="33"/>
    </row>
    <row r="36" spans="1:31" ht="13" x14ac:dyDescent="0.3">
      <c r="A36" s="195"/>
      <c r="B36" s="400" t="s">
        <v>581</v>
      </c>
      <c r="C36" s="380"/>
      <c r="D36" s="400" t="s">
        <v>582</v>
      </c>
      <c r="E36" s="380"/>
      <c r="F36" s="400" t="s">
        <v>581</v>
      </c>
      <c r="G36" s="380"/>
      <c r="H36" s="400" t="s">
        <v>582</v>
      </c>
      <c r="I36" s="380"/>
      <c r="J36" s="400" t="s">
        <v>581</v>
      </c>
      <c r="K36" s="380"/>
      <c r="L36" s="400" t="s">
        <v>582</v>
      </c>
      <c r="M36" s="380"/>
      <c r="N36" s="197"/>
      <c r="O36" s="61"/>
      <c r="P36" s="33"/>
      <c r="Q36" s="52"/>
      <c r="R36" s="53"/>
      <c r="S36" s="53"/>
      <c r="T36" s="53"/>
      <c r="U36" s="53"/>
      <c r="V36" s="52"/>
      <c r="W36" s="53"/>
      <c r="X36" s="33"/>
    </row>
    <row r="37" spans="1:31" ht="13" x14ac:dyDescent="0.3">
      <c r="A37" s="198" t="s">
        <v>596</v>
      </c>
      <c r="B37" s="199" t="s">
        <v>103</v>
      </c>
      <c r="C37" s="62" t="s">
        <v>104</v>
      </c>
      <c r="D37" s="199" t="s">
        <v>103</v>
      </c>
      <c r="E37" s="65" t="s">
        <v>104</v>
      </c>
      <c r="F37" s="62" t="s">
        <v>103</v>
      </c>
      <c r="G37" s="65" t="s">
        <v>104</v>
      </c>
      <c r="H37" s="62" t="s">
        <v>103</v>
      </c>
      <c r="I37" s="65" t="s">
        <v>104</v>
      </c>
      <c r="J37" s="62" t="s">
        <v>103</v>
      </c>
      <c r="K37" s="65" t="s">
        <v>104</v>
      </c>
      <c r="L37" s="62" t="s">
        <v>103</v>
      </c>
      <c r="M37" s="62" t="s">
        <v>104</v>
      </c>
      <c r="N37" s="199" t="s">
        <v>103</v>
      </c>
      <c r="O37" s="62" t="s">
        <v>104</v>
      </c>
      <c r="P37" s="33"/>
      <c r="Q37" s="52"/>
      <c r="R37" s="53"/>
      <c r="S37" s="53"/>
      <c r="T37" s="53"/>
      <c r="U37" s="53"/>
      <c r="V37" s="52"/>
      <c r="W37" s="53"/>
      <c r="X37" s="33"/>
    </row>
    <row r="38" spans="1:31" ht="15" customHeight="1" x14ac:dyDescent="0.25">
      <c r="A38" s="239" t="s">
        <v>597</v>
      </c>
      <c r="B38" s="240">
        <v>103</v>
      </c>
      <c r="C38" s="241">
        <f>(B38/B$48)*100</f>
        <v>26.142131979695431</v>
      </c>
      <c r="D38" s="242">
        <v>1110</v>
      </c>
      <c r="E38" s="241">
        <f>(D38/D$48)*100</f>
        <v>20.200181983621473</v>
      </c>
      <c r="F38" s="242">
        <v>7</v>
      </c>
      <c r="G38" s="241">
        <f>(F38/F$48)*100</f>
        <v>22.58064516129032</v>
      </c>
      <c r="H38" s="242">
        <v>49</v>
      </c>
      <c r="I38" s="241">
        <f>(H38/H$48)*100</f>
        <v>12.405063291139239</v>
      </c>
      <c r="J38" s="242">
        <f>SUM(B38,F38)</f>
        <v>110</v>
      </c>
      <c r="K38" s="241">
        <f>(J38/J$48)*100</f>
        <v>25.882352941176475</v>
      </c>
      <c r="L38" s="242">
        <f>SUM(D38,H38)</f>
        <v>1159</v>
      </c>
      <c r="M38" s="241">
        <f>(L38/L$48)*100</f>
        <v>19.677419354838712</v>
      </c>
      <c r="N38" s="242">
        <f>J38+L38</f>
        <v>1269</v>
      </c>
      <c r="O38" s="247">
        <f>(N38/N$48)*100</f>
        <v>19.828125</v>
      </c>
      <c r="P38" s="249"/>
      <c r="Q38" s="52"/>
      <c r="R38" s="53"/>
      <c r="S38" s="53"/>
      <c r="T38" s="53"/>
      <c r="U38" s="53"/>
      <c r="V38" s="52"/>
      <c r="W38" s="53"/>
      <c r="X38" s="33"/>
    </row>
    <row r="39" spans="1:31" ht="15" customHeight="1" x14ac:dyDescent="0.25">
      <c r="A39" s="239" t="s">
        <v>598</v>
      </c>
      <c r="B39" s="240">
        <v>69</v>
      </c>
      <c r="C39" s="241">
        <f t="shared" ref="C39:C46" si="18">(B39/B$48)*100</f>
        <v>17.512690355329948</v>
      </c>
      <c r="D39" s="242">
        <v>2903</v>
      </c>
      <c r="E39" s="241">
        <f t="shared" ref="E39:E46" si="19">(D39/D$48)*100</f>
        <v>52.829845313921744</v>
      </c>
      <c r="F39" s="242">
        <v>7</v>
      </c>
      <c r="G39" s="241">
        <f t="shared" ref="G39:G46" si="20">(F39/F$48)*100</f>
        <v>22.58064516129032</v>
      </c>
      <c r="H39" s="242">
        <v>185</v>
      </c>
      <c r="I39" s="241">
        <f t="shared" ref="I39:I46" si="21">(H39/H$48)*100</f>
        <v>46.835443037974684</v>
      </c>
      <c r="J39" s="242">
        <f t="shared" ref="J39:J46" si="22">SUM(B39,F39)</f>
        <v>76</v>
      </c>
      <c r="K39" s="241">
        <f t="shared" ref="K39:K46" si="23">(J39/J$48)*100</f>
        <v>17.882352941176471</v>
      </c>
      <c r="L39" s="242">
        <f t="shared" ref="L39:L46" si="24">SUM(D39,H39)</f>
        <v>3088</v>
      </c>
      <c r="M39" s="241">
        <f t="shared" ref="M39:M46" si="25">(L39/L$48)*100</f>
        <v>52.427843803056028</v>
      </c>
      <c r="N39" s="242">
        <f t="shared" ref="N39:N46" si="26">J39+L39</f>
        <v>3164</v>
      </c>
      <c r="O39" s="247">
        <f t="shared" ref="O39:O48" si="27">(N39/N$48)*100</f>
        <v>49.4375</v>
      </c>
      <c r="P39" s="249"/>
      <c r="Q39" s="52"/>
      <c r="R39" s="53"/>
      <c r="S39" s="53"/>
      <c r="T39" s="53"/>
      <c r="U39" s="53"/>
      <c r="V39" s="52"/>
      <c r="W39" s="53"/>
      <c r="X39" s="33"/>
    </row>
    <row r="40" spans="1:31" ht="15" customHeight="1" x14ac:dyDescent="0.25">
      <c r="A40" s="239" t="s">
        <v>599</v>
      </c>
      <c r="B40" s="240">
        <v>71</v>
      </c>
      <c r="C40" s="241">
        <f t="shared" si="18"/>
        <v>18.020304568527919</v>
      </c>
      <c r="D40" s="242">
        <v>742</v>
      </c>
      <c r="E40" s="241">
        <f t="shared" si="19"/>
        <v>13.503184713375797</v>
      </c>
      <c r="F40" s="242">
        <v>10</v>
      </c>
      <c r="G40" s="241">
        <f t="shared" si="20"/>
        <v>32.258064516129032</v>
      </c>
      <c r="H40" s="242">
        <v>86</v>
      </c>
      <c r="I40" s="241">
        <f t="shared" si="21"/>
        <v>21.772151898734176</v>
      </c>
      <c r="J40" s="242">
        <f t="shared" si="22"/>
        <v>81</v>
      </c>
      <c r="K40" s="241">
        <f t="shared" si="23"/>
        <v>19.058823529411764</v>
      </c>
      <c r="L40" s="242">
        <f t="shared" si="24"/>
        <v>828</v>
      </c>
      <c r="M40" s="241">
        <f t="shared" si="25"/>
        <v>14.057724957555179</v>
      </c>
      <c r="N40" s="242">
        <f t="shared" si="26"/>
        <v>909</v>
      </c>
      <c r="O40" s="247">
        <f t="shared" si="27"/>
        <v>14.203125</v>
      </c>
      <c r="P40" s="249"/>
      <c r="Q40" s="52"/>
      <c r="R40" s="53"/>
      <c r="S40" s="53"/>
      <c r="T40" s="53"/>
      <c r="U40" s="53"/>
      <c r="V40" s="52"/>
      <c r="W40" s="53"/>
      <c r="X40" s="33"/>
    </row>
    <row r="41" spans="1:31" ht="15" customHeight="1" x14ac:dyDescent="0.25">
      <c r="A41" s="239" t="s">
        <v>821</v>
      </c>
      <c r="B41" s="240">
        <v>6</v>
      </c>
      <c r="C41" s="241">
        <f t="shared" si="18"/>
        <v>1.5228426395939088</v>
      </c>
      <c r="D41" s="242">
        <v>60</v>
      </c>
      <c r="E41" s="241">
        <f t="shared" si="19"/>
        <v>1.0919017288444042</v>
      </c>
      <c r="F41" s="242">
        <v>0</v>
      </c>
      <c r="G41" s="241">
        <f t="shared" si="20"/>
        <v>0</v>
      </c>
      <c r="H41" s="242">
        <v>1</v>
      </c>
      <c r="I41" s="241">
        <f t="shared" si="21"/>
        <v>0.25316455696202533</v>
      </c>
      <c r="J41" s="242">
        <f t="shared" si="22"/>
        <v>6</v>
      </c>
      <c r="K41" s="241">
        <f t="shared" si="23"/>
        <v>1.411764705882353</v>
      </c>
      <c r="L41" s="242">
        <f t="shared" si="24"/>
        <v>61</v>
      </c>
      <c r="M41" s="241">
        <f t="shared" si="25"/>
        <v>1.0356536502546689</v>
      </c>
      <c r="N41" s="242">
        <f t="shared" si="26"/>
        <v>67</v>
      </c>
      <c r="O41" s="247">
        <f t="shared" si="27"/>
        <v>1.046875</v>
      </c>
      <c r="P41" s="249"/>
      <c r="Q41" s="52"/>
      <c r="R41" s="53"/>
      <c r="S41" s="53"/>
      <c r="T41" s="53"/>
      <c r="U41" s="53"/>
      <c r="V41" s="52"/>
      <c r="W41" s="53"/>
      <c r="X41" s="33"/>
    </row>
    <row r="42" spans="1:31" ht="15" customHeight="1" x14ac:dyDescent="0.25">
      <c r="A42" s="239" t="s">
        <v>601</v>
      </c>
      <c r="B42" s="240">
        <v>25</v>
      </c>
      <c r="C42" s="241">
        <f t="shared" si="18"/>
        <v>6.345177664974619</v>
      </c>
      <c r="D42" s="242">
        <v>253</v>
      </c>
      <c r="E42" s="241">
        <f t="shared" si="19"/>
        <v>4.6041856232939038</v>
      </c>
      <c r="F42" s="242">
        <v>3</v>
      </c>
      <c r="G42" s="241">
        <f t="shared" si="20"/>
        <v>9.67741935483871</v>
      </c>
      <c r="H42" s="242">
        <v>24</v>
      </c>
      <c r="I42" s="241">
        <f t="shared" si="21"/>
        <v>6.0759493670886071</v>
      </c>
      <c r="J42" s="242">
        <f t="shared" si="22"/>
        <v>28</v>
      </c>
      <c r="K42" s="241">
        <f t="shared" si="23"/>
        <v>6.5882352941176476</v>
      </c>
      <c r="L42" s="242">
        <f t="shared" si="24"/>
        <v>277</v>
      </c>
      <c r="M42" s="241">
        <f t="shared" si="25"/>
        <v>4.7028862478777596</v>
      </c>
      <c r="N42" s="242">
        <f t="shared" si="26"/>
        <v>305</v>
      </c>
      <c r="O42" s="247">
        <f t="shared" si="27"/>
        <v>4.765625</v>
      </c>
      <c r="P42" s="249"/>
      <c r="Q42" s="52"/>
      <c r="R42" s="53"/>
      <c r="S42" s="53"/>
      <c r="T42" s="53"/>
      <c r="U42" s="53"/>
      <c r="V42" s="52"/>
      <c r="W42" s="53"/>
      <c r="X42" s="33"/>
    </row>
    <row r="43" spans="1:31" ht="15" customHeight="1" x14ac:dyDescent="0.25">
      <c r="A43" s="239" t="s">
        <v>602</v>
      </c>
      <c r="B43" s="240">
        <v>4</v>
      </c>
      <c r="C43" s="241">
        <f t="shared" si="18"/>
        <v>1.015228426395939</v>
      </c>
      <c r="D43" s="242">
        <v>20</v>
      </c>
      <c r="E43" s="241">
        <f t="shared" si="19"/>
        <v>0.36396724294813471</v>
      </c>
      <c r="F43" s="242">
        <v>0</v>
      </c>
      <c r="G43" s="241">
        <f t="shared" si="20"/>
        <v>0</v>
      </c>
      <c r="H43" s="242">
        <v>0</v>
      </c>
      <c r="I43" s="241">
        <f t="shared" si="21"/>
        <v>0</v>
      </c>
      <c r="J43" s="242">
        <f t="shared" si="22"/>
        <v>4</v>
      </c>
      <c r="K43" s="241">
        <f t="shared" si="23"/>
        <v>0.94117647058823517</v>
      </c>
      <c r="L43" s="242">
        <f t="shared" si="24"/>
        <v>20</v>
      </c>
      <c r="M43" s="241">
        <f t="shared" si="25"/>
        <v>0.3395585738539898</v>
      </c>
      <c r="N43" s="242">
        <f t="shared" si="26"/>
        <v>24</v>
      </c>
      <c r="O43" s="247">
        <f t="shared" si="27"/>
        <v>0.375</v>
      </c>
      <c r="P43" s="249"/>
      <c r="Q43" s="52"/>
      <c r="R43" s="53"/>
      <c r="S43" s="53"/>
      <c r="T43" s="53"/>
      <c r="U43" s="53"/>
      <c r="V43" s="52"/>
      <c r="W43" s="53"/>
      <c r="X43" s="33"/>
    </row>
    <row r="44" spans="1:31" ht="15" customHeight="1" x14ac:dyDescent="0.25">
      <c r="A44" s="239" t="s">
        <v>603</v>
      </c>
      <c r="B44" s="240">
        <v>9</v>
      </c>
      <c r="C44" s="241">
        <f t="shared" si="18"/>
        <v>2.2842639593908629</v>
      </c>
      <c r="D44" s="242">
        <v>144</v>
      </c>
      <c r="E44" s="241">
        <f t="shared" si="19"/>
        <v>2.6205641492265697</v>
      </c>
      <c r="F44" s="242">
        <v>1</v>
      </c>
      <c r="G44" s="241">
        <f t="shared" si="20"/>
        <v>3.225806451612903</v>
      </c>
      <c r="H44" s="242">
        <v>6</v>
      </c>
      <c r="I44" s="241">
        <f t="shared" si="21"/>
        <v>1.5189873417721518</v>
      </c>
      <c r="J44" s="242">
        <f t="shared" si="22"/>
        <v>10</v>
      </c>
      <c r="K44" s="241">
        <f t="shared" si="23"/>
        <v>2.3529411764705883</v>
      </c>
      <c r="L44" s="242">
        <f t="shared" si="24"/>
        <v>150</v>
      </c>
      <c r="M44" s="241">
        <f t="shared" si="25"/>
        <v>2.5466893039049237</v>
      </c>
      <c r="N44" s="242">
        <f t="shared" si="26"/>
        <v>160</v>
      </c>
      <c r="O44" s="247">
        <f t="shared" si="27"/>
        <v>2.5</v>
      </c>
      <c r="P44" s="249"/>
      <c r="Q44" s="52"/>
      <c r="R44" s="53"/>
      <c r="S44" s="53"/>
      <c r="T44" s="53"/>
      <c r="U44" s="53"/>
      <c r="V44" s="52"/>
      <c r="W44" s="53"/>
      <c r="X44" s="33"/>
    </row>
    <row r="45" spans="1:31" ht="15" customHeight="1" x14ac:dyDescent="0.25">
      <c r="A45" s="239" t="s">
        <v>586</v>
      </c>
      <c r="B45" s="240">
        <v>107</v>
      </c>
      <c r="C45" s="241">
        <f t="shared" si="18"/>
        <v>27.157360406091367</v>
      </c>
      <c r="D45" s="242">
        <v>261</v>
      </c>
      <c r="E45" s="241">
        <f t="shared" si="19"/>
        <v>4.749772520473158</v>
      </c>
      <c r="F45" s="242">
        <v>3</v>
      </c>
      <c r="G45" s="241">
        <f t="shared" si="20"/>
        <v>9.67741935483871</v>
      </c>
      <c r="H45" s="242">
        <v>44</v>
      </c>
      <c r="I45" s="241">
        <f t="shared" si="21"/>
        <v>11.139240506329113</v>
      </c>
      <c r="J45" s="242">
        <f t="shared" si="22"/>
        <v>110</v>
      </c>
      <c r="K45" s="241">
        <f t="shared" si="23"/>
        <v>25.882352941176475</v>
      </c>
      <c r="L45" s="242">
        <f t="shared" si="24"/>
        <v>305</v>
      </c>
      <c r="M45" s="241">
        <f t="shared" si="25"/>
        <v>5.1782682512733453</v>
      </c>
      <c r="N45" s="242">
        <f t="shared" si="26"/>
        <v>415</v>
      </c>
      <c r="O45" s="247">
        <f t="shared" si="27"/>
        <v>6.4843750000000009</v>
      </c>
      <c r="P45" s="249"/>
      <c r="Q45" s="52"/>
      <c r="R45" s="53"/>
      <c r="S45" s="53"/>
      <c r="T45" s="53"/>
      <c r="U45" s="53"/>
      <c r="V45" s="52"/>
      <c r="W45" s="53"/>
      <c r="X45" s="33"/>
    </row>
    <row r="46" spans="1:31" ht="15" customHeight="1" x14ac:dyDescent="0.25">
      <c r="A46" s="239" t="s">
        <v>604</v>
      </c>
      <c r="B46" s="240">
        <v>0</v>
      </c>
      <c r="C46" s="241">
        <f t="shared" si="18"/>
        <v>0</v>
      </c>
      <c r="D46" s="242">
        <v>2</v>
      </c>
      <c r="E46" s="241">
        <f t="shared" si="19"/>
        <v>3.6396724294813471E-2</v>
      </c>
      <c r="F46" s="242">
        <v>0</v>
      </c>
      <c r="G46" s="241">
        <f t="shared" si="20"/>
        <v>0</v>
      </c>
      <c r="H46" s="242">
        <v>0</v>
      </c>
      <c r="I46" s="241">
        <f t="shared" si="21"/>
        <v>0</v>
      </c>
      <c r="J46" s="242">
        <f t="shared" si="22"/>
        <v>0</v>
      </c>
      <c r="K46" s="241">
        <f t="shared" si="23"/>
        <v>0</v>
      </c>
      <c r="L46" s="242">
        <f t="shared" si="24"/>
        <v>2</v>
      </c>
      <c r="M46" s="241">
        <f t="shared" si="25"/>
        <v>3.3955857385398983E-2</v>
      </c>
      <c r="N46" s="242">
        <f t="shared" si="26"/>
        <v>2</v>
      </c>
      <c r="O46" s="247">
        <f>(N46/N$48)*100</f>
        <v>3.125E-2</v>
      </c>
      <c r="P46" s="249"/>
      <c r="Q46" s="52"/>
      <c r="R46" s="53"/>
      <c r="S46" s="53"/>
      <c r="T46" s="53"/>
      <c r="U46" s="53"/>
      <c r="V46" s="52"/>
      <c r="W46" s="53"/>
      <c r="X46" s="33"/>
    </row>
    <row r="47" spans="1:31" ht="15" customHeight="1" x14ac:dyDescent="0.25">
      <c r="A47" s="239" t="s">
        <v>605</v>
      </c>
      <c r="B47" s="253" t="s">
        <v>588</v>
      </c>
      <c r="C47" s="369" t="s">
        <v>558</v>
      </c>
      <c r="D47" s="253" t="s">
        <v>588</v>
      </c>
      <c r="E47" s="369" t="s">
        <v>558</v>
      </c>
      <c r="F47" s="371" t="s">
        <v>588</v>
      </c>
      <c r="G47" s="369" t="s">
        <v>558</v>
      </c>
      <c r="H47" s="370" t="s">
        <v>588</v>
      </c>
      <c r="I47" s="369" t="s">
        <v>558</v>
      </c>
      <c r="J47" s="370" t="s">
        <v>588</v>
      </c>
      <c r="K47" s="369" t="s">
        <v>558</v>
      </c>
      <c r="L47" s="253" t="s">
        <v>588</v>
      </c>
      <c r="M47" s="369" t="s">
        <v>558</v>
      </c>
      <c r="N47" s="242">
        <v>85</v>
      </c>
      <c r="O47" s="247">
        <f>(N47/N$48)*100</f>
        <v>1.328125</v>
      </c>
      <c r="P47" s="33"/>
      <c r="Q47" s="52"/>
      <c r="R47" s="53"/>
      <c r="S47" s="53"/>
      <c r="T47" s="53"/>
      <c r="U47" s="53"/>
      <c r="V47" s="52"/>
      <c r="W47" s="53"/>
      <c r="X47" s="33"/>
    </row>
    <row r="48" spans="1:31" s="1" customFormat="1" ht="15" customHeight="1" thickBot="1" x14ac:dyDescent="0.35">
      <c r="A48" s="243" t="s">
        <v>102</v>
      </c>
      <c r="B48" s="230">
        <f>SUM(B38:B46)</f>
        <v>394</v>
      </c>
      <c r="C48" s="231">
        <f t="shared" ref="C48" si="28">(B48/B$28)*100</f>
        <v>100</v>
      </c>
      <c r="D48" s="230">
        <f>SUM(D38:D46)</f>
        <v>5495</v>
      </c>
      <c r="E48" s="232">
        <f t="shared" ref="E48" si="29">(D48/D$28)*100</f>
        <v>100</v>
      </c>
      <c r="F48" s="233">
        <f>SUM(F38:F46)</f>
        <v>31</v>
      </c>
      <c r="G48" s="232">
        <f t="shared" ref="G48" si="30">(F48/F$28)*100</f>
        <v>100</v>
      </c>
      <c r="H48" s="233">
        <f>SUM(H38:H46)</f>
        <v>395</v>
      </c>
      <c r="I48" s="232">
        <f t="shared" ref="I48" si="31">(H48/H$28)*100</f>
        <v>100</v>
      </c>
      <c r="J48" s="233">
        <f t="shared" ref="J48" si="32">SUM(B48,F48)</f>
        <v>425</v>
      </c>
      <c r="K48" s="232">
        <f t="shared" ref="K48" si="33">(J48/J$28)*100</f>
        <v>100</v>
      </c>
      <c r="L48" s="233">
        <f t="shared" ref="L48" si="34">SUM(D48,H48)</f>
        <v>5890</v>
      </c>
      <c r="M48" s="232">
        <f t="shared" ref="M48" si="35">(L48/L$28)*100</f>
        <v>100</v>
      </c>
      <c r="N48" s="244">
        <f>SUM(N38:N47)</f>
        <v>6400</v>
      </c>
      <c r="O48" s="248">
        <f t="shared" si="27"/>
        <v>100</v>
      </c>
      <c r="P48" s="234"/>
      <c r="Q48" s="52"/>
      <c r="R48" s="53"/>
      <c r="S48" s="53"/>
      <c r="T48" s="213"/>
      <c r="U48" s="213"/>
      <c r="V48" s="52"/>
      <c r="W48" s="53"/>
      <c r="X48" s="74"/>
    </row>
    <row r="49" spans="1:24" ht="13" x14ac:dyDescent="0.25">
      <c r="A49" s="26" t="s">
        <v>607</v>
      </c>
      <c r="B49" s="228"/>
      <c r="C49" s="118"/>
      <c r="D49" s="228"/>
      <c r="E49" s="118"/>
      <c r="F49" s="228"/>
      <c r="G49" s="118"/>
      <c r="H49" s="228"/>
      <c r="I49" s="118"/>
      <c r="J49" s="228"/>
      <c r="K49" s="118"/>
      <c r="L49" s="228"/>
      <c r="M49" s="118"/>
      <c r="N49" s="228"/>
      <c r="O49" s="118"/>
      <c r="P49" s="235"/>
      <c r="Q49" s="52"/>
      <c r="R49" s="53"/>
      <c r="S49" s="53"/>
      <c r="T49" s="53"/>
      <c r="U49" s="53"/>
      <c r="V49" s="52"/>
      <c r="W49" s="53"/>
      <c r="X49" s="33"/>
    </row>
    <row r="50" spans="1:24" ht="13" x14ac:dyDescent="0.25">
      <c r="K50" s="33"/>
      <c r="L50" s="33"/>
      <c r="P50" s="235"/>
      <c r="Q50" s="52"/>
      <c r="R50" s="53"/>
      <c r="S50" s="53"/>
      <c r="T50" s="53"/>
      <c r="U50" s="53"/>
      <c r="V50" s="52"/>
      <c r="W50" s="53"/>
      <c r="X50" s="33"/>
    </row>
    <row r="51" spans="1:24" ht="13" x14ac:dyDescent="0.3">
      <c r="A51" s="25" t="s">
        <v>609</v>
      </c>
      <c r="H51" s="5"/>
      <c r="P51" s="33"/>
      <c r="Q51" s="52"/>
      <c r="R51" s="53"/>
      <c r="S51" s="53"/>
      <c r="T51" s="53"/>
      <c r="U51" s="53"/>
      <c r="V51" s="52"/>
      <c r="W51" s="53"/>
      <c r="X51" s="33"/>
    </row>
    <row r="52" spans="1:24" ht="13" x14ac:dyDescent="0.25">
      <c r="A52" s="26" t="s">
        <v>64</v>
      </c>
      <c r="P52" s="33"/>
      <c r="Q52" s="52"/>
      <c r="R52" s="53"/>
      <c r="S52" s="53"/>
      <c r="T52" s="53"/>
      <c r="U52" s="53"/>
      <c r="V52" s="52"/>
      <c r="W52" s="53"/>
      <c r="X52" s="33"/>
    </row>
    <row r="53" spans="1:24" ht="13" x14ac:dyDescent="0.25">
      <c r="P53" s="33"/>
      <c r="Q53" s="52"/>
      <c r="R53" s="53"/>
      <c r="S53" s="53"/>
      <c r="T53" s="53"/>
      <c r="U53" s="53"/>
      <c r="V53" s="52"/>
      <c r="W53" s="53"/>
      <c r="X53" s="33"/>
    </row>
    <row r="54" spans="1:24" ht="13" x14ac:dyDescent="0.25">
      <c r="B54" s="33"/>
      <c r="C54" s="33"/>
      <c r="D54" s="33"/>
      <c r="E54" s="33"/>
      <c r="F54" s="33"/>
      <c r="G54" s="33"/>
      <c r="H54" s="33"/>
      <c r="I54" s="33"/>
      <c r="P54" s="33"/>
      <c r="Q54" s="52"/>
      <c r="R54" s="53"/>
      <c r="S54" s="53"/>
      <c r="T54" s="53"/>
      <c r="U54" s="53"/>
      <c r="V54" s="52"/>
      <c r="W54" s="53"/>
      <c r="X54" s="33"/>
    </row>
    <row r="55" spans="1:24" ht="13" x14ac:dyDescent="0.25">
      <c r="B55" s="33"/>
      <c r="C55" s="33"/>
      <c r="D55" s="33"/>
      <c r="E55" s="33"/>
      <c r="F55" s="33"/>
      <c r="G55" s="33"/>
      <c r="H55" s="33"/>
      <c r="I55" s="33"/>
      <c r="P55" s="33"/>
      <c r="Q55" s="33"/>
      <c r="R55" s="52"/>
      <c r="S55" s="53"/>
      <c r="T55" s="53"/>
      <c r="U55" s="33"/>
      <c r="V55" s="33"/>
      <c r="W55" s="33"/>
      <c r="X55" s="33"/>
    </row>
    <row r="56" spans="1:24" ht="13" x14ac:dyDescent="0.25">
      <c r="B56" s="51"/>
      <c r="C56" s="51"/>
      <c r="D56" s="51"/>
      <c r="E56" s="51"/>
      <c r="F56" s="51"/>
      <c r="G56" s="51"/>
      <c r="H56" s="51"/>
      <c r="I56" s="33"/>
      <c r="P56" s="33"/>
      <c r="Q56" s="33"/>
      <c r="R56" s="52"/>
      <c r="S56" s="53"/>
      <c r="T56" s="53"/>
      <c r="U56" s="33"/>
      <c r="V56" s="33"/>
      <c r="W56" s="33"/>
      <c r="X56" s="33"/>
    </row>
    <row r="57" spans="1:24" ht="13" x14ac:dyDescent="0.25">
      <c r="B57" s="51"/>
      <c r="C57" s="51"/>
      <c r="D57" s="51"/>
      <c r="E57" s="51"/>
      <c r="F57" s="51"/>
      <c r="G57" s="51"/>
      <c r="H57" s="51"/>
      <c r="I57" s="33"/>
      <c r="Q57" s="33"/>
      <c r="R57" s="52"/>
      <c r="S57" s="53"/>
      <c r="T57" s="53"/>
      <c r="U57" s="33"/>
    </row>
    <row r="58" spans="1:24" ht="13" x14ac:dyDescent="0.25">
      <c r="B58" s="33"/>
      <c r="C58" s="33"/>
      <c r="D58" s="33"/>
      <c r="E58" s="33"/>
      <c r="F58" s="33"/>
      <c r="G58" s="33"/>
      <c r="H58" s="33"/>
      <c r="I58" s="33"/>
      <c r="Q58" s="33"/>
      <c r="R58" s="52"/>
      <c r="S58" s="53"/>
      <c r="T58" s="53"/>
      <c r="U58" s="33"/>
    </row>
    <row r="59" spans="1:24" ht="13" x14ac:dyDescent="0.25">
      <c r="Q59" s="33"/>
      <c r="R59" s="52"/>
      <c r="S59" s="53"/>
      <c r="T59" s="53"/>
      <c r="U59" s="33"/>
    </row>
    <row r="60" spans="1:24" ht="13" x14ac:dyDescent="0.25">
      <c r="Q60" s="33"/>
      <c r="R60" s="52"/>
      <c r="S60" s="53"/>
      <c r="T60" s="53"/>
      <c r="U60" s="33"/>
    </row>
    <row r="61" spans="1:24" ht="13" x14ac:dyDescent="0.25">
      <c r="Q61" s="33"/>
      <c r="R61" s="52"/>
      <c r="S61" s="53"/>
      <c r="T61" s="53"/>
      <c r="U61" s="33"/>
    </row>
    <row r="62" spans="1:24" ht="13" x14ac:dyDescent="0.25">
      <c r="Q62" s="33"/>
      <c r="R62" s="52"/>
      <c r="S62" s="53"/>
      <c r="T62" s="53"/>
      <c r="U62" s="33"/>
    </row>
    <row r="63" spans="1:24" ht="13" x14ac:dyDescent="0.25">
      <c r="Q63" s="33"/>
      <c r="R63" s="52"/>
      <c r="S63" s="53"/>
      <c r="T63" s="53"/>
      <c r="U63" s="33"/>
    </row>
    <row r="64" spans="1:24" ht="13" x14ac:dyDescent="0.25">
      <c r="Q64" s="33"/>
      <c r="R64" s="52"/>
      <c r="S64" s="53"/>
      <c r="T64" s="53"/>
      <c r="U64" s="33"/>
    </row>
    <row r="65" spans="17:21" ht="13" x14ac:dyDescent="0.25">
      <c r="Q65" s="33"/>
      <c r="R65" s="52"/>
      <c r="S65" s="53"/>
      <c r="T65" s="53"/>
      <c r="U65" s="33"/>
    </row>
    <row r="66" spans="17:21" ht="13" x14ac:dyDescent="0.25">
      <c r="Q66" s="33"/>
      <c r="R66" s="52"/>
      <c r="S66" s="53"/>
      <c r="T66" s="53"/>
      <c r="U66" s="33"/>
    </row>
    <row r="67" spans="17:21" ht="13" x14ac:dyDescent="0.25">
      <c r="Q67" s="33"/>
      <c r="R67" s="52"/>
      <c r="S67" s="53"/>
      <c r="T67" s="53"/>
      <c r="U67" s="33"/>
    </row>
    <row r="68" spans="17:21" ht="13" x14ac:dyDescent="0.25">
      <c r="Q68" s="33"/>
      <c r="R68" s="52"/>
      <c r="S68" s="53"/>
      <c r="T68" s="53"/>
      <c r="U68" s="33"/>
    </row>
    <row r="69" spans="17:21" ht="13" x14ac:dyDescent="0.25">
      <c r="Q69" s="33"/>
      <c r="R69" s="52"/>
      <c r="S69" s="53"/>
      <c r="T69" s="53"/>
      <c r="U69" s="33"/>
    </row>
    <row r="70" spans="17:21" ht="13" x14ac:dyDescent="0.25">
      <c r="Q70" s="33"/>
      <c r="R70" s="52"/>
      <c r="S70" s="53"/>
      <c r="T70" s="53"/>
      <c r="U70" s="33"/>
    </row>
    <row r="71" spans="17:21" ht="13" x14ac:dyDescent="0.25">
      <c r="Q71" s="33"/>
      <c r="R71" s="52"/>
      <c r="S71" s="53"/>
      <c r="T71" s="53"/>
      <c r="U71" s="33"/>
    </row>
    <row r="72" spans="17:21" ht="13" x14ac:dyDescent="0.25">
      <c r="Q72" s="33"/>
      <c r="R72" s="52"/>
      <c r="S72" s="53"/>
      <c r="T72" s="53"/>
      <c r="U72" s="33"/>
    </row>
    <row r="73" spans="17:21" ht="13" x14ac:dyDescent="0.25">
      <c r="Q73" s="33"/>
      <c r="R73" s="52"/>
      <c r="S73" s="53"/>
      <c r="T73" s="53"/>
      <c r="U73" s="33"/>
    </row>
    <row r="74" spans="17:21" x14ac:dyDescent="0.25">
      <c r="Q74" s="33"/>
      <c r="R74" s="33"/>
      <c r="S74" s="33"/>
      <c r="T74" s="33"/>
      <c r="U74" s="33"/>
    </row>
    <row r="75" spans="17:21" x14ac:dyDescent="0.25">
      <c r="Q75" s="33"/>
      <c r="R75" s="33"/>
      <c r="S75" s="33"/>
      <c r="T75" s="33"/>
      <c r="U75" s="33"/>
    </row>
    <row r="76" spans="17:21" x14ac:dyDescent="0.25">
      <c r="Q76" s="33"/>
      <c r="R76" s="33"/>
      <c r="S76" s="33"/>
      <c r="T76" s="33"/>
      <c r="U76" s="33"/>
    </row>
    <row r="77" spans="17:21" x14ac:dyDescent="0.25">
      <c r="Q77" s="33"/>
      <c r="R77" s="33"/>
      <c r="S77" s="33"/>
      <c r="T77" s="33"/>
      <c r="U77" s="33"/>
    </row>
    <row r="78" spans="17:21" x14ac:dyDescent="0.25">
      <c r="Q78" s="33"/>
      <c r="R78" s="33"/>
      <c r="S78" s="33"/>
      <c r="T78" s="33"/>
      <c r="U78" s="33"/>
    </row>
    <row r="79" spans="17:21" x14ac:dyDescent="0.25">
      <c r="Q79" s="33"/>
      <c r="R79" s="33"/>
      <c r="S79" s="33"/>
      <c r="T79" s="33"/>
      <c r="U79" s="33"/>
    </row>
    <row r="80" spans="17:21" x14ac:dyDescent="0.25">
      <c r="Q80" s="33"/>
      <c r="R80" s="33"/>
      <c r="S80" s="33"/>
      <c r="T80" s="33"/>
      <c r="U80" s="33"/>
    </row>
  </sheetData>
  <mergeCells count="30">
    <mergeCell ref="B35:E35"/>
    <mergeCell ref="F35:I35"/>
    <mergeCell ref="J35:M35"/>
    <mergeCell ref="N35:O35"/>
    <mergeCell ref="B36:C36"/>
    <mergeCell ref="D36:E36"/>
    <mergeCell ref="F36:G36"/>
    <mergeCell ref="H36:I36"/>
    <mergeCell ref="J36:K36"/>
    <mergeCell ref="L36:M36"/>
    <mergeCell ref="B18:E18"/>
    <mergeCell ref="F18:I18"/>
    <mergeCell ref="J18:M18"/>
    <mergeCell ref="N18:O18"/>
    <mergeCell ref="B19:C19"/>
    <mergeCell ref="D19:E19"/>
    <mergeCell ref="F19:G19"/>
    <mergeCell ref="H19:I19"/>
    <mergeCell ref="J19:K19"/>
    <mergeCell ref="L19:M19"/>
    <mergeCell ref="B3:E3"/>
    <mergeCell ref="F3:I3"/>
    <mergeCell ref="J3:M3"/>
    <mergeCell ref="N3:O3"/>
    <mergeCell ref="B4:C4"/>
    <mergeCell ref="D4:E4"/>
    <mergeCell ref="F4:G4"/>
    <mergeCell ref="H4:I4"/>
    <mergeCell ref="J4:K4"/>
    <mergeCell ref="L4:M4"/>
  </mergeCells>
  <conditionalFormatting sqref="A6:O11">
    <cfRule type="expression" dxfId="15" priority="7">
      <formula>MOD(ROW(),2)=0</formula>
    </cfRule>
  </conditionalFormatting>
  <conditionalFormatting sqref="A21:G26 A28:O28 A27 N27:O27 B29:O29 I21:O26">
    <cfRule type="expression" dxfId="14" priority="6">
      <formula>MOD(ROW(),2)=0</formula>
    </cfRule>
  </conditionalFormatting>
  <conditionalFormatting sqref="B27:M27">
    <cfRule type="expression" dxfId="13" priority="5">
      <formula>MOD(ROW(),2)=0</formula>
    </cfRule>
  </conditionalFormatting>
  <conditionalFormatting sqref="A38:O46 A47:A48 N47:O48 B49:O49">
    <cfRule type="expression" dxfId="12" priority="4">
      <formula>MOD(ROW(),2)=0</formula>
    </cfRule>
  </conditionalFormatting>
  <conditionalFormatting sqref="B48:M48">
    <cfRule type="expression" dxfId="11" priority="3">
      <formula>MOD(ROW(),2)=0</formula>
    </cfRule>
  </conditionalFormatting>
  <conditionalFormatting sqref="B47:M47">
    <cfRule type="expression" dxfId="10" priority="2">
      <formula>MOD(ROW(),2)=0</formula>
    </cfRule>
  </conditionalFormatting>
  <conditionalFormatting sqref="H21:H26">
    <cfRule type="expression" dxfId="9" priority="1">
      <formula>MOD(ROW(),2)=0</formula>
    </cfRule>
  </conditionalFormatting>
  <hyperlinks>
    <hyperlink ref="A2" location="TOC!A1" display="Return to Table of Contents"/>
  </hyperlinks>
  <pageMargins left="0.25" right="0.25" top="0.75" bottom="0.75" header="0.3" footer="0.3"/>
  <pageSetup scale="80" pageOrder="overThenDown" orientation="portrait" horizontalDpi="4294967295" verticalDpi="4294967295" r:id="rId1"/>
  <headerFooter>
    <oddHeader>&amp;L&amp;"Arial,Bold"2017-18 Survey of Allied Dental Education
Report 2 - Dental Assisting Education Programs</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6"/>
  <sheetViews>
    <sheetView workbookViewId="0">
      <pane ySplit="4" topLeftCell="A5" activePane="bottomLeft" state="frozen"/>
      <selection pane="bottomLeft"/>
    </sheetView>
  </sheetViews>
  <sheetFormatPr defaultColWidth="9.1796875" defaultRowHeight="12.5" x14ac:dyDescent="0.25"/>
  <cols>
    <col min="1" max="1" width="29.81640625" style="2" customWidth="1"/>
    <col min="2" max="2" width="7" style="2" customWidth="1"/>
    <col min="3" max="3" width="6.54296875" style="2" customWidth="1"/>
    <col min="4" max="4" width="7.1796875" style="2" customWidth="1"/>
    <col min="5" max="5" width="7" style="2" customWidth="1"/>
    <col min="6" max="7" width="6.81640625" style="2" customWidth="1"/>
    <col min="8" max="9" width="9.1796875" style="2"/>
    <col min="10" max="11" width="9.1796875" style="33"/>
    <col min="12" max="16384" width="9.1796875" style="2"/>
  </cols>
  <sheetData>
    <row r="1" spans="1:12" ht="13" x14ac:dyDescent="0.3">
      <c r="A1" s="1" t="s">
        <v>40</v>
      </c>
    </row>
    <row r="2" spans="1:12" x14ac:dyDescent="0.25">
      <c r="A2" s="29" t="s">
        <v>46</v>
      </c>
    </row>
    <row r="3" spans="1:12" s="1" customFormat="1" ht="13" x14ac:dyDescent="0.3">
      <c r="A3" s="195"/>
      <c r="B3" s="401" t="s">
        <v>613</v>
      </c>
      <c r="C3" s="401"/>
      <c r="D3" s="401"/>
      <c r="E3" s="401"/>
      <c r="F3" s="397" t="s">
        <v>512</v>
      </c>
      <c r="G3" s="399"/>
      <c r="J3" s="74"/>
      <c r="K3" s="74"/>
    </row>
    <row r="4" spans="1:12" s="1" customFormat="1" ht="13" x14ac:dyDescent="0.3">
      <c r="A4" s="195"/>
      <c r="B4" s="402" t="s">
        <v>581</v>
      </c>
      <c r="C4" s="402"/>
      <c r="D4" s="400" t="s">
        <v>582</v>
      </c>
      <c r="E4" s="380"/>
      <c r="F4" s="197"/>
      <c r="G4" s="63"/>
      <c r="J4" s="74"/>
      <c r="K4" s="74"/>
    </row>
    <row r="5" spans="1:12" s="200" customFormat="1" ht="13" x14ac:dyDescent="0.3">
      <c r="A5" s="198" t="s">
        <v>583</v>
      </c>
      <c r="B5" s="198" t="s">
        <v>103</v>
      </c>
      <c r="C5" s="198" t="s">
        <v>104</v>
      </c>
      <c r="D5" s="199" t="s">
        <v>103</v>
      </c>
      <c r="E5" s="62" t="s">
        <v>104</v>
      </c>
      <c r="F5" s="199" t="s">
        <v>103</v>
      </c>
      <c r="G5" s="65" t="s">
        <v>104</v>
      </c>
      <c r="I5" s="51"/>
      <c r="J5" s="51"/>
      <c r="K5" s="51"/>
    </row>
    <row r="6" spans="1:12" ht="15" customHeight="1" x14ac:dyDescent="0.25">
      <c r="A6" s="2" t="s">
        <v>584</v>
      </c>
      <c r="B6" s="2">
        <v>162</v>
      </c>
      <c r="C6" s="250">
        <f>(B6/B$11)*100</f>
        <v>56.445993031358888</v>
      </c>
      <c r="D6" s="226">
        <v>3921</v>
      </c>
      <c r="E6" s="250">
        <f>(D6/D$11)*100</f>
        <v>87.934514465126711</v>
      </c>
      <c r="F6" s="226">
        <f>B6+D6</f>
        <v>4083</v>
      </c>
      <c r="G6" s="202">
        <f t="shared" ref="G6:G11" si="0">(F6/F$11)*100</f>
        <v>84.150865622423737</v>
      </c>
      <c r="H6" s="251"/>
      <c r="I6" s="52"/>
      <c r="J6" s="53"/>
      <c r="K6" s="53"/>
      <c r="L6" s="51"/>
    </row>
    <row r="7" spans="1:12" ht="15" customHeight="1" x14ac:dyDescent="0.25">
      <c r="A7" s="2" t="s">
        <v>585</v>
      </c>
      <c r="B7" s="2">
        <v>0</v>
      </c>
      <c r="C7" s="250">
        <f>(B7/B$11)*100</f>
        <v>0</v>
      </c>
      <c r="D7" s="201">
        <v>9</v>
      </c>
      <c r="E7" s="250">
        <f>(D7/D$11)*100</f>
        <v>0.20183897734918141</v>
      </c>
      <c r="F7" s="226">
        <f t="shared" ref="F7:F9" si="1">B7+D7</f>
        <v>9</v>
      </c>
      <c r="G7" s="202">
        <f t="shared" si="0"/>
        <v>0.18549051937345426</v>
      </c>
      <c r="H7" s="251"/>
      <c r="I7" s="52"/>
      <c r="J7" s="53"/>
      <c r="K7" s="53"/>
      <c r="L7" s="53"/>
    </row>
    <row r="8" spans="1:12" ht="15" customHeight="1" x14ac:dyDescent="0.25">
      <c r="A8" s="2" t="s">
        <v>88</v>
      </c>
      <c r="B8" s="2">
        <v>21</v>
      </c>
      <c r="C8" s="250">
        <f>(B8/B$11)*100</f>
        <v>7.3170731707317067</v>
      </c>
      <c r="D8" s="201">
        <v>149</v>
      </c>
      <c r="E8" s="250">
        <f>(D8/D$11)*100</f>
        <v>3.3415564027808924</v>
      </c>
      <c r="F8" s="226">
        <f t="shared" si="1"/>
        <v>170</v>
      </c>
      <c r="G8" s="202">
        <f t="shared" si="0"/>
        <v>3.5037098103874689</v>
      </c>
      <c r="H8" s="251"/>
      <c r="I8" s="52"/>
      <c r="J8" s="53"/>
      <c r="K8" s="53"/>
      <c r="L8" s="53"/>
    </row>
    <row r="9" spans="1:12" ht="15" customHeight="1" x14ac:dyDescent="0.25">
      <c r="A9" s="2" t="s">
        <v>586</v>
      </c>
      <c r="B9" s="2">
        <v>104</v>
      </c>
      <c r="C9" s="250">
        <f>(B9/B$11)*100</f>
        <v>36.236933797909408</v>
      </c>
      <c r="D9" s="201">
        <v>380</v>
      </c>
      <c r="E9" s="250">
        <f>(D9/D$11)*100</f>
        <v>8.522090154743216</v>
      </c>
      <c r="F9" s="226">
        <f t="shared" si="1"/>
        <v>484</v>
      </c>
      <c r="G9" s="202">
        <f t="shared" si="0"/>
        <v>9.9752679307502063</v>
      </c>
      <c r="H9" s="251"/>
      <c r="I9" s="52"/>
      <c r="J9" s="53"/>
      <c r="K9" s="53"/>
      <c r="L9" s="53"/>
    </row>
    <row r="10" spans="1:12" ht="15" customHeight="1" x14ac:dyDescent="0.25">
      <c r="A10" s="2" t="s">
        <v>614</v>
      </c>
      <c r="B10" s="187" t="s">
        <v>588</v>
      </c>
      <c r="C10" s="252" t="s">
        <v>558</v>
      </c>
      <c r="D10" s="253" t="s">
        <v>588</v>
      </c>
      <c r="E10" s="252" t="s">
        <v>558</v>
      </c>
      <c r="F10" s="226">
        <v>106</v>
      </c>
      <c r="G10" s="202">
        <f t="shared" si="0"/>
        <v>2.1846661170651278</v>
      </c>
      <c r="I10" s="52"/>
      <c r="J10" s="53"/>
      <c r="K10" s="53"/>
      <c r="L10" s="53"/>
    </row>
    <row r="11" spans="1:12" s="1" customFormat="1" ht="15" customHeight="1" thickBot="1" x14ac:dyDescent="0.35">
      <c r="A11" s="207" t="s">
        <v>102</v>
      </c>
      <c r="B11" s="207">
        <f>SUM(B6:B10)</f>
        <v>287</v>
      </c>
      <c r="C11" s="245">
        <f>(B11/B$11)*100</f>
        <v>100</v>
      </c>
      <c r="D11" s="230">
        <f>SUM(D6:D10)</f>
        <v>4459</v>
      </c>
      <c r="E11" s="245">
        <f>(D11/D$11)*100</f>
        <v>100</v>
      </c>
      <c r="F11" s="230">
        <f>SUM(F6:F10)</f>
        <v>4852</v>
      </c>
      <c r="G11" s="209">
        <f t="shared" si="0"/>
        <v>100</v>
      </c>
      <c r="H11" s="5"/>
      <c r="I11" s="52"/>
      <c r="J11" s="53"/>
      <c r="K11" s="53"/>
      <c r="L11" s="213"/>
    </row>
    <row r="12" spans="1:12" ht="13" x14ac:dyDescent="0.25">
      <c r="A12" s="26"/>
      <c r="C12" s="103"/>
      <c r="E12" s="103"/>
      <c r="G12" s="103"/>
      <c r="I12" s="52"/>
      <c r="J12" s="53"/>
      <c r="K12" s="53"/>
      <c r="L12" s="53"/>
    </row>
    <row r="13" spans="1:12" ht="13" x14ac:dyDescent="0.25">
      <c r="A13" s="25" t="s">
        <v>187</v>
      </c>
      <c r="I13" s="52"/>
      <c r="J13" s="53"/>
      <c r="K13" s="53"/>
      <c r="L13" s="53"/>
    </row>
    <row r="14" spans="1:12" ht="13" x14ac:dyDescent="0.25">
      <c r="A14" s="26" t="s">
        <v>64</v>
      </c>
      <c r="I14" s="52"/>
      <c r="J14" s="53"/>
      <c r="K14" s="53"/>
      <c r="L14" s="53"/>
    </row>
    <row r="15" spans="1:12" ht="13" x14ac:dyDescent="0.25">
      <c r="I15" s="52"/>
      <c r="J15" s="53"/>
      <c r="K15" s="53"/>
      <c r="L15" s="53"/>
    </row>
    <row r="16" spans="1:12" ht="13" x14ac:dyDescent="0.3">
      <c r="A16" s="1" t="s">
        <v>41</v>
      </c>
      <c r="I16" s="52"/>
      <c r="J16" s="53"/>
      <c r="K16" s="53"/>
      <c r="L16" s="51"/>
    </row>
    <row r="17" spans="1:12" ht="13" x14ac:dyDescent="0.3">
      <c r="A17" s="195"/>
      <c r="B17" s="401" t="s">
        <v>613</v>
      </c>
      <c r="C17" s="401"/>
      <c r="D17" s="401"/>
      <c r="E17" s="401"/>
      <c r="F17" s="397" t="s">
        <v>512</v>
      </c>
      <c r="G17" s="399"/>
      <c r="I17" s="52"/>
      <c r="J17" s="53"/>
      <c r="K17" s="53"/>
      <c r="L17" s="53"/>
    </row>
    <row r="18" spans="1:12" ht="13" x14ac:dyDescent="0.3">
      <c r="A18" s="195"/>
      <c r="B18" s="402" t="s">
        <v>581</v>
      </c>
      <c r="C18" s="402"/>
      <c r="D18" s="400" t="s">
        <v>582</v>
      </c>
      <c r="E18" s="380"/>
      <c r="F18" s="197"/>
      <c r="G18" s="63"/>
      <c r="I18" s="33"/>
      <c r="J18" s="52"/>
      <c r="K18" s="53"/>
      <c r="L18" s="53"/>
    </row>
    <row r="19" spans="1:12" ht="13" x14ac:dyDescent="0.3">
      <c r="A19" s="198" t="s">
        <v>589</v>
      </c>
      <c r="B19" s="198" t="s">
        <v>103</v>
      </c>
      <c r="C19" s="198" t="s">
        <v>104</v>
      </c>
      <c r="D19" s="199" t="s">
        <v>103</v>
      </c>
      <c r="E19" s="62" t="s">
        <v>104</v>
      </c>
      <c r="F19" s="199" t="s">
        <v>103</v>
      </c>
      <c r="G19" s="65" t="s">
        <v>104</v>
      </c>
      <c r="I19" s="51"/>
      <c r="J19" s="51"/>
      <c r="K19" s="53"/>
      <c r="L19" s="53"/>
    </row>
    <row r="20" spans="1:12" ht="15" customHeight="1" x14ac:dyDescent="0.25">
      <c r="A20" s="2" t="s">
        <v>590</v>
      </c>
      <c r="B20" s="2">
        <v>118</v>
      </c>
      <c r="C20" s="250">
        <f t="shared" ref="C20:C27" si="2">(B20/B$27)*100</f>
        <v>41.11498257839721</v>
      </c>
      <c r="D20" s="226">
        <v>2515</v>
      </c>
      <c r="E20" s="250">
        <f t="shared" ref="E20:E27" si="3">(D20/D$27)*100</f>
        <v>56.402780892576807</v>
      </c>
      <c r="F20" s="226">
        <f t="shared" ref="F20:F25" si="4">B20+D20</f>
        <v>2633</v>
      </c>
      <c r="G20" s="202">
        <f t="shared" ref="G20:G27" si="5">(F20/F$27)*100</f>
        <v>54.266281945589448</v>
      </c>
      <c r="H20" s="251"/>
      <c r="I20" s="52"/>
      <c r="J20" s="53"/>
      <c r="K20" s="53"/>
      <c r="L20" s="53"/>
    </row>
    <row r="21" spans="1:12" ht="15" customHeight="1" x14ac:dyDescent="0.25">
      <c r="A21" s="2" t="s">
        <v>591</v>
      </c>
      <c r="B21" s="2">
        <v>43</v>
      </c>
      <c r="C21" s="250">
        <f t="shared" si="2"/>
        <v>14.982578397212542</v>
      </c>
      <c r="D21" s="226">
        <v>1088</v>
      </c>
      <c r="E21" s="250">
        <f t="shared" si="3"/>
        <v>24.400089706212157</v>
      </c>
      <c r="F21" s="226">
        <f t="shared" si="4"/>
        <v>1131</v>
      </c>
      <c r="G21" s="202">
        <f t="shared" si="5"/>
        <v>23.309975267930749</v>
      </c>
      <c r="H21" s="251"/>
      <c r="I21" s="52"/>
      <c r="J21" s="53"/>
      <c r="K21" s="53"/>
      <c r="L21" s="53"/>
    </row>
    <row r="22" spans="1:12" ht="15" customHeight="1" x14ac:dyDescent="0.25">
      <c r="A22" s="2" t="s">
        <v>592</v>
      </c>
      <c r="B22" s="2">
        <v>16</v>
      </c>
      <c r="C22" s="250">
        <f t="shared" si="2"/>
        <v>5.5749128919860631</v>
      </c>
      <c r="D22" s="201">
        <v>273</v>
      </c>
      <c r="E22" s="250">
        <f t="shared" si="3"/>
        <v>6.1224489795918364</v>
      </c>
      <c r="F22" s="226">
        <f t="shared" si="4"/>
        <v>289</v>
      </c>
      <c r="G22" s="202">
        <f t="shared" si="5"/>
        <v>5.9563066776586977</v>
      </c>
      <c r="H22" s="251"/>
      <c r="I22" s="52"/>
      <c r="J22" s="53"/>
      <c r="K22" s="53"/>
      <c r="L22" s="53"/>
    </row>
    <row r="23" spans="1:12" ht="15" customHeight="1" x14ac:dyDescent="0.25">
      <c r="A23" s="2" t="s">
        <v>593</v>
      </c>
      <c r="B23" s="2">
        <v>4</v>
      </c>
      <c r="C23" s="250">
        <f t="shared" si="2"/>
        <v>1.3937282229965158</v>
      </c>
      <c r="D23" s="201">
        <v>163</v>
      </c>
      <c r="E23" s="250">
        <f t="shared" si="3"/>
        <v>3.6555281453240633</v>
      </c>
      <c r="F23" s="226">
        <f t="shared" si="4"/>
        <v>167</v>
      </c>
      <c r="G23" s="202">
        <f t="shared" si="5"/>
        <v>3.4418796372629847</v>
      </c>
      <c r="H23" s="251"/>
      <c r="I23" s="52"/>
      <c r="J23" s="53"/>
      <c r="K23" s="53"/>
      <c r="L23" s="53"/>
    </row>
    <row r="24" spans="1:12" ht="15" customHeight="1" x14ac:dyDescent="0.25">
      <c r="A24" s="2" t="s">
        <v>594</v>
      </c>
      <c r="B24" s="2">
        <v>9</v>
      </c>
      <c r="C24" s="250">
        <f t="shared" si="2"/>
        <v>3.1358885017421603</v>
      </c>
      <c r="D24" s="201">
        <v>123</v>
      </c>
      <c r="E24" s="250">
        <f t="shared" si="3"/>
        <v>2.7584660237721459</v>
      </c>
      <c r="F24" s="226">
        <f t="shared" si="4"/>
        <v>132</v>
      </c>
      <c r="G24" s="202">
        <f t="shared" si="5"/>
        <v>2.720527617477329</v>
      </c>
      <c r="H24" s="251"/>
      <c r="I24" s="52"/>
      <c r="J24" s="53"/>
      <c r="K24" s="53"/>
      <c r="L24" s="53"/>
    </row>
    <row r="25" spans="1:12" ht="15" customHeight="1" x14ac:dyDescent="0.25">
      <c r="A25" s="2" t="s">
        <v>586</v>
      </c>
      <c r="B25" s="2">
        <v>97</v>
      </c>
      <c r="C25" s="250">
        <f t="shared" si="2"/>
        <v>33.797909407665507</v>
      </c>
      <c r="D25" s="201">
        <v>297</v>
      </c>
      <c r="E25" s="250">
        <f t="shared" si="3"/>
        <v>6.6606862525229875</v>
      </c>
      <c r="F25" s="226">
        <f t="shared" si="4"/>
        <v>394</v>
      </c>
      <c r="G25" s="202">
        <f t="shared" si="5"/>
        <v>8.1203627370156646</v>
      </c>
      <c r="H25" s="251"/>
      <c r="I25" s="52"/>
      <c r="J25" s="53"/>
      <c r="K25" s="53"/>
      <c r="L25" s="53"/>
    </row>
    <row r="26" spans="1:12" ht="15" customHeight="1" x14ac:dyDescent="0.25">
      <c r="A26" s="2" t="s">
        <v>595</v>
      </c>
      <c r="B26" s="187" t="s">
        <v>588</v>
      </c>
      <c r="C26" s="252" t="s">
        <v>558</v>
      </c>
      <c r="D26" s="253" t="s">
        <v>588</v>
      </c>
      <c r="E26" s="252" t="s">
        <v>558</v>
      </c>
      <c r="F26" s="226">
        <v>106</v>
      </c>
      <c r="G26" s="202">
        <f t="shared" si="5"/>
        <v>2.1846661170651278</v>
      </c>
      <c r="I26" s="52"/>
      <c r="J26" s="53"/>
      <c r="K26" s="53"/>
      <c r="L26" s="53"/>
    </row>
    <row r="27" spans="1:12" s="1" customFormat="1" ht="15" customHeight="1" thickBot="1" x14ac:dyDescent="0.35">
      <c r="A27" s="207" t="s">
        <v>102</v>
      </c>
      <c r="B27" s="207">
        <f>SUM(B20:B26)</f>
        <v>287</v>
      </c>
      <c r="C27" s="209">
        <f t="shared" si="2"/>
        <v>100</v>
      </c>
      <c r="D27" s="254">
        <f>SUM(D20:D26)</f>
        <v>4459</v>
      </c>
      <c r="E27" s="245">
        <f t="shared" si="3"/>
        <v>100</v>
      </c>
      <c r="F27" s="230">
        <f>SUM(F20:F26)</f>
        <v>4852</v>
      </c>
      <c r="G27" s="209">
        <f t="shared" si="5"/>
        <v>100</v>
      </c>
      <c r="H27" s="5"/>
      <c r="I27" s="52"/>
      <c r="J27" s="53"/>
      <c r="K27" s="213"/>
      <c r="L27" s="213"/>
    </row>
    <row r="28" spans="1:12" ht="13" x14ac:dyDescent="0.25">
      <c r="A28" s="32"/>
      <c r="B28" s="214"/>
      <c r="C28" s="118"/>
      <c r="D28" s="255"/>
      <c r="E28" s="118"/>
      <c r="F28" s="256"/>
      <c r="G28" s="118"/>
      <c r="H28" s="6"/>
      <c r="I28" s="52"/>
      <c r="J28" s="53"/>
      <c r="K28" s="53"/>
      <c r="L28" s="53"/>
    </row>
    <row r="29" spans="1:12" ht="13" x14ac:dyDescent="0.25">
      <c r="A29" s="25" t="s">
        <v>187</v>
      </c>
      <c r="I29" s="52"/>
      <c r="J29" s="53"/>
      <c r="K29" s="53"/>
      <c r="L29" s="53"/>
    </row>
    <row r="30" spans="1:12" ht="13" x14ac:dyDescent="0.25">
      <c r="A30" s="26" t="s">
        <v>64</v>
      </c>
      <c r="I30" s="52"/>
      <c r="J30" s="53"/>
      <c r="K30" s="53"/>
      <c r="L30" s="53"/>
    </row>
    <row r="31" spans="1:12" ht="13" x14ac:dyDescent="0.25">
      <c r="I31" s="52"/>
      <c r="J31" s="53"/>
      <c r="K31" s="53"/>
      <c r="L31" s="53"/>
    </row>
    <row r="32" spans="1:12" ht="13" x14ac:dyDescent="0.3">
      <c r="A32" s="1" t="s">
        <v>616</v>
      </c>
      <c r="I32" s="33"/>
      <c r="L32" s="33"/>
    </row>
    <row r="33" spans="1:12" ht="13" x14ac:dyDescent="0.3">
      <c r="A33" s="195"/>
      <c r="B33" s="401" t="s">
        <v>613</v>
      </c>
      <c r="C33" s="401"/>
      <c r="D33" s="401"/>
      <c r="E33" s="401"/>
      <c r="F33" s="397" t="s">
        <v>512</v>
      </c>
      <c r="G33" s="399"/>
      <c r="I33" s="33"/>
      <c r="J33" s="44"/>
      <c r="L33" s="53"/>
    </row>
    <row r="34" spans="1:12" ht="13" x14ac:dyDescent="0.3">
      <c r="A34" s="195"/>
      <c r="B34" s="402" t="s">
        <v>581</v>
      </c>
      <c r="C34" s="402"/>
      <c r="D34" s="400" t="s">
        <v>582</v>
      </c>
      <c r="E34" s="380"/>
      <c r="F34" s="197"/>
      <c r="G34" s="63"/>
      <c r="I34" s="51"/>
      <c r="J34" s="51"/>
      <c r="K34" s="51"/>
      <c r="L34" s="53"/>
    </row>
    <row r="35" spans="1:12" ht="13" x14ac:dyDescent="0.3">
      <c r="A35" s="198" t="s">
        <v>596</v>
      </c>
      <c r="B35" s="198" t="s">
        <v>103</v>
      </c>
      <c r="C35" s="198" t="s">
        <v>104</v>
      </c>
      <c r="D35" s="199" t="s">
        <v>103</v>
      </c>
      <c r="E35" s="62" t="s">
        <v>104</v>
      </c>
      <c r="F35" s="199" t="s">
        <v>103</v>
      </c>
      <c r="G35" s="65" t="s">
        <v>104</v>
      </c>
      <c r="I35" s="52"/>
      <c r="J35" s="53"/>
      <c r="K35" s="53"/>
      <c r="L35" s="53"/>
    </row>
    <row r="36" spans="1:12" ht="15" customHeight="1" x14ac:dyDescent="0.25">
      <c r="A36" s="2" t="s">
        <v>597</v>
      </c>
      <c r="B36" s="2">
        <v>84</v>
      </c>
      <c r="C36" s="250">
        <f t="shared" ref="C36:C46" si="6">(B36/B$46)*100</f>
        <v>29.268292682926827</v>
      </c>
      <c r="D36" s="201">
        <v>784</v>
      </c>
      <c r="E36" s="250">
        <f t="shared" ref="E36:E46" si="7">(D36/D$46)*100</f>
        <v>17.582417582417584</v>
      </c>
      <c r="F36" s="226">
        <f t="shared" ref="F36:F44" si="8">B36+D36</f>
        <v>868</v>
      </c>
      <c r="G36" s="202">
        <f t="shared" ref="G36:G46" si="9">(F36/F$46)*100</f>
        <v>17.889530090684254</v>
      </c>
      <c r="H36" s="251"/>
      <c r="I36" s="52"/>
      <c r="J36" s="53"/>
      <c r="K36" s="53"/>
      <c r="L36" s="53"/>
    </row>
    <row r="37" spans="1:12" ht="15" customHeight="1" x14ac:dyDescent="0.25">
      <c r="A37" s="2" t="s">
        <v>598</v>
      </c>
      <c r="B37" s="2">
        <v>44</v>
      </c>
      <c r="C37" s="250">
        <f t="shared" si="6"/>
        <v>15.331010452961671</v>
      </c>
      <c r="D37" s="226">
        <v>2546</v>
      </c>
      <c r="E37" s="250">
        <f t="shared" si="7"/>
        <v>57.09800403677955</v>
      </c>
      <c r="F37" s="226">
        <f t="shared" si="8"/>
        <v>2590</v>
      </c>
      <c r="G37" s="202">
        <f t="shared" si="9"/>
        <v>53.380049464138501</v>
      </c>
      <c r="H37" s="251"/>
      <c r="I37" s="52"/>
      <c r="J37" s="53"/>
      <c r="K37" s="53"/>
      <c r="L37" s="53"/>
    </row>
    <row r="38" spans="1:12" ht="15" customHeight="1" x14ac:dyDescent="0.25">
      <c r="A38" s="2" t="s">
        <v>599</v>
      </c>
      <c r="B38" s="2">
        <v>33</v>
      </c>
      <c r="C38" s="250">
        <f t="shared" si="6"/>
        <v>11.498257839721255</v>
      </c>
      <c r="D38" s="201">
        <v>490</v>
      </c>
      <c r="E38" s="250">
        <f t="shared" si="7"/>
        <v>10.989010989010989</v>
      </c>
      <c r="F38" s="226">
        <f t="shared" si="8"/>
        <v>523</v>
      </c>
      <c r="G38" s="202">
        <f t="shared" si="9"/>
        <v>10.779060181368507</v>
      </c>
      <c r="H38" s="251"/>
      <c r="I38" s="52"/>
      <c r="J38" s="53"/>
      <c r="K38" s="53"/>
      <c r="L38" s="53"/>
    </row>
    <row r="39" spans="1:12" ht="15" customHeight="1" x14ac:dyDescent="0.25">
      <c r="A39" s="2" t="s">
        <v>600</v>
      </c>
      <c r="B39" s="2">
        <v>0</v>
      </c>
      <c r="C39" s="250">
        <f t="shared" si="6"/>
        <v>0</v>
      </c>
      <c r="D39" s="201">
        <v>48</v>
      </c>
      <c r="E39" s="250">
        <f t="shared" si="7"/>
        <v>1.0764745458623011</v>
      </c>
      <c r="F39" s="226">
        <f t="shared" si="8"/>
        <v>48</v>
      </c>
      <c r="G39" s="202">
        <f t="shared" si="9"/>
        <v>0.98928276999175591</v>
      </c>
      <c r="H39" s="251"/>
      <c r="I39" s="52"/>
      <c r="J39" s="53"/>
      <c r="K39" s="53"/>
      <c r="L39" s="53"/>
    </row>
    <row r="40" spans="1:12" ht="15" customHeight="1" x14ac:dyDescent="0.25">
      <c r="A40" s="2" t="s">
        <v>601</v>
      </c>
      <c r="B40" s="2">
        <v>15</v>
      </c>
      <c r="C40" s="250">
        <f t="shared" si="6"/>
        <v>5.2264808362369335</v>
      </c>
      <c r="D40" s="201">
        <v>185</v>
      </c>
      <c r="E40" s="250">
        <f t="shared" si="7"/>
        <v>4.1489123121776181</v>
      </c>
      <c r="F40" s="226">
        <f t="shared" si="8"/>
        <v>200</v>
      </c>
      <c r="G40" s="202">
        <f t="shared" si="9"/>
        <v>4.1220115416323164</v>
      </c>
      <c r="H40" s="251"/>
      <c r="I40" s="52"/>
      <c r="J40" s="53"/>
      <c r="K40" s="53"/>
      <c r="L40" s="53"/>
    </row>
    <row r="41" spans="1:12" ht="15" customHeight="1" x14ac:dyDescent="0.25">
      <c r="A41" s="2" t="s">
        <v>602</v>
      </c>
      <c r="B41" s="2">
        <v>1</v>
      </c>
      <c r="C41" s="250">
        <f t="shared" si="6"/>
        <v>0.34843205574912894</v>
      </c>
      <c r="D41" s="201">
        <v>15</v>
      </c>
      <c r="E41" s="250">
        <f t="shared" si="7"/>
        <v>0.33639829558196904</v>
      </c>
      <c r="F41" s="226">
        <f t="shared" si="8"/>
        <v>16</v>
      </c>
      <c r="G41" s="202">
        <f t="shared" si="9"/>
        <v>0.32976092333058532</v>
      </c>
      <c r="H41" s="251"/>
      <c r="I41" s="52"/>
      <c r="J41" s="53"/>
      <c r="K41" s="53"/>
      <c r="L41" s="53"/>
    </row>
    <row r="42" spans="1:12" ht="15" customHeight="1" x14ac:dyDescent="0.25">
      <c r="A42" s="2" t="s">
        <v>603</v>
      </c>
      <c r="B42" s="2">
        <v>10</v>
      </c>
      <c r="C42" s="250">
        <f t="shared" si="6"/>
        <v>3.484320557491289</v>
      </c>
      <c r="D42" s="201">
        <v>79</v>
      </c>
      <c r="E42" s="250">
        <f t="shared" si="7"/>
        <v>1.771697690065037</v>
      </c>
      <c r="F42" s="226">
        <f t="shared" si="8"/>
        <v>89</v>
      </c>
      <c r="G42" s="202">
        <f t="shared" si="9"/>
        <v>1.8342951360263808</v>
      </c>
      <c r="H42" s="251"/>
      <c r="I42" s="52"/>
      <c r="J42" s="53"/>
      <c r="K42" s="53"/>
      <c r="L42" s="53"/>
    </row>
    <row r="43" spans="1:12" ht="15" customHeight="1" x14ac:dyDescent="0.25">
      <c r="A43" s="2" t="s">
        <v>586</v>
      </c>
      <c r="B43" s="2">
        <v>98</v>
      </c>
      <c r="C43" s="250">
        <f t="shared" si="6"/>
        <v>34.146341463414636</v>
      </c>
      <c r="D43" s="201">
        <v>304</v>
      </c>
      <c r="E43" s="250">
        <f t="shared" si="7"/>
        <v>6.8176721237945728</v>
      </c>
      <c r="F43" s="226">
        <f t="shared" si="8"/>
        <v>402</v>
      </c>
      <c r="G43" s="202">
        <f t="shared" si="9"/>
        <v>8.2852431986809574</v>
      </c>
      <c r="H43" s="251"/>
      <c r="I43" s="52"/>
      <c r="J43" s="53"/>
      <c r="K43" s="53"/>
      <c r="L43" s="53"/>
    </row>
    <row r="44" spans="1:12" ht="15" customHeight="1" x14ac:dyDescent="0.25">
      <c r="A44" s="2" t="s">
        <v>604</v>
      </c>
      <c r="B44" s="2">
        <v>2</v>
      </c>
      <c r="C44" s="250">
        <f t="shared" si="6"/>
        <v>0.69686411149825789</v>
      </c>
      <c r="D44" s="201">
        <v>8</v>
      </c>
      <c r="E44" s="250">
        <f t="shared" si="7"/>
        <v>0.17941242431038351</v>
      </c>
      <c r="F44" s="226">
        <f t="shared" si="8"/>
        <v>10</v>
      </c>
      <c r="G44" s="202">
        <f t="shared" si="9"/>
        <v>0.2061005770816158</v>
      </c>
      <c r="H44" s="251"/>
      <c r="I44" s="52"/>
      <c r="J44" s="53"/>
      <c r="K44" s="53"/>
      <c r="L44" s="53"/>
    </row>
    <row r="45" spans="1:12" ht="15" customHeight="1" x14ac:dyDescent="0.25">
      <c r="A45" s="2" t="s">
        <v>615</v>
      </c>
      <c r="B45" s="187" t="s">
        <v>588</v>
      </c>
      <c r="C45" s="252" t="s">
        <v>558</v>
      </c>
      <c r="D45" s="253" t="s">
        <v>588</v>
      </c>
      <c r="E45" s="252" t="s">
        <v>558</v>
      </c>
      <c r="F45" s="226">
        <v>106</v>
      </c>
      <c r="G45" s="202">
        <f t="shared" si="9"/>
        <v>2.1846661170651278</v>
      </c>
      <c r="I45" s="52"/>
      <c r="J45" s="53"/>
      <c r="K45" s="53"/>
      <c r="L45" s="53"/>
    </row>
    <row r="46" spans="1:12" s="1" customFormat="1" ht="15" customHeight="1" thickBot="1" x14ac:dyDescent="0.35">
      <c r="A46" s="207" t="s">
        <v>102</v>
      </c>
      <c r="B46" s="207">
        <f>SUM(B36:B45)</f>
        <v>287</v>
      </c>
      <c r="C46" s="209">
        <f t="shared" si="6"/>
        <v>100</v>
      </c>
      <c r="D46" s="230">
        <f>SUM(D36:D45)</f>
        <v>4459</v>
      </c>
      <c r="E46" s="209">
        <f t="shared" si="7"/>
        <v>100</v>
      </c>
      <c r="F46" s="230">
        <f>SUM(F36:F45)</f>
        <v>4852</v>
      </c>
      <c r="G46" s="209">
        <f t="shared" si="9"/>
        <v>100</v>
      </c>
      <c r="H46" s="5"/>
      <c r="I46" s="52"/>
      <c r="J46" s="53"/>
      <c r="K46" s="213"/>
      <c r="L46" s="213"/>
    </row>
    <row r="47" spans="1:12" ht="13.5" customHeight="1" x14ac:dyDescent="0.25">
      <c r="A47" s="257"/>
      <c r="B47" s="257"/>
      <c r="C47" s="258"/>
      <c r="D47" s="257"/>
      <c r="E47" s="258"/>
      <c r="F47" s="257"/>
      <c r="G47" s="258"/>
      <c r="I47" s="52"/>
      <c r="J47" s="53"/>
      <c r="K47" s="53"/>
      <c r="L47" s="53"/>
    </row>
    <row r="48" spans="1:12" ht="13" x14ac:dyDescent="0.25">
      <c r="A48" s="25" t="s">
        <v>187</v>
      </c>
      <c r="I48" s="52"/>
      <c r="J48" s="53"/>
      <c r="K48" s="53"/>
      <c r="L48" s="53"/>
    </row>
    <row r="49" spans="1:12" ht="13" x14ac:dyDescent="0.25">
      <c r="A49" s="26" t="s">
        <v>64</v>
      </c>
      <c r="I49" s="52"/>
      <c r="J49" s="53"/>
      <c r="K49" s="53"/>
      <c r="L49" s="53"/>
    </row>
    <row r="50" spans="1:12" ht="13" x14ac:dyDescent="0.25">
      <c r="I50" s="52"/>
      <c r="J50" s="53"/>
      <c r="K50" s="53"/>
      <c r="L50" s="53"/>
    </row>
    <row r="51" spans="1:12" ht="13" x14ac:dyDescent="0.25">
      <c r="I51" s="52"/>
      <c r="J51" s="53"/>
      <c r="K51" s="53"/>
      <c r="L51" s="53"/>
    </row>
    <row r="52" spans="1:12" ht="13" x14ac:dyDescent="0.25">
      <c r="I52" s="52"/>
      <c r="J52" s="53"/>
      <c r="K52" s="53"/>
      <c r="L52" s="53"/>
    </row>
    <row r="53" spans="1:12" ht="13" x14ac:dyDescent="0.25">
      <c r="I53" s="52"/>
      <c r="J53" s="53"/>
      <c r="K53" s="53"/>
      <c r="L53" s="53"/>
    </row>
    <row r="54" spans="1:12" ht="13" x14ac:dyDescent="0.25">
      <c r="I54" s="33"/>
      <c r="J54" s="52"/>
      <c r="K54" s="53"/>
      <c r="L54" s="53"/>
    </row>
    <row r="55" spans="1:12" ht="13" x14ac:dyDescent="0.25">
      <c r="J55" s="52"/>
      <c r="K55" s="53"/>
      <c r="L55" s="53"/>
    </row>
    <row r="56" spans="1:12" ht="13" x14ac:dyDescent="0.25">
      <c r="J56" s="52"/>
      <c r="K56" s="53"/>
      <c r="L56" s="53"/>
    </row>
    <row r="57" spans="1:12" ht="13" x14ac:dyDescent="0.25">
      <c r="J57" s="52"/>
      <c r="K57" s="53"/>
      <c r="L57" s="53"/>
    </row>
    <row r="58" spans="1:12" ht="13" x14ac:dyDescent="0.25">
      <c r="J58" s="52"/>
      <c r="K58" s="53"/>
      <c r="L58" s="53"/>
    </row>
    <row r="59" spans="1:12" x14ac:dyDescent="0.25">
      <c r="L59" s="33"/>
    </row>
    <row r="60" spans="1:12" x14ac:dyDescent="0.25">
      <c r="L60" s="33"/>
    </row>
    <row r="61" spans="1:12" x14ac:dyDescent="0.25">
      <c r="L61" s="33"/>
    </row>
    <row r="62" spans="1:12" x14ac:dyDescent="0.25">
      <c r="L62" s="33"/>
    </row>
    <row r="63" spans="1:12" x14ac:dyDescent="0.25">
      <c r="L63" s="33"/>
    </row>
    <row r="64" spans="1:12" x14ac:dyDescent="0.25">
      <c r="L64" s="33"/>
    </row>
    <row r="65" spans="12:12" x14ac:dyDescent="0.25">
      <c r="L65" s="33"/>
    </row>
    <row r="66" spans="12:12" x14ac:dyDescent="0.25">
      <c r="L66" s="33"/>
    </row>
    <row r="67" spans="12:12" x14ac:dyDescent="0.25">
      <c r="L67" s="33"/>
    </row>
    <row r="68" spans="12:12" x14ac:dyDescent="0.25">
      <c r="L68" s="33"/>
    </row>
    <row r="69" spans="12:12" x14ac:dyDescent="0.25">
      <c r="L69" s="33"/>
    </row>
    <row r="70" spans="12:12" x14ac:dyDescent="0.25">
      <c r="L70" s="33"/>
    </row>
    <row r="71" spans="12:12" x14ac:dyDescent="0.25">
      <c r="L71" s="33"/>
    </row>
    <row r="72" spans="12:12" x14ac:dyDescent="0.25">
      <c r="L72" s="33"/>
    </row>
    <row r="73" spans="12:12" x14ac:dyDescent="0.25">
      <c r="L73" s="33"/>
    </row>
    <row r="74" spans="12:12" x14ac:dyDescent="0.25">
      <c r="L74" s="33"/>
    </row>
    <row r="75" spans="12:12" x14ac:dyDescent="0.25">
      <c r="L75" s="33"/>
    </row>
    <row r="76" spans="12:12" x14ac:dyDescent="0.25">
      <c r="L76" s="33"/>
    </row>
  </sheetData>
  <mergeCells count="12">
    <mergeCell ref="B18:C18"/>
    <mergeCell ref="D18:E18"/>
    <mergeCell ref="B33:E33"/>
    <mergeCell ref="F33:G33"/>
    <mergeCell ref="B34:C34"/>
    <mergeCell ref="D34:E34"/>
    <mergeCell ref="B3:E3"/>
    <mergeCell ref="F3:G3"/>
    <mergeCell ref="B4:C4"/>
    <mergeCell ref="D4:E4"/>
    <mergeCell ref="B17:E17"/>
    <mergeCell ref="F17:G17"/>
  </mergeCells>
  <conditionalFormatting sqref="A6:G11 A20:G27 A36:G46">
    <cfRule type="expression" dxfId="8" priority="1">
      <formula>MOD(ROW(),2)=1</formula>
    </cfRule>
  </conditionalFormatting>
  <hyperlinks>
    <hyperlink ref="A2" location="TOC!A1" display="Return to Table of Contents"/>
  </hyperlinks>
  <pageMargins left="0.25" right="0.25" top="0.75" bottom="0.75" header="0.3" footer="0.3"/>
  <pageSetup fitToWidth="0" orientation="portrait" r:id="rId1"/>
  <headerFooter>
    <oddHeader>&amp;L&amp;"Arial,Bold"2017-18 Survey of Allied Dental Education
Report 2 - Dental Assisting Education Programs</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defaultColWidth="9.1796875" defaultRowHeight="12.5" x14ac:dyDescent="0.25"/>
  <cols>
    <col min="1" max="1" width="90.1796875" style="2" customWidth="1"/>
    <col min="2" max="16384" width="9.1796875" style="2"/>
  </cols>
  <sheetData>
    <row r="1" spans="1:1" ht="13" x14ac:dyDescent="0.25">
      <c r="A1" s="95" t="s">
        <v>151</v>
      </c>
    </row>
    <row r="2" spans="1:1" x14ac:dyDescent="0.25">
      <c r="A2" s="96" t="s">
        <v>46</v>
      </c>
    </row>
    <row r="3" spans="1:1" ht="50.5" x14ac:dyDescent="0.25">
      <c r="A3" s="97" t="s">
        <v>154</v>
      </c>
    </row>
    <row r="4" spans="1:1" ht="13" x14ac:dyDescent="0.25">
      <c r="A4" s="98"/>
    </row>
    <row r="5" spans="1:1" ht="75.5" x14ac:dyDescent="0.25">
      <c r="A5" s="97" t="s">
        <v>816</v>
      </c>
    </row>
    <row r="6" spans="1:1" ht="13" x14ac:dyDescent="0.25">
      <c r="A6" s="98"/>
    </row>
    <row r="7" spans="1:1" ht="50" x14ac:dyDescent="0.25">
      <c r="A7" s="97" t="s">
        <v>152</v>
      </c>
    </row>
    <row r="8" spans="1:1" ht="13" x14ac:dyDescent="0.3">
      <c r="A8" s="99"/>
    </row>
    <row r="9" spans="1:1" ht="37.5" x14ac:dyDescent="0.25">
      <c r="A9" s="97" t="s">
        <v>153</v>
      </c>
    </row>
  </sheetData>
  <hyperlinks>
    <hyperlink ref="A2" location="TOC!A1" display="Return to Table of Contents"/>
  </hyperlinks>
  <pageMargins left="0.25" right="0.25" top="0.75" bottom="0.75" header="0.3" footer="0.3"/>
  <pageSetup orientation="portrait" r:id="rId1"/>
  <headerFooter>
    <oddHeader>&amp;L&amp;"Arial,Bold"2017-18 Survey of Allied Dental Education
Report 2 - Dental Assisting Education Programs</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8"/>
  <sheetViews>
    <sheetView zoomScaleNormal="100" workbookViewId="0"/>
  </sheetViews>
  <sheetFormatPr defaultColWidth="9.1796875" defaultRowHeight="12.5" x14ac:dyDescent="0.25"/>
  <cols>
    <col min="1" max="1" width="23.81640625" style="2" customWidth="1"/>
    <col min="2" max="2" width="22" style="2" customWidth="1"/>
    <col min="3" max="3" width="15.1796875" style="2" customWidth="1"/>
    <col min="4" max="4" width="9.81640625" style="2" bestFit="1" customWidth="1"/>
    <col min="5" max="5" width="9.1796875" style="2"/>
    <col min="6" max="6" width="9.1796875" style="2" bestFit="1" customWidth="1"/>
    <col min="7" max="16384" width="9.1796875" style="2"/>
  </cols>
  <sheetData>
    <row r="1" spans="1:4" ht="13" x14ac:dyDescent="0.3">
      <c r="A1" s="1" t="s">
        <v>626</v>
      </c>
    </row>
    <row r="2" spans="1:4" x14ac:dyDescent="0.25">
      <c r="A2" s="158" t="s">
        <v>617</v>
      </c>
    </row>
    <row r="4" spans="1:4" ht="13" thickBot="1" x14ac:dyDescent="0.3"/>
    <row r="5" spans="1:4" ht="13" x14ac:dyDescent="0.25">
      <c r="B5" s="2" t="s">
        <v>618</v>
      </c>
      <c r="C5" s="262">
        <v>6400</v>
      </c>
    </row>
    <row r="6" spans="1:4" x14ac:dyDescent="0.25">
      <c r="B6" s="2" t="s">
        <v>619</v>
      </c>
      <c r="C6" s="2">
        <v>4706</v>
      </c>
    </row>
    <row r="7" spans="1:4" x14ac:dyDescent="0.25">
      <c r="B7" s="2" t="s">
        <v>620</v>
      </c>
      <c r="C7" s="112">
        <v>4811</v>
      </c>
    </row>
    <row r="8" spans="1:4" x14ac:dyDescent="0.25">
      <c r="B8" s="263" t="s">
        <v>621</v>
      </c>
      <c r="C8" s="112">
        <v>4270</v>
      </c>
    </row>
    <row r="11" spans="1:4" x14ac:dyDescent="0.25">
      <c r="B11"/>
      <c r="C11"/>
      <c r="D11"/>
    </row>
    <row r="14" spans="1:4" ht="13" thickBot="1" x14ac:dyDescent="0.3"/>
    <row r="15" spans="1:4" ht="13.5" thickBot="1" x14ac:dyDescent="0.3">
      <c r="B15" s="159" t="s">
        <v>163</v>
      </c>
      <c r="C15" s="160" t="s">
        <v>164</v>
      </c>
    </row>
    <row r="16" spans="1:4" ht="13" x14ac:dyDescent="0.25">
      <c r="B16" s="111" t="s">
        <v>622</v>
      </c>
      <c r="C16" s="112">
        <v>4271</v>
      </c>
      <c r="D16" s="160"/>
    </row>
    <row r="17" spans="1:4" ht="13" x14ac:dyDescent="0.25">
      <c r="B17" s="111" t="s">
        <v>623</v>
      </c>
      <c r="C17" s="112">
        <v>435</v>
      </c>
      <c r="D17" s="112">
        <f>C16+C17</f>
        <v>4706</v>
      </c>
    </row>
    <row r="18" spans="1:4" ht="13" x14ac:dyDescent="0.25">
      <c r="B18" s="111" t="s">
        <v>624</v>
      </c>
      <c r="C18" s="112">
        <v>4811</v>
      </c>
      <c r="D18" s="112"/>
    </row>
    <row r="19" spans="1:4" ht="13" x14ac:dyDescent="0.25">
      <c r="B19" s="111" t="s">
        <v>625</v>
      </c>
      <c r="C19" s="112">
        <v>4270</v>
      </c>
      <c r="D19" s="112"/>
    </row>
    <row r="20" spans="1:4" ht="13" x14ac:dyDescent="0.25">
      <c r="B20" s="111"/>
      <c r="C20" s="112"/>
      <c r="D20" s="112"/>
    </row>
    <row r="27" spans="1:4" x14ac:dyDescent="0.25">
      <c r="A27" s="25" t="s">
        <v>627</v>
      </c>
    </row>
    <row r="28" spans="1:4" x14ac:dyDescent="0.25">
      <c r="A28" s="32" t="s">
        <v>64</v>
      </c>
    </row>
  </sheetData>
  <hyperlinks>
    <hyperlink ref="A2" location="TOC!A1" display="Return to Table to Contents"/>
  </hyperlinks>
  <pageMargins left="0.25" right="0.25" top="0.75" bottom="0.75" header="0.3" footer="0.3"/>
  <pageSetup scale="89" fitToHeight="0" orientation="portrait" r:id="rId1"/>
  <headerFooter>
    <oddHeader>&amp;L&amp;"Arial,Bold"2017-18 Survey of Allied Dental Education
Report 2 - Dental Assisting Education Programs</oddHead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4"/>
  <sheetViews>
    <sheetView workbookViewId="0">
      <pane xSplit="2" ySplit="3" topLeftCell="C4" activePane="bottomRight" state="frozen"/>
      <selection pane="topRight"/>
      <selection pane="bottomLeft"/>
      <selection pane="bottomRight"/>
    </sheetView>
  </sheetViews>
  <sheetFormatPr defaultColWidth="9.1796875" defaultRowHeight="12.5" x14ac:dyDescent="0.25"/>
  <cols>
    <col min="1" max="1" width="5.81640625" style="133" customWidth="1"/>
    <col min="2" max="2" width="84.81640625" style="133" customWidth="1"/>
    <col min="3" max="3" width="10" style="133" customWidth="1"/>
    <col min="4" max="4" width="10.54296875" style="133" customWidth="1"/>
    <col min="5" max="6" width="13" style="133" customWidth="1"/>
    <col min="7" max="7" width="12" style="133" customWidth="1"/>
    <col min="8" max="8" width="13" style="133" customWidth="1"/>
    <col min="9" max="9" width="13.453125" style="133" customWidth="1"/>
    <col min="10" max="10" width="11" style="133" customWidth="1"/>
    <col min="11" max="12" width="9.81640625" style="133" customWidth="1"/>
    <col min="13" max="16384" width="9.1796875" style="119"/>
  </cols>
  <sheetData>
    <row r="1" spans="1:12" ht="13" x14ac:dyDescent="0.3">
      <c r="A1" s="162" t="s">
        <v>30</v>
      </c>
    </row>
    <row r="2" spans="1:12" x14ac:dyDescent="0.25">
      <c r="A2" s="392" t="s">
        <v>46</v>
      </c>
      <c r="B2" s="392"/>
    </row>
    <row r="3" spans="1:12" ht="33.5" x14ac:dyDescent="0.3">
      <c r="A3" s="161" t="s">
        <v>499</v>
      </c>
      <c r="B3" s="123" t="s">
        <v>498</v>
      </c>
      <c r="C3" s="151" t="s">
        <v>633</v>
      </c>
      <c r="D3" s="151" t="s">
        <v>628</v>
      </c>
      <c r="E3" s="151" t="s">
        <v>634</v>
      </c>
      <c r="F3" s="151" t="s">
        <v>635</v>
      </c>
      <c r="G3" s="151" t="s">
        <v>529</v>
      </c>
      <c r="H3" s="151" t="s">
        <v>636</v>
      </c>
      <c r="I3" s="151" t="s">
        <v>637</v>
      </c>
      <c r="J3" s="151" t="s">
        <v>638</v>
      </c>
      <c r="K3" s="151" t="s">
        <v>492</v>
      </c>
      <c r="L3" s="151" t="s">
        <v>629</v>
      </c>
    </row>
    <row r="4" spans="1:12" x14ac:dyDescent="0.25">
      <c r="A4" s="125" t="s">
        <v>487</v>
      </c>
      <c r="B4" s="126" t="s">
        <v>491</v>
      </c>
      <c r="C4" s="269">
        <v>2</v>
      </c>
      <c r="D4" s="269">
        <v>0</v>
      </c>
      <c r="E4" s="269">
        <v>10</v>
      </c>
      <c r="F4" s="269">
        <v>7</v>
      </c>
      <c r="G4" s="269">
        <v>2</v>
      </c>
      <c r="H4" s="269">
        <v>3</v>
      </c>
      <c r="I4" s="269">
        <v>0</v>
      </c>
      <c r="J4" s="269">
        <v>1</v>
      </c>
      <c r="K4" s="269">
        <v>0</v>
      </c>
      <c r="L4" s="269">
        <v>25</v>
      </c>
    </row>
    <row r="5" spans="1:12" x14ac:dyDescent="0.25">
      <c r="A5" s="128" t="s">
        <v>487</v>
      </c>
      <c r="B5" s="129" t="s">
        <v>490</v>
      </c>
      <c r="C5" s="270">
        <v>2</v>
      </c>
      <c r="D5" s="270">
        <v>2</v>
      </c>
      <c r="E5" s="270">
        <v>1</v>
      </c>
      <c r="F5" s="270">
        <v>10</v>
      </c>
      <c r="G5" s="270">
        <v>3</v>
      </c>
      <c r="H5" s="270">
        <v>1</v>
      </c>
      <c r="I5" s="270">
        <v>0</v>
      </c>
      <c r="J5" s="270">
        <v>1</v>
      </c>
      <c r="K5" s="270">
        <v>0</v>
      </c>
      <c r="L5" s="270">
        <v>20</v>
      </c>
    </row>
    <row r="6" spans="1:12" x14ac:dyDescent="0.25">
      <c r="A6" s="125" t="s">
        <v>487</v>
      </c>
      <c r="B6" s="126" t="s">
        <v>489</v>
      </c>
      <c r="C6" s="269">
        <v>0</v>
      </c>
      <c r="D6" s="269">
        <v>4</v>
      </c>
      <c r="E6" s="269">
        <v>6</v>
      </c>
      <c r="F6" s="269">
        <v>11</v>
      </c>
      <c r="G6" s="269">
        <v>1</v>
      </c>
      <c r="H6" s="269">
        <v>0</v>
      </c>
      <c r="I6" s="269">
        <v>0</v>
      </c>
      <c r="J6" s="269">
        <v>0</v>
      </c>
      <c r="K6" s="269">
        <v>0</v>
      </c>
      <c r="L6" s="269">
        <v>22</v>
      </c>
    </row>
    <row r="7" spans="1:12" x14ac:dyDescent="0.25">
      <c r="A7" s="128" t="s">
        <v>487</v>
      </c>
      <c r="B7" s="129" t="s">
        <v>488</v>
      </c>
      <c r="C7" s="270">
        <v>21</v>
      </c>
      <c r="D7" s="270">
        <v>1</v>
      </c>
      <c r="E7" s="270">
        <v>0</v>
      </c>
      <c r="F7" s="270">
        <v>0</v>
      </c>
      <c r="G7" s="270">
        <v>0</v>
      </c>
      <c r="H7" s="270">
        <v>0</v>
      </c>
      <c r="I7" s="270">
        <v>0</v>
      </c>
      <c r="J7" s="270">
        <v>0</v>
      </c>
      <c r="K7" s="270">
        <v>0</v>
      </c>
      <c r="L7" s="270">
        <v>22</v>
      </c>
    </row>
    <row r="8" spans="1:12" x14ac:dyDescent="0.25">
      <c r="A8" s="125" t="s">
        <v>487</v>
      </c>
      <c r="B8" s="126" t="s">
        <v>486</v>
      </c>
      <c r="C8" s="269">
        <v>0</v>
      </c>
      <c r="D8" s="269">
        <v>0</v>
      </c>
      <c r="E8" s="269">
        <v>10</v>
      </c>
      <c r="F8" s="269">
        <v>10</v>
      </c>
      <c r="G8" s="269">
        <v>0</v>
      </c>
      <c r="H8" s="269">
        <v>4</v>
      </c>
      <c r="I8" s="269">
        <v>0</v>
      </c>
      <c r="J8" s="269">
        <v>0</v>
      </c>
      <c r="K8" s="269">
        <v>0</v>
      </c>
      <c r="L8" s="269">
        <v>24</v>
      </c>
    </row>
    <row r="9" spans="1:12" x14ac:dyDescent="0.25">
      <c r="A9" s="128" t="s">
        <v>485</v>
      </c>
      <c r="B9" s="129" t="s">
        <v>484</v>
      </c>
      <c r="C9" s="270">
        <v>6</v>
      </c>
      <c r="D9" s="270">
        <v>0</v>
      </c>
      <c r="E9" s="270">
        <v>6</v>
      </c>
      <c r="F9" s="270">
        <v>3</v>
      </c>
      <c r="G9" s="270">
        <v>1</v>
      </c>
      <c r="H9" s="270">
        <v>0</v>
      </c>
      <c r="I9" s="270">
        <v>0</v>
      </c>
      <c r="J9" s="270">
        <v>1</v>
      </c>
      <c r="K9" s="270">
        <v>0</v>
      </c>
      <c r="L9" s="270">
        <v>17</v>
      </c>
    </row>
    <row r="10" spans="1:12" x14ac:dyDescent="0.25">
      <c r="A10" s="125" t="s">
        <v>481</v>
      </c>
      <c r="B10" s="126" t="s">
        <v>483</v>
      </c>
      <c r="C10" s="269">
        <v>0</v>
      </c>
      <c r="D10" s="269">
        <v>0</v>
      </c>
      <c r="E10" s="269">
        <v>12</v>
      </c>
      <c r="F10" s="269">
        <v>16</v>
      </c>
      <c r="G10" s="269">
        <v>5</v>
      </c>
      <c r="H10" s="269">
        <v>5</v>
      </c>
      <c r="I10" s="269">
        <v>2</v>
      </c>
      <c r="J10" s="269">
        <v>1</v>
      </c>
      <c r="K10" s="269">
        <v>1</v>
      </c>
      <c r="L10" s="269">
        <v>42</v>
      </c>
    </row>
    <row r="11" spans="1:12" x14ac:dyDescent="0.25">
      <c r="A11" s="128" t="s">
        <v>481</v>
      </c>
      <c r="B11" s="129" t="s">
        <v>482</v>
      </c>
      <c r="C11" s="270">
        <v>7</v>
      </c>
      <c r="D11" s="270">
        <v>0</v>
      </c>
      <c r="E11" s="270">
        <v>6</v>
      </c>
      <c r="F11" s="270">
        <v>11</v>
      </c>
      <c r="G11" s="270">
        <v>4</v>
      </c>
      <c r="H11" s="270">
        <v>0</v>
      </c>
      <c r="I11" s="270">
        <v>0</v>
      </c>
      <c r="J11" s="270">
        <v>0</v>
      </c>
      <c r="K11" s="270">
        <v>0</v>
      </c>
      <c r="L11" s="270">
        <v>28</v>
      </c>
    </row>
    <row r="12" spans="1:12" x14ac:dyDescent="0.25">
      <c r="A12" s="125" t="s">
        <v>481</v>
      </c>
      <c r="B12" s="126" t="s">
        <v>480</v>
      </c>
      <c r="C12" s="269">
        <v>2</v>
      </c>
      <c r="D12" s="269">
        <v>6</v>
      </c>
      <c r="E12" s="269">
        <v>1</v>
      </c>
      <c r="F12" s="269">
        <v>1</v>
      </c>
      <c r="G12" s="269">
        <v>0</v>
      </c>
      <c r="H12" s="269">
        <v>3</v>
      </c>
      <c r="I12" s="269">
        <v>0</v>
      </c>
      <c r="J12" s="269">
        <v>1</v>
      </c>
      <c r="K12" s="269">
        <v>0</v>
      </c>
      <c r="L12" s="269">
        <v>14</v>
      </c>
    </row>
    <row r="13" spans="1:12" x14ac:dyDescent="0.25">
      <c r="A13" s="128" t="s">
        <v>478</v>
      </c>
      <c r="B13" s="129" t="s">
        <v>479</v>
      </c>
      <c r="C13" s="270">
        <v>3</v>
      </c>
      <c r="D13" s="270">
        <v>3</v>
      </c>
      <c r="E13" s="270">
        <v>3</v>
      </c>
      <c r="F13" s="270">
        <v>0</v>
      </c>
      <c r="G13" s="270">
        <v>0</v>
      </c>
      <c r="H13" s="270">
        <v>0</v>
      </c>
      <c r="I13" s="270">
        <v>0</v>
      </c>
      <c r="J13" s="270">
        <v>2</v>
      </c>
      <c r="K13" s="270">
        <v>0</v>
      </c>
      <c r="L13" s="270">
        <v>11</v>
      </c>
    </row>
    <row r="14" spans="1:12" x14ac:dyDescent="0.25">
      <c r="A14" s="125" t="s">
        <v>478</v>
      </c>
      <c r="B14" s="126" t="s">
        <v>477</v>
      </c>
      <c r="C14" s="269">
        <v>1</v>
      </c>
      <c r="D14" s="269">
        <v>2</v>
      </c>
      <c r="E14" s="269">
        <v>5</v>
      </c>
      <c r="F14" s="269">
        <v>8</v>
      </c>
      <c r="G14" s="269">
        <v>3</v>
      </c>
      <c r="H14" s="269">
        <v>3</v>
      </c>
      <c r="I14" s="269">
        <v>1</v>
      </c>
      <c r="J14" s="269">
        <v>0</v>
      </c>
      <c r="K14" s="269">
        <v>1</v>
      </c>
      <c r="L14" s="269">
        <v>24</v>
      </c>
    </row>
    <row r="15" spans="1:12" x14ac:dyDescent="0.25">
      <c r="A15" s="128" t="s">
        <v>457</v>
      </c>
      <c r="B15" s="129" t="s">
        <v>476</v>
      </c>
      <c r="C15" s="270">
        <v>7</v>
      </c>
      <c r="D15" s="270">
        <v>0</v>
      </c>
      <c r="E15" s="270">
        <v>6</v>
      </c>
      <c r="F15" s="270">
        <v>8</v>
      </c>
      <c r="G15" s="270">
        <v>2</v>
      </c>
      <c r="H15" s="270">
        <v>3</v>
      </c>
      <c r="I15" s="270">
        <v>2</v>
      </c>
      <c r="J15" s="270">
        <v>1</v>
      </c>
      <c r="K15" s="270">
        <v>0</v>
      </c>
      <c r="L15" s="270">
        <v>29</v>
      </c>
    </row>
    <row r="16" spans="1:12" x14ac:dyDescent="0.25">
      <c r="A16" s="125" t="s">
        <v>457</v>
      </c>
      <c r="B16" s="126" t="s">
        <v>475</v>
      </c>
      <c r="C16" s="269">
        <v>8</v>
      </c>
      <c r="D16" s="269">
        <v>0</v>
      </c>
      <c r="E16" s="269">
        <v>0</v>
      </c>
      <c r="F16" s="269">
        <v>1</v>
      </c>
      <c r="G16" s="269">
        <v>1</v>
      </c>
      <c r="H16" s="269">
        <v>0</v>
      </c>
      <c r="I16" s="269">
        <v>0</v>
      </c>
      <c r="J16" s="269">
        <v>0</v>
      </c>
      <c r="K16" s="269">
        <v>0</v>
      </c>
      <c r="L16" s="269">
        <v>10</v>
      </c>
    </row>
    <row r="17" spans="1:12" x14ac:dyDescent="0.25">
      <c r="A17" s="128" t="s">
        <v>457</v>
      </c>
      <c r="B17" s="129" t="s">
        <v>474</v>
      </c>
      <c r="C17" s="270">
        <v>10</v>
      </c>
      <c r="D17" s="270">
        <v>4</v>
      </c>
      <c r="E17" s="270">
        <v>3</v>
      </c>
      <c r="F17" s="270">
        <v>6</v>
      </c>
      <c r="G17" s="270">
        <v>2</v>
      </c>
      <c r="H17" s="270">
        <v>4</v>
      </c>
      <c r="I17" s="270">
        <v>2</v>
      </c>
      <c r="J17" s="270">
        <v>2</v>
      </c>
      <c r="K17" s="270">
        <v>0</v>
      </c>
      <c r="L17" s="270">
        <v>33</v>
      </c>
    </row>
    <row r="18" spans="1:12" x14ac:dyDescent="0.25">
      <c r="A18" s="125" t="s">
        <v>457</v>
      </c>
      <c r="B18" s="126" t="s">
        <v>473</v>
      </c>
      <c r="C18" s="269">
        <v>4</v>
      </c>
      <c r="D18" s="269">
        <v>1</v>
      </c>
      <c r="E18" s="269">
        <v>6</v>
      </c>
      <c r="F18" s="269">
        <v>2</v>
      </c>
      <c r="G18" s="269">
        <v>3</v>
      </c>
      <c r="H18" s="269">
        <v>2</v>
      </c>
      <c r="I18" s="269">
        <v>2</v>
      </c>
      <c r="J18" s="269">
        <v>4</v>
      </c>
      <c r="K18" s="269">
        <v>0</v>
      </c>
      <c r="L18" s="269">
        <v>24</v>
      </c>
    </row>
    <row r="19" spans="1:12" x14ac:dyDescent="0.25">
      <c r="A19" s="128" t="s">
        <v>457</v>
      </c>
      <c r="B19" s="129" t="s">
        <v>472</v>
      </c>
      <c r="C19" s="270">
        <v>2</v>
      </c>
      <c r="D19" s="270">
        <v>3</v>
      </c>
      <c r="E19" s="270">
        <v>2</v>
      </c>
      <c r="F19" s="270">
        <v>9</v>
      </c>
      <c r="G19" s="270">
        <v>3</v>
      </c>
      <c r="H19" s="270">
        <v>0</v>
      </c>
      <c r="I19" s="270">
        <v>0</v>
      </c>
      <c r="J19" s="270">
        <v>2</v>
      </c>
      <c r="K19" s="270">
        <v>0</v>
      </c>
      <c r="L19" s="270">
        <v>21</v>
      </c>
    </row>
    <row r="20" spans="1:12" x14ac:dyDescent="0.25">
      <c r="A20" s="125" t="s">
        <v>457</v>
      </c>
      <c r="B20" s="126" t="s">
        <v>471</v>
      </c>
      <c r="C20" s="269">
        <v>6</v>
      </c>
      <c r="D20" s="269">
        <v>2</v>
      </c>
      <c r="E20" s="269">
        <v>2</v>
      </c>
      <c r="F20" s="269">
        <v>9</v>
      </c>
      <c r="G20" s="269">
        <v>2</v>
      </c>
      <c r="H20" s="269">
        <v>1</v>
      </c>
      <c r="I20" s="269">
        <v>1</v>
      </c>
      <c r="J20" s="269">
        <v>1</v>
      </c>
      <c r="K20" s="269">
        <v>0</v>
      </c>
      <c r="L20" s="269">
        <v>24</v>
      </c>
    </row>
    <row r="21" spans="1:12" x14ac:dyDescent="0.25">
      <c r="A21" s="128" t="s">
        <v>457</v>
      </c>
      <c r="B21" s="129" t="s">
        <v>470</v>
      </c>
      <c r="C21" s="270">
        <v>4</v>
      </c>
      <c r="D21" s="270">
        <v>1</v>
      </c>
      <c r="E21" s="270">
        <v>2</v>
      </c>
      <c r="F21" s="270">
        <v>5</v>
      </c>
      <c r="G21" s="270">
        <v>3</v>
      </c>
      <c r="H21" s="270">
        <v>4</v>
      </c>
      <c r="I21" s="270">
        <v>1</v>
      </c>
      <c r="J21" s="270">
        <v>1</v>
      </c>
      <c r="K21" s="270">
        <v>1</v>
      </c>
      <c r="L21" s="270">
        <v>22</v>
      </c>
    </row>
    <row r="22" spans="1:12" x14ac:dyDescent="0.25">
      <c r="A22" s="125" t="s">
        <v>457</v>
      </c>
      <c r="B22" s="126" t="s">
        <v>469</v>
      </c>
      <c r="C22" s="269">
        <v>2</v>
      </c>
      <c r="D22" s="269">
        <v>4</v>
      </c>
      <c r="E22" s="269">
        <v>9</v>
      </c>
      <c r="F22" s="269">
        <v>2</v>
      </c>
      <c r="G22" s="269">
        <v>0</v>
      </c>
      <c r="H22" s="269">
        <v>1</v>
      </c>
      <c r="I22" s="269">
        <v>0</v>
      </c>
      <c r="J22" s="269">
        <v>0</v>
      </c>
      <c r="K22" s="269">
        <v>0</v>
      </c>
      <c r="L22" s="269">
        <v>18</v>
      </c>
    </row>
    <row r="23" spans="1:12" x14ac:dyDescent="0.25">
      <c r="A23" s="128" t="s">
        <v>457</v>
      </c>
      <c r="B23" s="129" t="s">
        <v>468</v>
      </c>
      <c r="C23" s="270">
        <v>4</v>
      </c>
      <c r="D23" s="270">
        <v>1</v>
      </c>
      <c r="E23" s="270">
        <v>6</v>
      </c>
      <c r="F23" s="270">
        <v>7</v>
      </c>
      <c r="G23" s="270">
        <v>1</v>
      </c>
      <c r="H23" s="270">
        <v>3</v>
      </c>
      <c r="I23" s="270">
        <v>2</v>
      </c>
      <c r="J23" s="270">
        <v>0</v>
      </c>
      <c r="K23" s="270">
        <v>0</v>
      </c>
      <c r="L23" s="270">
        <v>24</v>
      </c>
    </row>
    <row r="24" spans="1:12" x14ac:dyDescent="0.25">
      <c r="A24" s="125" t="s">
        <v>457</v>
      </c>
      <c r="B24" s="126" t="s">
        <v>467</v>
      </c>
      <c r="C24" s="269">
        <v>7</v>
      </c>
      <c r="D24" s="269">
        <v>2</v>
      </c>
      <c r="E24" s="269">
        <v>2</v>
      </c>
      <c r="F24" s="269">
        <v>2</v>
      </c>
      <c r="G24" s="269">
        <v>1</v>
      </c>
      <c r="H24" s="269">
        <v>1</v>
      </c>
      <c r="I24" s="269">
        <v>1</v>
      </c>
      <c r="J24" s="269">
        <v>3</v>
      </c>
      <c r="K24" s="269">
        <v>0</v>
      </c>
      <c r="L24" s="269">
        <v>19</v>
      </c>
    </row>
    <row r="25" spans="1:12" x14ac:dyDescent="0.25">
      <c r="A25" s="128" t="s">
        <v>457</v>
      </c>
      <c r="B25" s="129" t="s">
        <v>466</v>
      </c>
      <c r="C25" s="270">
        <v>3</v>
      </c>
      <c r="D25" s="270">
        <v>2</v>
      </c>
      <c r="E25" s="270">
        <v>1</v>
      </c>
      <c r="F25" s="270">
        <v>4</v>
      </c>
      <c r="G25" s="270">
        <v>4</v>
      </c>
      <c r="H25" s="270">
        <v>0</v>
      </c>
      <c r="I25" s="270">
        <v>0</v>
      </c>
      <c r="J25" s="270">
        <v>6</v>
      </c>
      <c r="K25" s="270">
        <v>0</v>
      </c>
      <c r="L25" s="270">
        <v>20</v>
      </c>
    </row>
    <row r="26" spans="1:12" x14ac:dyDescent="0.25">
      <c r="A26" s="125" t="s">
        <v>457</v>
      </c>
      <c r="B26" s="126" t="s">
        <v>465</v>
      </c>
      <c r="C26" s="269">
        <v>13</v>
      </c>
      <c r="D26" s="269">
        <v>1</v>
      </c>
      <c r="E26" s="269">
        <v>0</v>
      </c>
      <c r="F26" s="269">
        <v>0</v>
      </c>
      <c r="G26" s="269">
        <v>1</v>
      </c>
      <c r="H26" s="269">
        <v>0</v>
      </c>
      <c r="I26" s="269">
        <v>0</v>
      </c>
      <c r="J26" s="269">
        <v>0</v>
      </c>
      <c r="K26" s="269">
        <v>0</v>
      </c>
      <c r="L26" s="269">
        <v>15</v>
      </c>
    </row>
    <row r="27" spans="1:12" x14ac:dyDescent="0.25">
      <c r="A27" s="128" t="s">
        <v>457</v>
      </c>
      <c r="B27" s="129" t="s">
        <v>464</v>
      </c>
      <c r="C27" s="270">
        <v>7</v>
      </c>
      <c r="D27" s="270">
        <v>3</v>
      </c>
      <c r="E27" s="270">
        <v>1</v>
      </c>
      <c r="F27" s="270">
        <v>5</v>
      </c>
      <c r="G27" s="270">
        <v>1</v>
      </c>
      <c r="H27" s="270">
        <v>0</v>
      </c>
      <c r="I27" s="270">
        <v>2</v>
      </c>
      <c r="J27" s="270">
        <v>2</v>
      </c>
      <c r="K27" s="270">
        <v>0</v>
      </c>
      <c r="L27" s="270">
        <v>21</v>
      </c>
    </row>
    <row r="28" spans="1:12" x14ac:dyDescent="0.25">
      <c r="A28" s="125" t="s">
        <v>457</v>
      </c>
      <c r="B28" s="126" t="s">
        <v>463</v>
      </c>
      <c r="C28" s="269">
        <v>6</v>
      </c>
      <c r="D28" s="269">
        <v>5</v>
      </c>
      <c r="E28" s="269">
        <v>1</v>
      </c>
      <c r="F28" s="269">
        <v>8</v>
      </c>
      <c r="G28" s="269">
        <v>3</v>
      </c>
      <c r="H28" s="269">
        <v>2</v>
      </c>
      <c r="I28" s="269">
        <v>0</v>
      </c>
      <c r="J28" s="269">
        <v>1</v>
      </c>
      <c r="K28" s="269">
        <v>0</v>
      </c>
      <c r="L28" s="269">
        <v>26</v>
      </c>
    </row>
    <row r="29" spans="1:12" x14ac:dyDescent="0.25">
      <c r="A29" s="128" t="s">
        <v>457</v>
      </c>
      <c r="B29" s="129" t="s">
        <v>462</v>
      </c>
      <c r="C29" s="270">
        <v>0</v>
      </c>
      <c r="D29" s="270">
        <v>3</v>
      </c>
      <c r="E29" s="270">
        <v>2</v>
      </c>
      <c r="F29" s="270">
        <v>9</v>
      </c>
      <c r="G29" s="270">
        <v>0</v>
      </c>
      <c r="H29" s="270">
        <v>6</v>
      </c>
      <c r="I29" s="270">
        <v>3</v>
      </c>
      <c r="J29" s="270">
        <v>1</v>
      </c>
      <c r="K29" s="270">
        <v>0</v>
      </c>
      <c r="L29" s="270">
        <v>24</v>
      </c>
    </row>
    <row r="30" spans="1:12" x14ac:dyDescent="0.25">
      <c r="A30" s="125" t="s">
        <v>457</v>
      </c>
      <c r="B30" s="126" t="s">
        <v>461</v>
      </c>
      <c r="C30" s="269">
        <v>6</v>
      </c>
      <c r="D30" s="269">
        <v>4</v>
      </c>
      <c r="E30" s="269">
        <v>3</v>
      </c>
      <c r="F30" s="269">
        <v>5</v>
      </c>
      <c r="G30" s="269">
        <v>0</v>
      </c>
      <c r="H30" s="269">
        <v>2</v>
      </c>
      <c r="I30" s="269">
        <v>3</v>
      </c>
      <c r="J30" s="269">
        <v>0</v>
      </c>
      <c r="K30" s="269">
        <v>1</v>
      </c>
      <c r="L30" s="269">
        <v>24</v>
      </c>
    </row>
    <row r="31" spans="1:12" x14ac:dyDescent="0.25">
      <c r="A31" s="128" t="s">
        <v>457</v>
      </c>
      <c r="B31" s="129" t="s">
        <v>460</v>
      </c>
      <c r="C31" s="270">
        <v>3</v>
      </c>
      <c r="D31" s="270">
        <v>5</v>
      </c>
      <c r="E31" s="270">
        <v>2</v>
      </c>
      <c r="F31" s="270">
        <v>9</v>
      </c>
      <c r="G31" s="270">
        <v>7</v>
      </c>
      <c r="H31" s="270">
        <v>1</v>
      </c>
      <c r="I31" s="270">
        <v>3</v>
      </c>
      <c r="J31" s="270">
        <v>2</v>
      </c>
      <c r="K31" s="270">
        <v>0</v>
      </c>
      <c r="L31" s="270">
        <v>32</v>
      </c>
    </row>
    <row r="32" spans="1:12" x14ac:dyDescent="0.25">
      <c r="A32" s="125" t="s">
        <v>457</v>
      </c>
      <c r="B32" s="126" t="s">
        <v>459</v>
      </c>
      <c r="C32" s="269">
        <v>4</v>
      </c>
      <c r="D32" s="269">
        <v>2</v>
      </c>
      <c r="E32" s="269">
        <v>5</v>
      </c>
      <c r="F32" s="269">
        <v>5</v>
      </c>
      <c r="G32" s="269">
        <v>0</v>
      </c>
      <c r="H32" s="269">
        <v>6</v>
      </c>
      <c r="I32" s="269">
        <v>3</v>
      </c>
      <c r="J32" s="269">
        <v>0</v>
      </c>
      <c r="K32" s="269">
        <v>0</v>
      </c>
      <c r="L32" s="269">
        <v>25</v>
      </c>
    </row>
    <row r="33" spans="1:12" x14ac:dyDescent="0.25">
      <c r="A33" s="128" t="s">
        <v>457</v>
      </c>
      <c r="B33" s="129" t="s">
        <v>458</v>
      </c>
      <c r="C33" s="270">
        <v>17</v>
      </c>
      <c r="D33" s="270">
        <v>0</v>
      </c>
      <c r="E33" s="270">
        <v>5</v>
      </c>
      <c r="F33" s="270">
        <v>3</v>
      </c>
      <c r="G33" s="270">
        <v>0</v>
      </c>
      <c r="H33" s="270">
        <v>2</v>
      </c>
      <c r="I33" s="270">
        <v>1</v>
      </c>
      <c r="J33" s="270">
        <v>2</v>
      </c>
      <c r="K33" s="270">
        <v>0</v>
      </c>
      <c r="L33" s="270">
        <v>30</v>
      </c>
    </row>
    <row r="34" spans="1:12" x14ac:dyDescent="0.25">
      <c r="A34" s="125" t="s">
        <v>457</v>
      </c>
      <c r="B34" s="126" t="s">
        <v>456</v>
      </c>
      <c r="C34" s="269">
        <v>4</v>
      </c>
      <c r="D34" s="269">
        <v>0</v>
      </c>
      <c r="E34" s="269">
        <v>4</v>
      </c>
      <c r="F34" s="269">
        <v>7</v>
      </c>
      <c r="G34" s="269">
        <v>4</v>
      </c>
      <c r="H34" s="269">
        <v>1</v>
      </c>
      <c r="I34" s="269">
        <v>3</v>
      </c>
      <c r="J34" s="269">
        <v>2</v>
      </c>
      <c r="K34" s="269">
        <v>0</v>
      </c>
      <c r="L34" s="269">
        <v>25</v>
      </c>
    </row>
    <row r="35" spans="1:12" x14ac:dyDescent="0.25">
      <c r="A35" s="128" t="s">
        <v>453</v>
      </c>
      <c r="B35" s="129" t="s">
        <v>455</v>
      </c>
      <c r="C35" s="270">
        <v>16</v>
      </c>
      <c r="D35" s="270">
        <v>4</v>
      </c>
      <c r="E35" s="270">
        <v>2</v>
      </c>
      <c r="F35" s="270">
        <v>1</v>
      </c>
      <c r="G35" s="270">
        <v>0</v>
      </c>
      <c r="H35" s="270">
        <v>1</v>
      </c>
      <c r="I35" s="270">
        <v>0</v>
      </c>
      <c r="J35" s="270">
        <v>2</v>
      </c>
      <c r="K35" s="270">
        <v>0</v>
      </c>
      <c r="L35" s="270">
        <v>26</v>
      </c>
    </row>
    <row r="36" spans="1:12" x14ac:dyDescent="0.25">
      <c r="A36" s="125" t="s">
        <v>453</v>
      </c>
      <c r="B36" s="126" t="s">
        <v>454</v>
      </c>
      <c r="C36" s="269">
        <v>32</v>
      </c>
      <c r="D36" s="269">
        <v>0</v>
      </c>
      <c r="E36" s="269">
        <v>0</v>
      </c>
      <c r="F36" s="269">
        <v>0</v>
      </c>
      <c r="G36" s="269">
        <v>0</v>
      </c>
      <c r="H36" s="269">
        <v>0</v>
      </c>
      <c r="I36" s="269">
        <v>0</v>
      </c>
      <c r="J36" s="269">
        <v>0</v>
      </c>
      <c r="K36" s="269">
        <v>0</v>
      </c>
      <c r="L36" s="269">
        <v>32</v>
      </c>
    </row>
    <row r="37" spans="1:12" x14ac:dyDescent="0.25">
      <c r="A37" s="128" t="s">
        <v>453</v>
      </c>
      <c r="B37" s="129" t="s">
        <v>452</v>
      </c>
      <c r="C37" s="270">
        <v>11</v>
      </c>
      <c r="D37" s="270">
        <v>4</v>
      </c>
      <c r="E37" s="270">
        <v>7</v>
      </c>
      <c r="F37" s="270">
        <v>6</v>
      </c>
      <c r="G37" s="270">
        <v>2</v>
      </c>
      <c r="H37" s="270">
        <v>1</v>
      </c>
      <c r="I37" s="270">
        <v>0</v>
      </c>
      <c r="J37" s="270">
        <v>2</v>
      </c>
      <c r="K37" s="270">
        <v>2</v>
      </c>
      <c r="L37" s="270">
        <v>35</v>
      </c>
    </row>
    <row r="38" spans="1:12" x14ac:dyDescent="0.25">
      <c r="A38" s="125" t="s">
        <v>449</v>
      </c>
      <c r="B38" s="126" t="s">
        <v>451</v>
      </c>
      <c r="C38" s="269">
        <v>1</v>
      </c>
      <c r="D38" s="269">
        <v>0</v>
      </c>
      <c r="E38" s="269">
        <v>1</v>
      </c>
      <c r="F38" s="269">
        <v>1</v>
      </c>
      <c r="G38" s="269">
        <v>0</v>
      </c>
      <c r="H38" s="269">
        <v>0</v>
      </c>
      <c r="I38" s="269">
        <v>0</v>
      </c>
      <c r="J38" s="269">
        <v>0</v>
      </c>
      <c r="K38" s="269">
        <v>0</v>
      </c>
      <c r="L38" s="269">
        <v>3</v>
      </c>
    </row>
    <row r="39" spans="1:12" x14ac:dyDescent="0.25">
      <c r="A39" s="128" t="s">
        <v>449</v>
      </c>
      <c r="B39" s="129" t="s">
        <v>450</v>
      </c>
      <c r="C39" s="270">
        <v>0</v>
      </c>
      <c r="D39" s="270">
        <v>1</v>
      </c>
      <c r="E39" s="270">
        <v>0</v>
      </c>
      <c r="F39" s="270">
        <v>2</v>
      </c>
      <c r="G39" s="270">
        <v>6</v>
      </c>
      <c r="H39" s="270">
        <v>3</v>
      </c>
      <c r="I39" s="270">
        <v>2</v>
      </c>
      <c r="J39" s="270">
        <v>1</v>
      </c>
      <c r="K39" s="270">
        <v>0</v>
      </c>
      <c r="L39" s="270">
        <v>15</v>
      </c>
    </row>
    <row r="40" spans="1:12" x14ac:dyDescent="0.25">
      <c r="A40" s="125" t="s">
        <v>449</v>
      </c>
      <c r="B40" s="126" t="s">
        <v>448</v>
      </c>
      <c r="C40" s="269">
        <v>0</v>
      </c>
      <c r="D40" s="269">
        <v>1</v>
      </c>
      <c r="E40" s="269">
        <v>3</v>
      </c>
      <c r="F40" s="269">
        <v>4</v>
      </c>
      <c r="G40" s="269">
        <v>2</v>
      </c>
      <c r="H40" s="269">
        <v>0</v>
      </c>
      <c r="I40" s="269">
        <v>1</v>
      </c>
      <c r="J40" s="269">
        <v>0</v>
      </c>
      <c r="K40" s="269">
        <v>0</v>
      </c>
      <c r="L40" s="269">
        <v>11</v>
      </c>
    </row>
    <row r="41" spans="1:12" x14ac:dyDescent="0.25">
      <c r="A41" s="128" t="s">
        <v>427</v>
      </c>
      <c r="B41" s="129" t="s">
        <v>447</v>
      </c>
      <c r="C41" s="270">
        <v>0</v>
      </c>
      <c r="D41" s="270">
        <v>13</v>
      </c>
      <c r="E41" s="270">
        <v>0</v>
      </c>
      <c r="F41" s="270">
        <v>1</v>
      </c>
      <c r="G41" s="270">
        <v>3</v>
      </c>
      <c r="H41" s="270">
        <v>0</v>
      </c>
      <c r="I41" s="270">
        <v>0</v>
      </c>
      <c r="J41" s="270">
        <v>0</v>
      </c>
      <c r="K41" s="270">
        <v>0</v>
      </c>
      <c r="L41" s="270">
        <v>17</v>
      </c>
    </row>
    <row r="42" spans="1:12" x14ac:dyDescent="0.25">
      <c r="A42" s="125" t="s">
        <v>427</v>
      </c>
      <c r="B42" s="126" t="s">
        <v>446</v>
      </c>
      <c r="C42" s="269">
        <v>1</v>
      </c>
      <c r="D42" s="269">
        <v>6</v>
      </c>
      <c r="E42" s="269">
        <v>7</v>
      </c>
      <c r="F42" s="269">
        <v>12</v>
      </c>
      <c r="G42" s="269">
        <v>9</v>
      </c>
      <c r="H42" s="269">
        <v>0</v>
      </c>
      <c r="I42" s="269">
        <v>0</v>
      </c>
      <c r="J42" s="269">
        <v>0</v>
      </c>
      <c r="K42" s="269">
        <v>0</v>
      </c>
      <c r="L42" s="269">
        <v>35</v>
      </c>
    </row>
    <row r="43" spans="1:12" x14ac:dyDescent="0.25">
      <c r="A43" s="128" t="s">
        <v>427</v>
      </c>
      <c r="B43" s="129" t="s">
        <v>445</v>
      </c>
      <c r="C43" s="270">
        <v>18</v>
      </c>
      <c r="D43" s="270">
        <v>0</v>
      </c>
      <c r="E43" s="270">
        <v>10</v>
      </c>
      <c r="F43" s="270">
        <v>0</v>
      </c>
      <c r="G43" s="270">
        <v>1</v>
      </c>
      <c r="H43" s="270">
        <v>0</v>
      </c>
      <c r="I43" s="270">
        <v>0</v>
      </c>
      <c r="J43" s="270">
        <v>1</v>
      </c>
      <c r="K43" s="270">
        <v>0</v>
      </c>
      <c r="L43" s="270">
        <v>30</v>
      </c>
    </row>
    <row r="44" spans="1:12" x14ac:dyDescent="0.25">
      <c r="A44" s="125" t="s">
        <v>427</v>
      </c>
      <c r="B44" s="126" t="s">
        <v>444</v>
      </c>
      <c r="C44" s="269">
        <v>5</v>
      </c>
      <c r="D44" s="269">
        <v>4</v>
      </c>
      <c r="E44" s="269">
        <v>3</v>
      </c>
      <c r="F44" s="269">
        <v>2</v>
      </c>
      <c r="G44" s="269">
        <v>2</v>
      </c>
      <c r="H44" s="269">
        <v>1</v>
      </c>
      <c r="I44" s="269">
        <v>0</v>
      </c>
      <c r="J44" s="269">
        <v>0</v>
      </c>
      <c r="K44" s="269">
        <v>0</v>
      </c>
      <c r="L44" s="269">
        <v>17</v>
      </c>
    </row>
    <row r="45" spans="1:12" x14ac:dyDescent="0.25">
      <c r="A45" s="128" t="s">
        <v>427</v>
      </c>
      <c r="B45" s="129" t="s">
        <v>443</v>
      </c>
      <c r="C45" s="270">
        <v>0</v>
      </c>
      <c r="D45" s="270">
        <v>1</v>
      </c>
      <c r="E45" s="270">
        <v>2</v>
      </c>
      <c r="F45" s="270">
        <v>5</v>
      </c>
      <c r="G45" s="270">
        <v>5</v>
      </c>
      <c r="H45" s="270">
        <v>2</v>
      </c>
      <c r="I45" s="270">
        <v>0</v>
      </c>
      <c r="J45" s="270">
        <v>0</v>
      </c>
      <c r="K45" s="270">
        <v>0</v>
      </c>
      <c r="L45" s="270">
        <v>15</v>
      </c>
    </row>
    <row r="46" spans="1:12" x14ac:dyDescent="0.25">
      <c r="A46" s="125" t="s">
        <v>427</v>
      </c>
      <c r="B46" s="126" t="s">
        <v>442</v>
      </c>
      <c r="C46" s="269">
        <v>0</v>
      </c>
      <c r="D46" s="269">
        <v>0</v>
      </c>
      <c r="E46" s="269">
        <v>2</v>
      </c>
      <c r="F46" s="269">
        <v>5</v>
      </c>
      <c r="G46" s="269">
        <v>10</v>
      </c>
      <c r="H46" s="269">
        <v>3</v>
      </c>
      <c r="I46" s="269">
        <v>1</v>
      </c>
      <c r="J46" s="269">
        <v>0</v>
      </c>
      <c r="K46" s="269">
        <v>0</v>
      </c>
      <c r="L46" s="269">
        <v>21</v>
      </c>
    </row>
    <row r="47" spans="1:12" x14ac:dyDescent="0.25">
      <c r="A47" s="128" t="s">
        <v>427</v>
      </c>
      <c r="B47" s="129" t="s">
        <v>503</v>
      </c>
      <c r="C47" s="270">
        <v>29</v>
      </c>
      <c r="D47" s="270">
        <v>1</v>
      </c>
      <c r="E47" s="270">
        <v>1</v>
      </c>
      <c r="F47" s="270">
        <v>2</v>
      </c>
      <c r="G47" s="270">
        <v>2</v>
      </c>
      <c r="H47" s="270">
        <v>0</v>
      </c>
      <c r="I47" s="270">
        <v>0</v>
      </c>
      <c r="J47" s="270">
        <v>0</v>
      </c>
      <c r="K47" s="270">
        <v>0</v>
      </c>
      <c r="L47" s="270">
        <v>35</v>
      </c>
    </row>
    <row r="48" spans="1:12" x14ac:dyDescent="0.25">
      <c r="A48" s="125" t="s">
        <v>427</v>
      </c>
      <c r="B48" s="126" t="s">
        <v>441</v>
      </c>
      <c r="C48" s="269">
        <v>2</v>
      </c>
      <c r="D48" s="269">
        <v>2</v>
      </c>
      <c r="E48" s="269">
        <v>5</v>
      </c>
      <c r="F48" s="269">
        <v>2</v>
      </c>
      <c r="G48" s="269">
        <v>6</v>
      </c>
      <c r="H48" s="269">
        <v>2</v>
      </c>
      <c r="I48" s="269">
        <v>0</v>
      </c>
      <c r="J48" s="269">
        <v>0</v>
      </c>
      <c r="K48" s="269">
        <v>0</v>
      </c>
      <c r="L48" s="269">
        <v>19</v>
      </c>
    </row>
    <row r="49" spans="1:12" x14ac:dyDescent="0.25">
      <c r="A49" s="128" t="s">
        <v>427</v>
      </c>
      <c r="B49" s="129" t="s">
        <v>440</v>
      </c>
      <c r="C49" s="270">
        <v>2</v>
      </c>
      <c r="D49" s="270">
        <v>2</v>
      </c>
      <c r="E49" s="270">
        <v>6</v>
      </c>
      <c r="F49" s="270">
        <v>1</v>
      </c>
      <c r="G49" s="270">
        <v>1</v>
      </c>
      <c r="H49" s="270">
        <v>1</v>
      </c>
      <c r="I49" s="270">
        <v>1</v>
      </c>
      <c r="J49" s="270">
        <v>0</v>
      </c>
      <c r="K49" s="270">
        <v>0</v>
      </c>
      <c r="L49" s="270">
        <v>14</v>
      </c>
    </row>
    <row r="50" spans="1:12" x14ac:dyDescent="0.25">
      <c r="A50" s="125" t="s">
        <v>427</v>
      </c>
      <c r="B50" s="126" t="s">
        <v>439</v>
      </c>
      <c r="C50" s="269">
        <v>13</v>
      </c>
      <c r="D50" s="269">
        <v>2</v>
      </c>
      <c r="E50" s="269">
        <v>1</v>
      </c>
      <c r="F50" s="269">
        <v>0</v>
      </c>
      <c r="G50" s="269">
        <v>7</v>
      </c>
      <c r="H50" s="269">
        <v>0</v>
      </c>
      <c r="I50" s="269">
        <v>0</v>
      </c>
      <c r="J50" s="269">
        <v>2</v>
      </c>
      <c r="K50" s="269">
        <v>0</v>
      </c>
      <c r="L50" s="269">
        <v>25</v>
      </c>
    </row>
    <row r="51" spans="1:12" x14ac:dyDescent="0.25">
      <c r="A51" s="128" t="s">
        <v>427</v>
      </c>
      <c r="B51" s="129" t="s">
        <v>438</v>
      </c>
      <c r="C51" s="270">
        <v>0</v>
      </c>
      <c r="D51" s="270">
        <v>0</v>
      </c>
      <c r="E51" s="270">
        <v>2</v>
      </c>
      <c r="F51" s="270">
        <v>10</v>
      </c>
      <c r="G51" s="270">
        <v>4</v>
      </c>
      <c r="H51" s="270">
        <v>2</v>
      </c>
      <c r="I51" s="270">
        <v>0</v>
      </c>
      <c r="J51" s="270">
        <v>1</v>
      </c>
      <c r="K51" s="270">
        <v>0</v>
      </c>
      <c r="L51" s="270">
        <v>19</v>
      </c>
    </row>
    <row r="52" spans="1:12" x14ac:dyDescent="0.25">
      <c r="A52" s="125" t="s">
        <v>427</v>
      </c>
      <c r="B52" s="126" t="s">
        <v>437</v>
      </c>
      <c r="C52" s="269">
        <v>7</v>
      </c>
      <c r="D52" s="269">
        <v>1</v>
      </c>
      <c r="E52" s="269">
        <v>0</v>
      </c>
      <c r="F52" s="269">
        <v>0</v>
      </c>
      <c r="G52" s="269">
        <v>0</v>
      </c>
      <c r="H52" s="269">
        <v>0</v>
      </c>
      <c r="I52" s="269">
        <v>0</v>
      </c>
      <c r="J52" s="269">
        <v>0</v>
      </c>
      <c r="K52" s="269">
        <v>0</v>
      </c>
      <c r="L52" s="269">
        <v>8</v>
      </c>
    </row>
    <row r="53" spans="1:12" x14ac:dyDescent="0.25">
      <c r="A53" s="128" t="s">
        <v>427</v>
      </c>
      <c r="B53" s="129" t="s">
        <v>436</v>
      </c>
      <c r="C53" s="270">
        <v>0</v>
      </c>
      <c r="D53" s="270">
        <v>0</v>
      </c>
      <c r="E53" s="270">
        <v>0</v>
      </c>
      <c r="F53" s="270">
        <v>0</v>
      </c>
      <c r="G53" s="270">
        <v>0</v>
      </c>
      <c r="H53" s="270">
        <v>0</v>
      </c>
      <c r="I53" s="270">
        <v>0</v>
      </c>
      <c r="J53" s="270">
        <v>0</v>
      </c>
      <c r="K53" s="270">
        <v>21</v>
      </c>
      <c r="L53" s="270">
        <v>21</v>
      </c>
    </row>
    <row r="54" spans="1:12" x14ac:dyDescent="0.25">
      <c r="A54" s="125" t="s">
        <v>427</v>
      </c>
      <c r="B54" s="126" t="s">
        <v>435</v>
      </c>
      <c r="C54" s="269">
        <v>13</v>
      </c>
      <c r="D54" s="269">
        <v>4</v>
      </c>
      <c r="E54" s="269">
        <v>4</v>
      </c>
      <c r="F54" s="269">
        <v>2</v>
      </c>
      <c r="G54" s="269">
        <v>4</v>
      </c>
      <c r="H54" s="269">
        <v>0</v>
      </c>
      <c r="I54" s="269">
        <v>0</v>
      </c>
      <c r="J54" s="269">
        <v>1</v>
      </c>
      <c r="K54" s="269">
        <v>0</v>
      </c>
      <c r="L54" s="269">
        <v>28</v>
      </c>
    </row>
    <row r="55" spans="1:12" x14ac:dyDescent="0.25">
      <c r="A55" s="128" t="s">
        <v>427</v>
      </c>
      <c r="B55" s="129" t="s">
        <v>434</v>
      </c>
      <c r="C55" s="270">
        <v>7</v>
      </c>
      <c r="D55" s="270">
        <v>2</v>
      </c>
      <c r="E55" s="270">
        <v>2</v>
      </c>
      <c r="F55" s="270">
        <v>1</v>
      </c>
      <c r="G55" s="270">
        <v>2</v>
      </c>
      <c r="H55" s="270">
        <v>0</v>
      </c>
      <c r="I55" s="270">
        <v>2</v>
      </c>
      <c r="J55" s="270">
        <v>2</v>
      </c>
      <c r="K55" s="270">
        <v>6</v>
      </c>
      <c r="L55" s="270">
        <v>24</v>
      </c>
    </row>
    <row r="56" spans="1:12" x14ac:dyDescent="0.25">
      <c r="A56" s="125" t="s">
        <v>427</v>
      </c>
      <c r="B56" s="126" t="s">
        <v>632</v>
      </c>
      <c r="C56" s="269">
        <v>0</v>
      </c>
      <c r="D56" s="269">
        <v>0</v>
      </c>
      <c r="E56" s="269">
        <v>0</v>
      </c>
      <c r="F56" s="269">
        <v>0</v>
      </c>
      <c r="G56" s="269">
        <v>0</v>
      </c>
      <c r="H56" s="269">
        <v>0</v>
      </c>
      <c r="I56" s="269">
        <v>0</v>
      </c>
      <c r="J56" s="269">
        <v>0</v>
      </c>
      <c r="K56" s="269">
        <v>15</v>
      </c>
      <c r="L56" s="269">
        <v>15</v>
      </c>
    </row>
    <row r="57" spans="1:12" x14ac:dyDescent="0.25">
      <c r="A57" s="128" t="s">
        <v>427</v>
      </c>
      <c r="B57" s="129" t="s">
        <v>433</v>
      </c>
      <c r="C57" s="270">
        <v>1</v>
      </c>
      <c r="D57" s="270">
        <v>2</v>
      </c>
      <c r="E57" s="270">
        <v>1</v>
      </c>
      <c r="F57" s="270">
        <v>3</v>
      </c>
      <c r="G57" s="270">
        <v>13</v>
      </c>
      <c r="H57" s="270">
        <v>0</v>
      </c>
      <c r="I57" s="270">
        <v>0</v>
      </c>
      <c r="J57" s="270">
        <v>1</v>
      </c>
      <c r="K57" s="270">
        <v>0</v>
      </c>
      <c r="L57" s="270">
        <v>21</v>
      </c>
    </row>
    <row r="58" spans="1:12" x14ac:dyDescent="0.25">
      <c r="A58" s="125" t="s">
        <v>427</v>
      </c>
      <c r="B58" s="126" t="s">
        <v>432</v>
      </c>
      <c r="C58" s="269">
        <v>22</v>
      </c>
      <c r="D58" s="269">
        <v>0</v>
      </c>
      <c r="E58" s="269">
        <v>0</v>
      </c>
      <c r="F58" s="269">
        <v>0</v>
      </c>
      <c r="G58" s="269">
        <v>2</v>
      </c>
      <c r="H58" s="269">
        <v>0</v>
      </c>
      <c r="I58" s="269">
        <v>0</v>
      </c>
      <c r="J58" s="269">
        <v>0</v>
      </c>
      <c r="K58" s="269">
        <v>0</v>
      </c>
      <c r="L58" s="269">
        <v>24</v>
      </c>
    </row>
    <row r="59" spans="1:12" x14ac:dyDescent="0.25">
      <c r="A59" s="128" t="s">
        <v>427</v>
      </c>
      <c r="B59" s="129" t="s">
        <v>431</v>
      </c>
      <c r="C59" s="270">
        <v>14</v>
      </c>
      <c r="D59" s="270">
        <v>6</v>
      </c>
      <c r="E59" s="270">
        <v>3</v>
      </c>
      <c r="F59" s="270">
        <v>0</v>
      </c>
      <c r="G59" s="270">
        <v>1</v>
      </c>
      <c r="H59" s="270">
        <v>0</v>
      </c>
      <c r="I59" s="270">
        <v>0</v>
      </c>
      <c r="J59" s="270">
        <v>0</v>
      </c>
      <c r="K59" s="270">
        <v>0</v>
      </c>
      <c r="L59" s="270">
        <v>24</v>
      </c>
    </row>
    <row r="60" spans="1:12" x14ac:dyDescent="0.25">
      <c r="A60" s="125" t="s">
        <v>427</v>
      </c>
      <c r="B60" s="126" t="s">
        <v>430</v>
      </c>
      <c r="C60" s="269">
        <v>0</v>
      </c>
      <c r="D60" s="269">
        <v>0</v>
      </c>
      <c r="E60" s="269">
        <v>2</v>
      </c>
      <c r="F60" s="269">
        <v>4</v>
      </c>
      <c r="G60" s="269">
        <v>4</v>
      </c>
      <c r="H60" s="269">
        <v>3</v>
      </c>
      <c r="I60" s="269">
        <v>2</v>
      </c>
      <c r="J60" s="269">
        <v>0</v>
      </c>
      <c r="K60" s="269">
        <v>0</v>
      </c>
      <c r="L60" s="269">
        <v>15</v>
      </c>
    </row>
    <row r="61" spans="1:12" x14ac:dyDescent="0.25">
      <c r="A61" s="128" t="s">
        <v>427</v>
      </c>
      <c r="B61" s="129" t="s">
        <v>429</v>
      </c>
      <c r="C61" s="270">
        <v>4</v>
      </c>
      <c r="D61" s="270">
        <v>1</v>
      </c>
      <c r="E61" s="270">
        <v>1</v>
      </c>
      <c r="F61" s="270">
        <v>1</v>
      </c>
      <c r="G61" s="270">
        <v>4</v>
      </c>
      <c r="H61" s="270">
        <v>1</v>
      </c>
      <c r="I61" s="270">
        <v>0</v>
      </c>
      <c r="J61" s="270">
        <v>0</v>
      </c>
      <c r="K61" s="270">
        <v>0</v>
      </c>
      <c r="L61" s="270">
        <v>12</v>
      </c>
    </row>
    <row r="62" spans="1:12" x14ac:dyDescent="0.25">
      <c r="A62" s="125" t="s">
        <v>427</v>
      </c>
      <c r="B62" s="126" t="s">
        <v>428</v>
      </c>
      <c r="C62" s="269">
        <v>0</v>
      </c>
      <c r="D62" s="269">
        <v>0</v>
      </c>
      <c r="E62" s="269">
        <v>1</v>
      </c>
      <c r="F62" s="269">
        <v>3</v>
      </c>
      <c r="G62" s="269">
        <v>6</v>
      </c>
      <c r="H62" s="269">
        <v>2</v>
      </c>
      <c r="I62" s="269">
        <v>1</v>
      </c>
      <c r="J62" s="269">
        <v>1</v>
      </c>
      <c r="K62" s="269">
        <v>0</v>
      </c>
      <c r="L62" s="269">
        <v>14</v>
      </c>
    </row>
    <row r="63" spans="1:12" x14ac:dyDescent="0.25">
      <c r="A63" s="128" t="s">
        <v>427</v>
      </c>
      <c r="B63" s="129" t="s">
        <v>426</v>
      </c>
      <c r="C63" s="270">
        <v>10</v>
      </c>
      <c r="D63" s="270">
        <v>0</v>
      </c>
      <c r="E63" s="270">
        <v>3</v>
      </c>
      <c r="F63" s="270">
        <v>1</v>
      </c>
      <c r="G63" s="270">
        <v>1</v>
      </c>
      <c r="H63" s="270">
        <v>0</v>
      </c>
      <c r="I63" s="270">
        <v>1</v>
      </c>
      <c r="J63" s="270">
        <v>1</v>
      </c>
      <c r="K63" s="270">
        <v>0</v>
      </c>
      <c r="L63" s="270">
        <v>17</v>
      </c>
    </row>
    <row r="64" spans="1:12" x14ac:dyDescent="0.25">
      <c r="A64" s="125" t="s">
        <v>415</v>
      </c>
      <c r="B64" s="126" t="s">
        <v>425</v>
      </c>
      <c r="C64" s="269">
        <v>19</v>
      </c>
      <c r="D64" s="269">
        <v>0</v>
      </c>
      <c r="E64" s="269">
        <v>0</v>
      </c>
      <c r="F64" s="269">
        <v>0</v>
      </c>
      <c r="G64" s="269">
        <v>1</v>
      </c>
      <c r="H64" s="269">
        <v>0</v>
      </c>
      <c r="I64" s="269">
        <v>0</v>
      </c>
      <c r="J64" s="269">
        <v>0</v>
      </c>
      <c r="K64" s="269">
        <v>0</v>
      </c>
      <c r="L64" s="269">
        <v>20</v>
      </c>
    </row>
    <row r="65" spans="1:12" x14ac:dyDescent="0.25">
      <c r="A65" s="128" t="s">
        <v>415</v>
      </c>
      <c r="B65" s="129" t="s">
        <v>535</v>
      </c>
      <c r="C65" s="270">
        <v>1</v>
      </c>
      <c r="D65" s="270">
        <v>0</v>
      </c>
      <c r="E65" s="270">
        <v>1</v>
      </c>
      <c r="F65" s="270">
        <v>2</v>
      </c>
      <c r="G65" s="270">
        <v>1</v>
      </c>
      <c r="H65" s="270">
        <v>3</v>
      </c>
      <c r="I65" s="270">
        <v>3</v>
      </c>
      <c r="J65" s="270">
        <v>0</v>
      </c>
      <c r="K65" s="270">
        <v>0</v>
      </c>
      <c r="L65" s="270">
        <v>11</v>
      </c>
    </row>
    <row r="66" spans="1:12" x14ac:dyDescent="0.25">
      <c r="A66" s="125" t="s">
        <v>415</v>
      </c>
      <c r="B66" s="126" t="s">
        <v>424</v>
      </c>
      <c r="C66" s="269">
        <v>11</v>
      </c>
      <c r="D66" s="269">
        <v>5</v>
      </c>
      <c r="E66" s="269">
        <v>1</v>
      </c>
      <c r="F66" s="269">
        <v>3</v>
      </c>
      <c r="G66" s="269">
        <v>1</v>
      </c>
      <c r="H66" s="269">
        <v>2</v>
      </c>
      <c r="I66" s="269">
        <v>0</v>
      </c>
      <c r="J66" s="269">
        <v>0</v>
      </c>
      <c r="K66" s="269">
        <v>1</v>
      </c>
      <c r="L66" s="269">
        <v>24</v>
      </c>
    </row>
    <row r="67" spans="1:12" x14ac:dyDescent="0.25">
      <c r="A67" s="128" t="s">
        <v>415</v>
      </c>
      <c r="B67" s="129" t="s">
        <v>423</v>
      </c>
      <c r="C67" s="270">
        <v>17</v>
      </c>
      <c r="D67" s="270">
        <v>0</v>
      </c>
      <c r="E67" s="270">
        <v>0</v>
      </c>
      <c r="F67" s="270">
        <v>0</v>
      </c>
      <c r="G67" s="270">
        <v>0</v>
      </c>
      <c r="H67" s="270">
        <v>0</v>
      </c>
      <c r="I67" s="270">
        <v>0</v>
      </c>
      <c r="J67" s="270">
        <v>0</v>
      </c>
      <c r="K67" s="270">
        <v>0</v>
      </c>
      <c r="L67" s="270">
        <v>17</v>
      </c>
    </row>
    <row r="68" spans="1:12" x14ac:dyDescent="0.25">
      <c r="A68" s="125" t="s">
        <v>415</v>
      </c>
      <c r="B68" s="126" t="s">
        <v>422</v>
      </c>
      <c r="C68" s="269">
        <v>0</v>
      </c>
      <c r="D68" s="269">
        <v>1</v>
      </c>
      <c r="E68" s="269">
        <v>4</v>
      </c>
      <c r="F68" s="269">
        <v>2</v>
      </c>
      <c r="G68" s="269">
        <v>0</v>
      </c>
      <c r="H68" s="269">
        <v>1</v>
      </c>
      <c r="I68" s="269">
        <v>2</v>
      </c>
      <c r="J68" s="269">
        <v>1</v>
      </c>
      <c r="K68" s="269">
        <v>0</v>
      </c>
      <c r="L68" s="269">
        <v>11</v>
      </c>
    </row>
    <row r="69" spans="1:12" x14ac:dyDescent="0.25">
      <c r="A69" s="128" t="s">
        <v>415</v>
      </c>
      <c r="B69" s="129" t="s">
        <v>421</v>
      </c>
      <c r="C69" s="270">
        <v>0</v>
      </c>
      <c r="D69" s="270">
        <v>2</v>
      </c>
      <c r="E69" s="270">
        <v>16</v>
      </c>
      <c r="F69" s="270">
        <v>6</v>
      </c>
      <c r="G69" s="270">
        <v>0</v>
      </c>
      <c r="H69" s="270">
        <v>0</v>
      </c>
      <c r="I69" s="270">
        <v>3</v>
      </c>
      <c r="J69" s="270">
        <v>0</v>
      </c>
      <c r="K69" s="270">
        <v>0</v>
      </c>
      <c r="L69" s="270">
        <v>27</v>
      </c>
    </row>
    <row r="70" spans="1:12" x14ac:dyDescent="0.25">
      <c r="A70" s="125" t="s">
        <v>415</v>
      </c>
      <c r="B70" s="126" t="s">
        <v>420</v>
      </c>
      <c r="C70" s="269">
        <v>0</v>
      </c>
      <c r="D70" s="269">
        <v>8</v>
      </c>
      <c r="E70" s="269">
        <v>1</v>
      </c>
      <c r="F70" s="269">
        <v>7</v>
      </c>
      <c r="G70" s="269">
        <v>2</v>
      </c>
      <c r="H70" s="269">
        <v>3</v>
      </c>
      <c r="I70" s="269">
        <v>0</v>
      </c>
      <c r="J70" s="269">
        <v>0</v>
      </c>
      <c r="K70" s="269">
        <v>0</v>
      </c>
      <c r="L70" s="269">
        <v>21</v>
      </c>
    </row>
    <row r="71" spans="1:12" x14ac:dyDescent="0.25">
      <c r="A71" s="128" t="s">
        <v>415</v>
      </c>
      <c r="B71" s="129" t="s">
        <v>419</v>
      </c>
      <c r="C71" s="270">
        <v>8</v>
      </c>
      <c r="D71" s="270">
        <v>0</v>
      </c>
      <c r="E71" s="270">
        <v>4</v>
      </c>
      <c r="F71" s="270">
        <v>5</v>
      </c>
      <c r="G71" s="270">
        <v>1</v>
      </c>
      <c r="H71" s="270">
        <v>0</v>
      </c>
      <c r="I71" s="270">
        <v>0</v>
      </c>
      <c r="J71" s="270">
        <v>0</v>
      </c>
      <c r="K71" s="270">
        <v>0</v>
      </c>
      <c r="L71" s="270">
        <v>18</v>
      </c>
    </row>
    <row r="72" spans="1:12" x14ac:dyDescent="0.25">
      <c r="A72" s="125" t="s">
        <v>415</v>
      </c>
      <c r="B72" s="126" t="s">
        <v>418</v>
      </c>
      <c r="C72" s="269">
        <v>0</v>
      </c>
      <c r="D72" s="269">
        <v>3</v>
      </c>
      <c r="E72" s="269">
        <v>12</v>
      </c>
      <c r="F72" s="269">
        <v>4</v>
      </c>
      <c r="G72" s="269">
        <v>1</v>
      </c>
      <c r="H72" s="269">
        <v>3</v>
      </c>
      <c r="I72" s="269">
        <v>1</v>
      </c>
      <c r="J72" s="269">
        <v>0</v>
      </c>
      <c r="K72" s="269">
        <v>0</v>
      </c>
      <c r="L72" s="269">
        <v>24</v>
      </c>
    </row>
    <row r="73" spans="1:12" x14ac:dyDescent="0.25">
      <c r="A73" s="128" t="s">
        <v>415</v>
      </c>
      <c r="B73" s="129" t="s">
        <v>417</v>
      </c>
      <c r="C73" s="270">
        <v>0</v>
      </c>
      <c r="D73" s="270">
        <v>2</v>
      </c>
      <c r="E73" s="270">
        <v>7</v>
      </c>
      <c r="F73" s="270">
        <v>4</v>
      </c>
      <c r="G73" s="270">
        <v>1</v>
      </c>
      <c r="H73" s="270">
        <v>2</v>
      </c>
      <c r="I73" s="270">
        <v>3</v>
      </c>
      <c r="J73" s="270">
        <v>0</v>
      </c>
      <c r="K73" s="270">
        <v>0</v>
      </c>
      <c r="L73" s="270">
        <v>19</v>
      </c>
    </row>
    <row r="74" spans="1:12" x14ac:dyDescent="0.25">
      <c r="A74" s="125" t="s">
        <v>415</v>
      </c>
      <c r="B74" s="126" t="s">
        <v>416</v>
      </c>
      <c r="C74" s="269">
        <v>18</v>
      </c>
      <c r="D74" s="269">
        <v>0</v>
      </c>
      <c r="E74" s="269">
        <v>0</v>
      </c>
      <c r="F74" s="269">
        <v>0</v>
      </c>
      <c r="G74" s="269">
        <v>0</v>
      </c>
      <c r="H74" s="269">
        <v>0</v>
      </c>
      <c r="I74" s="269">
        <v>0</v>
      </c>
      <c r="J74" s="269">
        <v>0</v>
      </c>
      <c r="K74" s="269">
        <v>0</v>
      </c>
      <c r="L74" s="269">
        <v>18</v>
      </c>
    </row>
    <row r="75" spans="1:12" x14ac:dyDescent="0.25">
      <c r="A75" s="128" t="s">
        <v>415</v>
      </c>
      <c r="B75" s="129" t="s">
        <v>414</v>
      </c>
      <c r="C75" s="270">
        <v>0</v>
      </c>
      <c r="D75" s="270">
        <v>6</v>
      </c>
      <c r="E75" s="270">
        <v>4</v>
      </c>
      <c r="F75" s="270">
        <v>0</v>
      </c>
      <c r="G75" s="270">
        <v>0</v>
      </c>
      <c r="H75" s="270">
        <v>0</v>
      </c>
      <c r="I75" s="270">
        <v>0</v>
      </c>
      <c r="J75" s="270">
        <v>0</v>
      </c>
      <c r="K75" s="270">
        <v>0</v>
      </c>
      <c r="L75" s="270">
        <v>10</v>
      </c>
    </row>
    <row r="76" spans="1:12" x14ac:dyDescent="0.25">
      <c r="A76" s="125" t="s">
        <v>413</v>
      </c>
      <c r="B76" s="126" t="s">
        <v>412</v>
      </c>
      <c r="C76" s="269">
        <v>2</v>
      </c>
      <c r="D76" s="269">
        <v>1</v>
      </c>
      <c r="E76" s="269">
        <v>1</v>
      </c>
      <c r="F76" s="269">
        <v>3</v>
      </c>
      <c r="G76" s="269">
        <v>3</v>
      </c>
      <c r="H76" s="269">
        <v>0</v>
      </c>
      <c r="I76" s="269">
        <v>0</v>
      </c>
      <c r="J76" s="269">
        <v>0</v>
      </c>
      <c r="K76" s="269">
        <v>0</v>
      </c>
      <c r="L76" s="269">
        <v>10</v>
      </c>
    </row>
    <row r="77" spans="1:12" x14ac:dyDescent="0.25">
      <c r="A77" s="128" t="s">
        <v>411</v>
      </c>
      <c r="B77" s="129" t="s">
        <v>534</v>
      </c>
      <c r="C77" s="270">
        <v>19</v>
      </c>
      <c r="D77" s="270">
        <v>6</v>
      </c>
      <c r="E77" s="270">
        <v>1</v>
      </c>
      <c r="F77" s="270">
        <v>0</v>
      </c>
      <c r="G77" s="270">
        <v>1</v>
      </c>
      <c r="H77" s="270">
        <v>0</v>
      </c>
      <c r="I77" s="270">
        <v>0</v>
      </c>
      <c r="J77" s="270">
        <v>0</v>
      </c>
      <c r="K77" s="270">
        <v>0</v>
      </c>
      <c r="L77" s="270">
        <v>27</v>
      </c>
    </row>
    <row r="78" spans="1:12" x14ac:dyDescent="0.25">
      <c r="A78" s="125" t="s">
        <v>411</v>
      </c>
      <c r="B78" s="126" t="s">
        <v>410</v>
      </c>
      <c r="C78" s="269">
        <v>0</v>
      </c>
      <c r="D78" s="269">
        <v>1</v>
      </c>
      <c r="E78" s="269">
        <v>6</v>
      </c>
      <c r="F78" s="269">
        <v>3</v>
      </c>
      <c r="G78" s="269">
        <v>4</v>
      </c>
      <c r="H78" s="269">
        <v>0</v>
      </c>
      <c r="I78" s="269">
        <v>0</v>
      </c>
      <c r="J78" s="269">
        <v>0</v>
      </c>
      <c r="K78" s="269">
        <v>0</v>
      </c>
      <c r="L78" s="269">
        <v>14</v>
      </c>
    </row>
    <row r="79" spans="1:12" x14ac:dyDescent="0.25">
      <c r="A79" s="128" t="s">
        <v>405</v>
      </c>
      <c r="B79" s="129" t="s">
        <v>409</v>
      </c>
      <c r="C79" s="270">
        <v>8</v>
      </c>
      <c r="D79" s="270">
        <v>2</v>
      </c>
      <c r="E79" s="270">
        <v>0</v>
      </c>
      <c r="F79" s="270">
        <v>1</v>
      </c>
      <c r="G79" s="270">
        <v>0</v>
      </c>
      <c r="H79" s="270">
        <v>2</v>
      </c>
      <c r="I79" s="270">
        <v>0</v>
      </c>
      <c r="J79" s="270">
        <v>2</v>
      </c>
      <c r="K79" s="270">
        <v>0</v>
      </c>
      <c r="L79" s="270">
        <v>15</v>
      </c>
    </row>
    <row r="80" spans="1:12" x14ac:dyDescent="0.25">
      <c r="A80" s="125" t="s">
        <v>405</v>
      </c>
      <c r="B80" s="126" t="s">
        <v>408</v>
      </c>
      <c r="C80" s="269">
        <v>7</v>
      </c>
      <c r="D80" s="269">
        <v>1</v>
      </c>
      <c r="E80" s="269">
        <v>2</v>
      </c>
      <c r="F80" s="269">
        <v>2</v>
      </c>
      <c r="G80" s="269">
        <v>0</v>
      </c>
      <c r="H80" s="269">
        <v>0</v>
      </c>
      <c r="I80" s="269">
        <v>0</v>
      </c>
      <c r="J80" s="269">
        <v>0</v>
      </c>
      <c r="K80" s="269">
        <v>0</v>
      </c>
      <c r="L80" s="269">
        <v>12</v>
      </c>
    </row>
    <row r="81" spans="1:12" x14ac:dyDescent="0.25">
      <c r="A81" s="128" t="s">
        <v>405</v>
      </c>
      <c r="B81" s="129" t="s">
        <v>407</v>
      </c>
      <c r="C81" s="270">
        <v>3</v>
      </c>
      <c r="D81" s="270">
        <v>0</v>
      </c>
      <c r="E81" s="270">
        <v>3</v>
      </c>
      <c r="F81" s="270">
        <v>3</v>
      </c>
      <c r="G81" s="270">
        <v>2</v>
      </c>
      <c r="H81" s="270">
        <v>1</v>
      </c>
      <c r="I81" s="270">
        <v>0</v>
      </c>
      <c r="J81" s="270">
        <v>0</v>
      </c>
      <c r="K81" s="270">
        <v>0</v>
      </c>
      <c r="L81" s="270">
        <v>12</v>
      </c>
    </row>
    <row r="82" spans="1:12" x14ac:dyDescent="0.25">
      <c r="A82" s="125" t="s">
        <v>405</v>
      </c>
      <c r="B82" s="126" t="s">
        <v>406</v>
      </c>
      <c r="C82" s="269">
        <v>8</v>
      </c>
      <c r="D82" s="269">
        <v>3</v>
      </c>
      <c r="E82" s="269">
        <v>6</v>
      </c>
      <c r="F82" s="269">
        <v>1</v>
      </c>
      <c r="G82" s="269">
        <v>2</v>
      </c>
      <c r="H82" s="269">
        <v>0</v>
      </c>
      <c r="I82" s="269">
        <v>0</v>
      </c>
      <c r="J82" s="269">
        <v>0</v>
      </c>
      <c r="K82" s="269">
        <v>0</v>
      </c>
      <c r="L82" s="269">
        <v>20</v>
      </c>
    </row>
    <row r="83" spans="1:12" x14ac:dyDescent="0.25">
      <c r="A83" s="128" t="s">
        <v>405</v>
      </c>
      <c r="B83" s="129" t="s">
        <v>404</v>
      </c>
      <c r="C83" s="270">
        <v>0</v>
      </c>
      <c r="D83" s="270">
        <v>0</v>
      </c>
      <c r="E83" s="270">
        <v>6</v>
      </c>
      <c r="F83" s="270">
        <v>10</v>
      </c>
      <c r="G83" s="270">
        <v>4</v>
      </c>
      <c r="H83" s="270">
        <v>4</v>
      </c>
      <c r="I83" s="270">
        <v>2</v>
      </c>
      <c r="J83" s="270">
        <v>3</v>
      </c>
      <c r="K83" s="270">
        <v>1</v>
      </c>
      <c r="L83" s="270">
        <v>30</v>
      </c>
    </row>
    <row r="84" spans="1:12" x14ac:dyDescent="0.25">
      <c r="A84" s="125" t="s">
        <v>394</v>
      </c>
      <c r="B84" s="126" t="s">
        <v>403</v>
      </c>
      <c r="C84" s="269">
        <v>11</v>
      </c>
      <c r="D84" s="269">
        <v>2</v>
      </c>
      <c r="E84" s="269">
        <v>2</v>
      </c>
      <c r="F84" s="269">
        <v>0</v>
      </c>
      <c r="G84" s="269">
        <v>0</v>
      </c>
      <c r="H84" s="269">
        <v>0</v>
      </c>
      <c r="I84" s="269">
        <v>0</v>
      </c>
      <c r="J84" s="269">
        <v>0</v>
      </c>
      <c r="K84" s="269">
        <v>0</v>
      </c>
      <c r="L84" s="269">
        <v>15</v>
      </c>
    </row>
    <row r="85" spans="1:12" x14ac:dyDescent="0.25">
      <c r="A85" s="128" t="s">
        <v>394</v>
      </c>
      <c r="B85" s="129" t="s">
        <v>402</v>
      </c>
      <c r="C85" s="270">
        <v>0</v>
      </c>
      <c r="D85" s="270">
        <v>4</v>
      </c>
      <c r="E85" s="270">
        <v>5</v>
      </c>
      <c r="F85" s="270">
        <v>5</v>
      </c>
      <c r="G85" s="270">
        <v>0</v>
      </c>
      <c r="H85" s="270">
        <v>3</v>
      </c>
      <c r="I85" s="270">
        <v>1</v>
      </c>
      <c r="J85" s="270">
        <v>0</v>
      </c>
      <c r="K85" s="270">
        <v>0</v>
      </c>
      <c r="L85" s="270">
        <v>18</v>
      </c>
    </row>
    <row r="86" spans="1:12" x14ac:dyDescent="0.25">
      <c r="A86" s="125" t="s">
        <v>394</v>
      </c>
      <c r="B86" s="126" t="s">
        <v>401</v>
      </c>
      <c r="C86" s="269">
        <v>2</v>
      </c>
      <c r="D86" s="269">
        <v>0</v>
      </c>
      <c r="E86" s="269">
        <v>8</v>
      </c>
      <c r="F86" s="269">
        <v>7</v>
      </c>
      <c r="G86" s="269">
        <v>0</v>
      </c>
      <c r="H86" s="269">
        <v>5</v>
      </c>
      <c r="I86" s="269">
        <v>0</v>
      </c>
      <c r="J86" s="269">
        <v>2</v>
      </c>
      <c r="K86" s="269">
        <v>0</v>
      </c>
      <c r="L86" s="269">
        <v>24</v>
      </c>
    </row>
    <row r="87" spans="1:12" x14ac:dyDescent="0.25">
      <c r="A87" s="128" t="s">
        <v>394</v>
      </c>
      <c r="B87" s="129" t="s">
        <v>400</v>
      </c>
      <c r="C87" s="270">
        <v>11</v>
      </c>
      <c r="D87" s="270">
        <v>7</v>
      </c>
      <c r="E87" s="270">
        <v>0</v>
      </c>
      <c r="F87" s="270">
        <v>0</v>
      </c>
      <c r="G87" s="270">
        <v>0</v>
      </c>
      <c r="H87" s="270">
        <v>0</v>
      </c>
      <c r="I87" s="270">
        <v>0</v>
      </c>
      <c r="J87" s="270">
        <v>0</v>
      </c>
      <c r="K87" s="270">
        <v>0</v>
      </c>
      <c r="L87" s="270">
        <v>18</v>
      </c>
    </row>
    <row r="88" spans="1:12" x14ac:dyDescent="0.25">
      <c r="A88" s="125" t="s">
        <v>394</v>
      </c>
      <c r="B88" s="126" t="s">
        <v>399</v>
      </c>
      <c r="C88" s="269">
        <v>5</v>
      </c>
      <c r="D88" s="269">
        <v>2</v>
      </c>
      <c r="E88" s="269">
        <v>6</v>
      </c>
      <c r="F88" s="269">
        <v>3</v>
      </c>
      <c r="G88" s="269">
        <v>0</v>
      </c>
      <c r="H88" s="269">
        <v>2</v>
      </c>
      <c r="I88" s="269">
        <v>1</v>
      </c>
      <c r="J88" s="269">
        <v>1</v>
      </c>
      <c r="K88" s="269">
        <v>0</v>
      </c>
      <c r="L88" s="269">
        <v>20</v>
      </c>
    </row>
    <row r="89" spans="1:12" x14ac:dyDescent="0.25">
      <c r="A89" s="128" t="s">
        <v>394</v>
      </c>
      <c r="B89" s="129" t="s">
        <v>398</v>
      </c>
      <c r="C89" s="270">
        <v>0</v>
      </c>
      <c r="D89" s="270">
        <v>0</v>
      </c>
      <c r="E89" s="270">
        <v>6</v>
      </c>
      <c r="F89" s="270">
        <v>15</v>
      </c>
      <c r="G89" s="270">
        <v>0</v>
      </c>
      <c r="H89" s="270">
        <v>0</v>
      </c>
      <c r="I89" s="270">
        <v>0</v>
      </c>
      <c r="J89" s="270">
        <v>0</v>
      </c>
      <c r="K89" s="270">
        <v>0</v>
      </c>
      <c r="L89" s="270">
        <v>21</v>
      </c>
    </row>
    <row r="90" spans="1:12" x14ac:dyDescent="0.25">
      <c r="A90" s="125" t="s">
        <v>394</v>
      </c>
      <c r="B90" s="126" t="s">
        <v>397</v>
      </c>
      <c r="C90" s="269">
        <v>0</v>
      </c>
      <c r="D90" s="269">
        <v>0</v>
      </c>
      <c r="E90" s="269">
        <v>14</v>
      </c>
      <c r="F90" s="269">
        <v>4</v>
      </c>
      <c r="G90" s="269">
        <v>0</v>
      </c>
      <c r="H90" s="269">
        <v>0</v>
      </c>
      <c r="I90" s="269">
        <v>0</v>
      </c>
      <c r="J90" s="269">
        <v>0</v>
      </c>
      <c r="K90" s="269">
        <v>0</v>
      </c>
      <c r="L90" s="269">
        <v>18</v>
      </c>
    </row>
    <row r="91" spans="1:12" x14ac:dyDescent="0.25">
      <c r="A91" s="128" t="s">
        <v>394</v>
      </c>
      <c r="B91" s="129" t="s">
        <v>396</v>
      </c>
      <c r="C91" s="270">
        <v>1</v>
      </c>
      <c r="D91" s="270">
        <v>1</v>
      </c>
      <c r="E91" s="270">
        <v>2</v>
      </c>
      <c r="F91" s="270">
        <v>2</v>
      </c>
      <c r="G91" s="270">
        <v>1</v>
      </c>
      <c r="H91" s="270">
        <v>0</v>
      </c>
      <c r="I91" s="270">
        <v>0</v>
      </c>
      <c r="J91" s="270">
        <v>0</v>
      </c>
      <c r="K91" s="270">
        <v>0</v>
      </c>
      <c r="L91" s="270">
        <v>7</v>
      </c>
    </row>
    <row r="92" spans="1:12" x14ac:dyDescent="0.25">
      <c r="A92" s="125" t="s">
        <v>394</v>
      </c>
      <c r="B92" s="126" t="s">
        <v>395</v>
      </c>
      <c r="C92" s="269">
        <v>0</v>
      </c>
      <c r="D92" s="269">
        <v>1</v>
      </c>
      <c r="E92" s="269">
        <v>9</v>
      </c>
      <c r="F92" s="269">
        <v>5</v>
      </c>
      <c r="G92" s="269">
        <v>0</v>
      </c>
      <c r="H92" s="269">
        <v>2</v>
      </c>
      <c r="I92" s="269">
        <v>0</v>
      </c>
      <c r="J92" s="269">
        <v>0</v>
      </c>
      <c r="K92" s="269">
        <v>0</v>
      </c>
      <c r="L92" s="269">
        <v>17</v>
      </c>
    </row>
    <row r="93" spans="1:12" x14ac:dyDescent="0.25">
      <c r="A93" s="128" t="s">
        <v>394</v>
      </c>
      <c r="B93" s="129" t="s">
        <v>393</v>
      </c>
      <c r="C93" s="270">
        <v>0</v>
      </c>
      <c r="D93" s="270">
        <v>0</v>
      </c>
      <c r="E93" s="270">
        <v>3</v>
      </c>
      <c r="F93" s="270">
        <v>10</v>
      </c>
      <c r="G93" s="270">
        <v>0</v>
      </c>
      <c r="H93" s="270">
        <v>3</v>
      </c>
      <c r="I93" s="270">
        <v>0</v>
      </c>
      <c r="J93" s="270">
        <v>0</v>
      </c>
      <c r="K93" s="270">
        <v>0</v>
      </c>
      <c r="L93" s="270">
        <v>16</v>
      </c>
    </row>
    <row r="94" spans="1:12" x14ac:dyDescent="0.25">
      <c r="A94" s="125" t="s">
        <v>383</v>
      </c>
      <c r="B94" s="126" t="s">
        <v>392</v>
      </c>
      <c r="C94" s="269">
        <v>0</v>
      </c>
      <c r="D94" s="269">
        <v>24</v>
      </c>
      <c r="E94" s="269">
        <v>1</v>
      </c>
      <c r="F94" s="269">
        <v>4</v>
      </c>
      <c r="G94" s="269">
        <v>3</v>
      </c>
      <c r="H94" s="269">
        <v>0</v>
      </c>
      <c r="I94" s="269">
        <v>0</v>
      </c>
      <c r="J94" s="269">
        <v>0</v>
      </c>
      <c r="K94" s="269">
        <v>0</v>
      </c>
      <c r="L94" s="269">
        <v>32</v>
      </c>
    </row>
    <row r="95" spans="1:12" x14ac:dyDescent="0.25">
      <c r="A95" s="128" t="s">
        <v>383</v>
      </c>
      <c r="B95" s="129" t="s">
        <v>391</v>
      </c>
      <c r="C95" s="270">
        <v>8</v>
      </c>
      <c r="D95" s="270">
        <v>1</v>
      </c>
      <c r="E95" s="270">
        <v>6</v>
      </c>
      <c r="F95" s="270">
        <v>2</v>
      </c>
      <c r="G95" s="270">
        <v>1</v>
      </c>
      <c r="H95" s="270">
        <v>0</v>
      </c>
      <c r="I95" s="270">
        <v>0</v>
      </c>
      <c r="J95" s="270">
        <v>1</v>
      </c>
      <c r="K95" s="270">
        <v>0</v>
      </c>
      <c r="L95" s="270">
        <v>19</v>
      </c>
    </row>
    <row r="96" spans="1:12" x14ac:dyDescent="0.25">
      <c r="A96" s="125" t="s">
        <v>383</v>
      </c>
      <c r="B96" s="126" t="s">
        <v>390</v>
      </c>
      <c r="C96" s="269">
        <v>16</v>
      </c>
      <c r="D96" s="269">
        <v>1</v>
      </c>
      <c r="E96" s="269">
        <v>2</v>
      </c>
      <c r="F96" s="269">
        <v>1</v>
      </c>
      <c r="G96" s="269">
        <v>2</v>
      </c>
      <c r="H96" s="269">
        <v>0</v>
      </c>
      <c r="I96" s="269">
        <v>1</v>
      </c>
      <c r="J96" s="269">
        <v>0</v>
      </c>
      <c r="K96" s="269">
        <v>0</v>
      </c>
      <c r="L96" s="269">
        <v>23</v>
      </c>
    </row>
    <row r="97" spans="1:12" x14ac:dyDescent="0.25">
      <c r="A97" s="128" t="s">
        <v>383</v>
      </c>
      <c r="B97" s="129" t="s">
        <v>389</v>
      </c>
      <c r="C97" s="270">
        <v>3</v>
      </c>
      <c r="D97" s="270">
        <v>2</v>
      </c>
      <c r="E97" s="270">
        <v>5</v>
      </c>
      <c r="F97" s="270">
        <v>5</v>
      </c>
      <c r="G97" s="270">
        <v>2</v>
      </c>
      <c r="H97" s="270">
        <v>0</v>
      </c>
      <c r="I97" s="270">
        <v>0</v>
      </c>
      <c r="J97" s="270">
        <v>0</v>
      </c>
      <c r="K97" s="270">
        <v>0</v>
      </c>
      <c r="L97" s="270">
        <v>17</v>
      </c>
    </row>
    <row r="98" spans="1:12" x14ac:dyDescent="0.25">
      <c r="A98" s="125" t="s">
        <v>383</v>
      </c>
      <c r="B98" s="126" t="s">
        <v>388</v>
      </c>
      <c r="C98" s="269">
        <v>2</v>
      </c>
      <c r="D98" s="269">
        <v>5</v>
      </c>
      <c r="E98" s="269">
        <v>11</v>
      </c>
      <c r="F98" s="269">
        <v>12</v>
      </c>
      <c r="G98" s="269">
        <v>4</v>
      </c>
      <c r="H98" s="269">
        <v>3</v>
      </c>
      <c r="I98" s="269">
        <v>1</v>
      </c>
      <c r="J98" s="269">
        <v>3</v>
      </c>
      <c r="K98" s="269">
        <v>0</v>
      </c>
      <c r="L98" s="269">
        <v>41</v>
      </c>
    </row>
    <row r="99" spans="1:12" x14ac:dyDescent="0.25">
      <c r="A99" s="128" t="s">
        <v>383</v>
      </c>
      <c r="B99" s="129" t="s">
        <v>387</v>
      </c>
      <c r="C99" s="270">
        <v>6</v>
      </c>
      <c r="D99" s="270">
        <v>6</v>
      </c>
      <c r="E99" s="270">
        <v>5</v>
      </c>
      <c r="F99" s="270">
        <v>3</v>
      </c>
      <c r="G99" s="270">
        <v>0</v>
      </c>
      <c r="H99" s="270">
        <v>0</v>
      </c>
      <c r="I99" s="270">
        <v>0</v>
      </c>
      <c r="J99" s="270">
        <v>1</v>
      </c>
      <c r="K99" s="270">
        <v>0</v>
      </c>
      <c r="L99" s="270">
        <v>21</v>
      </c>
    </row>
    <row r="100" spans="1:12" x14ac:dyDescent="0.25">
      <c r="A100" s="125" t="s">
        <v>383</v>
      </c>
      <c r="B100" s="126" t="s">
        <v>386</v>
      </c>
      <c r="C100" s="269">
        <v>20</v>
      </c>
      <c r="D100" s="269">
        <v>0</v>
      </c>
      <c r="E100" s="269">
        <v>4</v>
      </c>
      <c r="F100" s="269">
        <v>0</v>
      </c>
      <c r="G100" s="269">
        <v>1</v>
      </c>
      <c r="H100" s="269">
        <v>0</v>
      </c>
      <c r="I100" s="269">
        <v>0</v>
      </c>
      <c r="J100" s="269">
        <v>0</v>
      </c>
      <c r="K100" s="269">
        <v>0</v>
      </c>
      <c r="L100" s="269">
        <v>25</v>
      </c>
    </row>
    <row r="101" spans="1:12" x14ac:dyDescent="0.25">
      <c r="A101" s="128" t="s">
        <v>383</v>
      </c>
      <c r="B101" s="129" t="s">
        <v>385</v>
      </c>
      <c r="C101" s="270">
        <v>38</v>
      </c>
      <c r="D101" s="270">
        <v>5</v>
      </c>
      <c r="E101" s="270">
        <v>0</v>
      </c>
      <c r="F101" s="270">
        <v>0</v>
      </c>
      <c r="G101" s="270">
        <v>1</v>
      </c>
      <c r="H101" s="270">
        <v>0</v>
      </c>
      <c r="I101" s="270">
        <v>0</v>
      </c>
      <c r="J101" s="270">
        <v>0</v>
      </c>
      <c r="K101" s="270">
        <v>2</v>
      </c>
      <c r="L101" s="270">
        <v>46</v>
      </c>
    </row>
    <row r="102" spans="1:12" x14ac:dyDescent="0.25">
      <c r="A102" s="125" t="s">
        <v>383</v>
      </c>
      <c r="B102" s="126" t="s">
        <v>384</v>
      </c>
      <c r="C102" s="269">
        <v>2</v>
      </c>
      <c r="D102" s="269">
        <v>0</v>
      </c>
      <c r="E102" s="269">
        <v>0</v>
      </c>
      <c r="F102" s="269">
        <v>0</v>
      </c>
      <c r="G102" s="269">
        <v>0</v>
      </c>
      <c r="H102" s="269">
        <v>0</v>
      </c>
      <c r="I102" s="269">
        <v>0</v>
      </c>
      <c r="J102" s="269">
        <v>0</v>
      </c>
      <c r="K102" s="269">
        <v>0</v>
      </c>
      <c r="L102" s="269">
        <v>2</v>
      </c>
    </row>
    <row r="103" spans="1:12" x14ac:dyDescent="0.25">
      <c r="A103" s="128" t="s">
        <v>383</v>
      </c>
      <c r="B103" s="129" t="s">
        <v>382</v>
      </c>
      <c r="C103" s="270">
        <v>4</v>
      </c>
      <c r="D103" s="270">
        <v>5</v>
      </c>
      <c r="E103" s="270">
        <v>4</v>
      </c>
      <c r="F103" s="270">
        <v>6</v>
      </c>
      <c r="G103" s="270">
        <v>6</v>
      </c>
      <c r="H103" s="270">
        <v>1</v>
      </c>
      <c r="I103" s="270">
        <v>1</v>
      </c>
      <c r="J103" s="270">
        <v>0</v>
      </c>
      <c r="K103" s="270">
        <v>0</v>
      </c>
      <c r="L103" s="270">
        <v>27</v>
      </c>
    </row>
    <row r="104" spans="1:12" x14ac:dyDescent="0.25">
      <c r="A104" s="125" t="s">
        <v>378</v>
      </c>
      <c r="B104" s="126" t="s">
        <v>381</v>
      </c>
      <c r="C104" s="269">
        <v>5</v>
      </c>
      <c r="D104" s="269">
        <v>2</v>
      </c>
      <c r="E104" s="269">
        <v>4</v>
      </c>
      <c r="F104" s="269">
        <v>3</v>
      </c>
      <c r="G104" s="269">
        <v>2</v>
      </c>
      <c r="H104" s="269">
        <v>1</v>
      </c>
      <c r="I104" s="269">
        <v>0</v>
      </c>
      <c r="J104" s="269">
        <v>0</v>
      </c>
      <c r="K104" s="269">
        <v>0</v>
      </c>
      <c r="L104" s="269">
        <v>17</v>
      </c>
    </row>
    <row r="105" spans="1:12" x14ac:dyDescent="0.25">
      <c r="A105" s="128" t="s">
        <v>378</v>
      </c>
      <c r="B105" s="129" t="s">
        <v>380</v>
      </c>
      <c r="C105" s="270">
        <v>0</v>
      </c>
      <c r="D105" s="270">
        <v>0</v>
      </c>
      <c r="E105" s="270">
        <v>3</v>
      </c>
      <c r="F105" s="270">
        <v>2</v>
      </c>
      <c r="G105" s="270">
        <v>2</v>
      </c>
      <c r="H105" s="270">
        <v>0</v>
      </c>
      <c r="I105" s="270">
        <v>0</v>
      </c>
      <c r="J105" s="270">
        <v>0</v>
      </c>
      <c r="K105" s="270">
        <v>0</v>
      </c>
      <c r="L105" s="270">
        <v>7</v>
      </c>
    </row>
    <row r="106" spans="1:12" x14ac:dyDescent="0.25">
      <c r="A106" s="125" t="s">
        <v>378</v>
      </c>
      <c r="B106" s="126" t="s">
        <v>379</v>
      </c>
      <c r="C106" s="269">
        <v>12</v>
      </c>
      <c r="D106" s="269">
        <v>0</v>
      </c>
      <c r="E106" s="269">
        <v>3</v>
      </c>
      <c r="F106" s="269">
        <v>0</v>
      </c>
      <c r="G106" s="269">
        <v>0</v>
      </c>
      <c r="H106" s="269">
        <v>0</v>
      </c>
      <c r="I106" s="269">
        <v>0</v>
      </c>
      <c r="J106" s="269">
        <v>0</v>
      </c>
      <c r="K106" s="269">
        <v>0</v>
      </c>
      <c r="L106" s="269">
        <v>15</v>
      </c>
    </row>
    <row r="107" spans="1:12" x14ac:dyDescent="0.25">
      <c r="A107" s="128" t="s">
        <v>378</v>
      </c>
      <c r="B107" s="129" t="s">
        <v>377</v>
      </c>
      <c r="C107" s="270">
        <v>0</v>
      </c>
      <c r="D107" s="270">
        <v>5</v>
      </c>
      <c r="E107" s="270">
        <v>7</v>
      </c>
      <c r="F107" s="270">
        <v>4</v>
      </c>
      <c r="G107" s="270">
        <v>1</v>
      </c>
      <c r="H107" s="270">
        <v>1</v>
      </c>
      <c r="I107" s="270">
        <v>1</v>
      </c>
      <c r="J107" s="270">
        <v>1</v>
      </c>
      <c r="K107" s="270">
        <v>4</v>
      </c>
      <c r="L107" s="270">
        <v>24</v>
      </c>
    </row>
    <row r="108" spans="1:12" x14ac:dyDescent="0.25">
      <c r="A108" s="125" t="s">
        <v>376</v>
      </c>
      <c r="B108" s="126" t="s">
        <v>375</v>
      </c>
      <c r="C108" s="269">
        <v>0</v>
      </c>
      <c r="D108" s="269">
        <v>12</v>
      </c>
      <c r="E108" s="269">
        <v>0</v>
      </c>
      <c r="F108" s="269">
        <v>0</v>
      </c>
      <c r="G108" s="269">
        <v>0</v>
      </c>
      <c r="H108" s="269">
        <v>0</v>
      </c>
      <c r="I108" s="269">
        <v>0</v>
      </c>
      <c r="J108" s="269">
        <v>0</v>
      </c>
      <c r="K108" s="269">
        <v>0</v>
      </c>
      <c r="L108" s="269">
        <v>12</v>
      </c>
    </row>
    <row r="109" spans="1:12" x14ac:dyDescent="0.25">
      <c r="A109" s="128" t="s">
        <v>374</v>
      </c>
      <c r="B109" s="129" t="s">
        <v>373</v>
      </c>
      <c r="C109" s="270">
        <v>5</v>
      </c>
      <c r="D109" s="270">
        <v>0</v>
      </c>
      <c r="E109" s="270">
        <v>2</v>
      </c>
      <c r="F109" s="270">
        <v>1</v>
      </c>
      <c r="G109" s="270">
        <v>0</v>
      </c>
      <c r="H109" s="270">
        <v>0</v>
      </c>
      <c r="I109" s="270">
        <v>0</v>
      </c>
      <c r="J109" s="270">
        <v>0</v>
      </c>
      <c r="K109" s="270">
        <v>0</v>
      </c>
      <c r="L109" s="270">
        <v>8</v>
      </c>
    </row>
    <row r="110" spans="1:12" x14ac:dyDescent="0.25">
      <c r="A110" s="125" t="s">
        <v>372</v>
      </c>
      <c r="B110" s="126" t="s">
        <v>371</v>
      </c>
      <c r="C110" s="269">
        <v>0</v>
      </c>
      <c r="D110" s="269">
        <v>0</v>
      </c>
      <c r="E110" s="269">
        <v>0</v>
      </c>
      <c r="F110" s="269">
        <v>10</v>
      </c>
      <c r="G110" s="269">
        <v>5</v>
      </c>
      <c r="H110" s="269">
        <v>0</v>
      </c>
      <c r="I110" s="269">
        <v>0</v>
      </c>
      <c r="J110" s="269">
        <v>0</v>
      </c>
      <c r="K110" s="269">
        <v>0</v>
      </c>
      <c r="L110" s="269">
        <v>15</v>
      </c>
    </row>
    <row r="111" spans="1:12" x14ac:dyDescent="0.25">
      <c r="A111" s="128" t="s">
        <v>363</v>
      </c>
      <c r="B111" s="129" t="s">
        <v>370</v>
      </c>
      <c r="C111" s="270">
        <v>7</v>
      </c>
      <c r="D111" s="270">
        <v>0</v>
      </c>
      <c r="E111" s="270">
        <v>1</v>
      </c>
      <c r="F111" s="270">
        <v>1</v>
      </c>
      <c r="G111" s="270">
        <v>0</v>
      </c>
      <c r="H111" s="270">
        <v>0</v>
      </c>
      <c r="I111" s="270">
        <v>0</v>
      </c>
      <c r="J111" s="270">
        <v>0</v>
      </c>
      <c r="K111" s="270">
        <v>0</v>
      </c>
      <c r="L111" s="270">
        <v>9</v>
      </c>
    </row>
    <row r="112" spans="1:12" x14ac:dyDescent="0.25">
      <c r="A112" s="125" t="s">
        <v>363</v>
      </c>
      <c r="B112" s="126" t="s">
        <v>369</v>
      </c>
      <c r="C112" s="269">
        <v>1</v>
      </c>
      <c r="D112" s="269">
        <v>1</v>
      </c>
      <c r="E112" s="269">
        <v>3</v>
      </c>
      <c r="F112" s="269">
        <v>3</v>
      </c>
      <c r="G112" s="269">
        <v>3</v>
      </c>
      <c r="H112" s="269">
        <v>2</v>
      </c>
      <c r="I112" s="269">
        <v>0</v>
      </c>
      <c r="J112" s="269">
        <v>0</v>
      </c>
      <c r="K112" s="269">
        <v>1</v>
      </c>
      <c r="L112" s="269">
        <v>14</v>
      </c>
    </row>
    <row r="113" spans="1:12" x14ac:dyDescent="0.25">
      <c r="A113" s="128" t="s">
        <v>363</v>
      </c>
      <c r="B113" s="129" t="s">
        <v>368</v>
      </c>
      <c r="C113" s="270">
        <v>3</v>
      </c>
      <c r="D113" s="270">
        <v>0</v>
      </c>
      <c r="E113" s="270">
        <v>5</v>
      </c>
      <c r="F113" s="270">
        <v>3</v>
      </c>
      <c r="G113" s="270">
        <v>3</v>
      </c>
      <c r="H113" s="270">
        <v>2</v>
      </c>
      <c r="I113" s="270">
        <v>2</v>
      </c>
      <c r="J113" s="270">
        <v>1</v>
      </c>
      <c r="K113" s="270">
        <v>1</v>
      </c>
      <c r="L113" s="270">
        <v>20</v>
      </c>
    </row>
    <row r="114" spans="1:12" x14ac:dyDescent="0.25">
      <c r="A114" s="125" t="s">
        <v>363</v>
      </c>
      <c r="B114" s="126" t="s">
        <v>367</v>
      </c>
      <c r="C114" s="269">
        <v>0</v>
      </c>
      <c r="D114" s="269">
        <v>7</v>
      </c>
      <c r="E114" s="269">
        <v>0</v>
      </c>
      <c r="F114" s="269">
        <v>0</v>
      </c>
      <c r="G114" s="269">
        <v>1</v>
      </c>
      <c r="H114" s="269">
        <v>0</v>
      </c>
      <c r="I114" s="269">
        <v>0</v>
      </c>
      <c r="J114" s="269">
        <v>0</v>
      </c>
      <c r="K114" s="269">
        <v>0</v>
      </c>
      <c r="L114" s="269">
        <v>8</v>
      </c>
    </row>
    <row r="115" spans="1:12" x14ac:dyDescent="0.25">
      <c r="A115" s="128" t="s">
        <v>363</v>
      </c>
      <c r="B115" s="129" t="s">
        <v>366</v>
      </c>
      <c r="C115" s="270">
        <v>13</v>
      </c>
      <c r="D115" s="270">
        <v>3</v>
      </c>
      <c r="E115" s="270">
        <v>0</v>
      </c>
      <c r="F115" s="270">
        <v>0</v>
      </c>
      <c r="G115" s="270">
        <v>1</v>
      </c>
      <c r="H115" s="270">
        <v>0</v>
      </c>
      <c r="I115" s="270">
        <v>0</v>
      </c>
      <c r="J115" s="270">
        <v>1</v>
      </c>
      <c r="K115" s="270">
        <v>0</v>
      </c>
      <c r="L115" s="270">
        <v>18</v>
      </c>
    </row>
    <row r="116" spans="1:12" x14ac:dyDescent="0.25">
      <c r="A116" s="125" t="s">
        <v>363</v>
      </c>
      <c r="B116" s="126" t="s">
        <v>365</v>
      </c>
      <c r="C116" s="269">
        <v>1</v>
      </c>
      <c r="D116" s="269">
        <v>0</v>
      </c>
      <c r="E116" s="269">
        <v>3</v>
      </c>
      <c r="F116" s="269">
        <v>4</v>
      </c>
      <c r="G116" s="269">
        <v>0</v>
      </c>
      <c r="H116" s="269">
        <v>0</v>
      </c>
      <c r="I116" s="269">
        <v>0</v>
      </c>
      <c r="J116" s="269">
        <v>2</v>
      </c>
      <c r="K116" s="269">
        <v>0</v>
      </c>
      <c r="L116" s="269">
        <v>10</v>
      </c>
    </row>
    <row r="117" spans="1:12" x14ac:dyDescent="0.25">
      <c r="A117" s="128" t="s">
        <v>363</v>
      </c>
      <c r="B117" s="129" t="s">
        <v>364</v>
      </c>
      <c r="C117" s="270">
        <v>7</v>
      </c>
      <c r="D117" s="270">
        <v>2</v>
      </c>
      <c r="E117" s="270">
        <v>7</v>
      </c>
      <c r="F117" s="270">
        <v>2</v>
      </c>
      <c r="G117" s="270">
        <v>0</v>
      </c>
      <c r="H117" s="270">
        <v>0</v>
      </c>
      <c r="I117" s="270">
        <v>0</v>
      </c>
      <c r="J117" s="270">
        <v>0</v>
      </c>
      <c r="K117" s="270">
        <v>1</v>
      </c>
      <c r="L117" s="270">
        <v>19</v>
      </c>
    </row>
    <row r="118" spans="1:12" x14ac:dyDescent="0.25">
      <c r="A118" s="125" t="s">
        <v>363</v>
      </c>
      <c r="B118" s="126" t="s">
        <v>362</v>
      </c>
      <c r="C118" s="269">
        <v>0</v>
      </c>
      <c r="D118" s="269">
        <v>1</v>
      </c>
      <c r="E118" s="269">
        <v>2</v>
      </c>
      <c r="F118" s="269">
        <v>1</v>
      </c>
      <c r="G118" s="269">
        <v>3</v>
      </c>
      <c r="H118" s="269">
        <v>5</v>
      </c>
      <c r="I118" s="269">
        <v>1</v>
      </c>
      <c r="J118" s="269">
        <v>0</v>
      </c>
      <c r="K118" s="269">
        <v>0</v>
      </c>
      <c r="L118" s="269">
        <v>13</v>
      </c>
    </row>
    <row r="119" spans="1:12" x14ac:dyDescent="0.25">
      <c r="A119" s="128" t="s">
        <v>354</v>
      </c>
      <c r="B119" s="129" t="s">
        <v>361</v>
      </c>
      <c r="C119" s="270">
        <v>1</v>
      </c>
      <c r="D119" s="270">
        <v>0</v>
      </c>
      <c r="E119" s="270">
        <v>0</v>
      </c>
      <c r="F119" s="270">
        <v>7</v>
      </c>
      <c r="G119" s="270">
        <v>0</v>
      </c>
      <c r="H119" s="270">
        <v>0</v>
      </c>
      <c r="I119" s="270">
        <v>0</v>
      </c>
      <c r="J119" s="270">
        <v>2</v>
      </c>
      <c r="K119" s="270">
        <v>0</v>
      </c>
      <c r="L119" s="270">
        <v>10</v>
      </c>
    </row>
    <row r="120" spans="1:12" x14ac:dyDescent="0.25">
      <c r="A120" s="125" t="s">
        <v>354</v>
      </c>
      <c r="B120" s="126" t="s">
        <v>360</v>
      </c>
      <c r="C120" s="269">
        <v>0</v>
      </c>
      <c r="D120" s="269">
        <v>1</v>
      </c>
      <c r="E120" s="269">
        <v>1</v>
      </c>
      <c r="F120" s="269">
        <v>5</v>
      </c>
      <c r="G120" s="269">
        <v>1</v>
      </c>
      <c r="H120" s="269">
        <v>2</v>
      </c>
      <c r="I120" s="269">
        <v>3</v>
      </c>
      <c r="J120" s="269">
        <v>0</v>
      </c>
      <c r="K120" s="269">
        <v>0</v>
      </c>
      <c r="L120" s="269">
        <v>13</v>
      </c>
    </row>
    <row r="121" spans="1:12" x14ac:dyDescent="0.25">
      <c r="A121" s="128" t="s">
        <v>354</v>
      </c>
      <c r="B121" s="129" t="s">
        <v>359</v>
      </c>
      <c r="C121" s="270">
        <v>2</v>
      </c>
      <c r="D121" s="270">
        <v>0</v>
      </c>
      <c r="E121" s="270">
        <v>4</v>
      </c>
      <c r="F121" s="270">
        <v>15</v>
      </c>
      <c r="G121" s="270">
        <v>3</v>
      </c>
      <c r="H121" s="270">
        <v>3</v>
      </c>
      <c r="I121" s="270">
        <v>1</v>
      </c>
      <c r="J121" s="270">
        <v>0</v>
      </c>
      <c r="K121" s="270">
        <v>1</v>
      </c>
      <c r="L121" s="270">
        <v>29</v>
      </c>
    </row>
    <row r="122" spans="1:12" x14ac:dyDescent="0.25">
      <c r="A122" s="125" t="s">
        <v>354</v>
      </c>
      <c r="B122" s="126" t="s">
        <v>358</v>
      </c>
      <c r="C122" s="269">
        <v>15</v>
      </c>
      <c r="D122" s="269">
        <v>9</v>
      </c>
      <c r="E122" s="269">
        <v>8</v>
      </c>
      <c r="F122" s="269">
        <v>1</v>
      </c>
      <c r="G122" s="269">
        <v>1</v>
      </c>
      <c r="H122" s="269">
        <v>0</v>
      </c>
      <c r="I122" s="269">
        <v>0</v>
      </c>
      <c r="J122" s="269">
        <v>0</v>
      </c>
      <c r="K122" s="269">
        <v>6</v>
      </c>
      <c r="L122" s="269">
        <v>40</v>
      </c>
    </row>
    <row r="123" spans="1:12" x14ac:dyDescent="0.25">
      <c r="A123" s="128" t="s">
        <v>354</v>
      </c>
      <c r="B123" s="129" t="s">
        <v>357</v>
      </c>
      <c r="C123" s="270">
        <v>0</v>
      </c>
      <c r="D123" s="270">
        <v>0</v>
      </c>
      <c r="E123" s="270">
        <v>1</v>
      </c>
      <c r="F123" s="270">
        <v>2</v>
      </c>
      <c r="G123" s="270">
        <v>2</v>
      </c>
      <c r="H123" s="270">
        <v>1</v>
      </c>
      <c r="I123" s="270">
        <v>2</v>
      </c>
      <c r="J123" s="270">
        <v>1</v>
      </c>
      <c r="K123" s="270">
        <v>1</v>
      </c>
      <c r="L123" s="270">
        <v>10</v>
      </c>
    </row>
    <row r="124" spans="1:12" x14ac:dyDescent="0.25">
      <c r="A124" s="125" t="s">
        <v>354</v>
      </c>
      <c r="B124" s="126" t="s">
        <v>356</v>
      </c>
      <c r="C124" s="269">
        <v>3</v>
      </c>
      <c r="D124" s="269">
        <v>1</v>
      </c>
      <c r="E124" s="269">
        <v>5</v>
      </c>
      <c r="F124" s="269">
        <v>7</v>
      </c>
      <c r="G124" s="269">
        <v>1</v>
      </c>
      <c r="H124" s="269">
        <v>0</v>
      </c>
      <c r="I124" s="269">
        <v>1</v>
      </c>
      <c r="J124" s="269">
        <v>1</v>
      </c>
      <c r="K124" s="269">
        <v>2</v>
      </c>
      <c r="L124" s="269">
        <v>21</v>
      </c>
    </row>
    <row r="125" spans="1:12" x14ac:dyDescent="0.25">
      <c r="A125" s="128" t="s">
        <v>354</v>
      </c>
      <c r="B125" s="129" t="s">
        <v>355</v>
      </c>
      <c r="C125" s="270">
        <v>5</v>
      </c>
      <c r="D125" s="270">
        <v>6</v>
      </c>
      <c r="E125" s="270">
        <v>9</v>
      </c>
      <c r="F125" s="270">
        <v>12</v>
      </c>
      <c r="G125" s="270">
        <v>6</v>
      </c>
      <c r="H125" s="270">
        <v>4</v>
      </c>
      <c r="I125" s="270">
        <v>2</v>
      </c>
      <c r="J125" s="270">
        <v>0</v>
      </c>
      <c r="K125" s="270">
        <v>0</v>
      </c>
      <c r="L125" s="270">
        <v>44</v>
      </c>
    </row>
    <row r="126" spans="1:12" x14ac:dyDescent="0.25">
      <c r="A126" s="125" t="s">
        <v>354</v>
      </c>
      <c r="B126" s="126" t="s">
        <v>353</v>
      </c>
      <c r="C126" s="269">
        <v>20</v>
      </c>
      <c r="D126" s="269">
        <v>0</v>
      </c>
      <c r="E126" s="269">
        <v>0</v>
      </c>
      <c r="F126" s="269">
        <v>0</v>
      </c>
      <c r="G126" s="269">
        <v>0</v>
      </c>
      <c r="H126" s="269">
        <v>0</v>
      </c>
      <c r="I126" s="269">
        <v>0</v>
      </c>
      <c r="J126" s="269">
        <v>0</v>
      </c>
      <c r="K126" s="269">
        <v>0</v>
      </c>
      <c r="L126" s="269">
        <v>20</v>
      </c>
    </row>
    <row r="127" spans="1:12" x14ac:dyDescent="0.25">
      <c r="A127" s="128" t="s">
        <v>340</v>
      </c>
      <c r="B127" s="129" t="s">
        <v>352</v>
      </c>
      <c r="C127" s="270">
        <v>8</v>
      </c>
      <c r="D127" s="270">
        <v>4</v>
      </c>
      <c r="E127" s="270">
        <v>6</v>
      </c>
      <c r="F127" s="270">
        <v>2</v>
      </c>
      <c r="G127" s="270">
        <v>3</v>
      </c>
      <c r="H127" s="270">
        <v>1</v>
      </c>
      <c r="I127" s="270">
        <v>0</v>
      </c>
      <c r="J127" s="270">
        <v>0</v>
      </c>
      <c r="K127" s="270">
        <v>0</v>
      </c>
      <c r="L127" s="270">
        <v>24</v>
      </c>
    </row>
    <row r="128" spans="1:12" x14ac:dyDescent="0.25">
      <c r="A128" s="125" t="s">
        <v>340</v>
      </c>
      <c r="B128" s="126" t="s">
        <v>351</v>
      </c>
      <c r="C128" s="269">
        <v>7</v>
      </c>
      <c r="D128" s="269">
        <v>12</v>
      </c>
      <c r="E128" s="269">
        <v>5</v>
      </c>
      <c r="F128" s="269">
        <v>0</v>
      </c>
      <c r="G128" s="269">
        <v>6</v>
      </c>
      <c r="H128" s="269">
        <v>0</v>
      </c>
      <c r="I128" s="269">
        <v>0</v>
      </c>
      <c r="J128" s="269">
        <v>0</v>
      </c>
      <c r="K128" s="269">
        <v>0</v>
      </c>
      <c r="L128" s="269">
        <v>30</v>
      </c>
    </row>
    <row r="129" spans="1:12" x14ac:dyDescent="0.25">
      <c r="A129" s="128" t="s">
        <v>340</v>
      </c>
      <c r="B129" s="129" t="s">
        <v>350</v>
      </c>
      <c r="C129" s="270">
        <v>13</v>
      </c>
      <c r="D129" s="270">
        <v>6</v>
      </c>
      <c r="E129" s="270">
        <v>8</v>
      </c>
      <c r="F129" s="270">
        <v>12</v>
      </c>
      <c r="G129" s="270">
        <v>4</v>
      </c>
      <c r="H129" s="270">
        <v>0</v>
      </c>
      <c r="I129" s="270">
        <v>1</v>
      </c>
      <c r="J129" s="270">
        <v>1</v>
      </c>
      <c r="K129" s="270">
        <v>0</v>
      </c>
      <c r="L129" s="270">
        <v>45</v>
      </c>
    </row>
    <row r="130" spans="1:12" x14ac:dyDescent="0.25">
      <c r="A130" s="125" t="s">
        <v>340</v>
      </c>
      <c r="B130" s="126" t="s">
        <v>349</v>
      </c>
      <c r="C130" s="269">
        <v>8</v>
      </c>
      <c r="D130" s="269">
        <v>2</v>
      </c>
      <c r="E130" s="269">
        <v>9</v>
      </c>
      <c r="F130" s="269">
        <v>11</v>
      </c>
      <c r="G130" s="269">
        <v>1</v>
      </c>
      <c r="H130" s="269">
        <v>5</v>
      </c>
      <c r="I130" s="269">
        <v>2</v>
      </c>
      <c r="J130" s="269">
        <v>2</v>
      </c>
      <c r="K130" s="269">
        <v>0</v>
      </c>
      <c r="L130" s="269">
        <v>40</v>
      </c>
    </row>
    <row r="131" spans="1:12" x14ac:dyDescent="0.25">
      <c r="A131" s="128" t="s">
        <v>340</v>
      </c>
      <c r="B131" s="129" t="s">
        <v>348</v>
      </c>
      <c r="C131" s="270">
        <v>21</v>
      </c>
      <c r="D131" s="270">
        <v>23</v>
      </c>
      <c r="E131" s="270">
        <v>13</v>
      </c>
      <c r="F131" s="270">
        <v>2</v>
      </c>
      <c r="G131" s="270">
        <v>5</v>
      </c>
      <c r="H131" s="270">
        <v>0</v>
      </c>
      <c r="I131" s="270">
        <v>0</v>
      </c>
      <c r="J131" s="270">
        <v>0</v>
      </c>
      <c r="K131" s="270">
        <v>5</v>
      </c>
      <c r="L131" s="270">
        <v>69</v>
      </c>
    </row>
    <row r="132" spans="1:12" x14ac:dyDescent="0.25">
      <c r="A132" s="125" t="s">
        <v>340</v>
      </c>
      <c r="B132" s="126" t="s">
        <v>347</v>
      </c>
      <c r="C132" s="269">
        <v>10</v>
      </c>
      <c r="D132" s="269">
        <v>5</v>
      </c>
      <c r="E132" s="269">
        <v>4</v>
      </c>
      <c r="F132" s="269">
        <v>2</v>
      </c>
      <c r="G132" s="269">
        <v>2</v>
      </c>
      <c r="H132" s="269">
        <v>0</v>
      </c>
      <c r="I132" s="269">
        <v>2</v>
      </c>
      <c r="J132" s="269">
        <v>0</v>
      </c>
      <c r="K132" s="269">
        <v>2</v>
      </c>
      <c r="L132" s="269">
        <v>27</v>
      </c>
    </row>
    <row r="133" spans="1:12" x14ac:dyDescent="0.25">
      <c r="A133" s="128" t="s">
        <v>340</v>
      </c>
      <c r="B133" s="129" t="s">
        <v>346</v>
      </c>
      <c r="C133" s="270">
        <v>5</v>
      </c>
      <c r="D133" s="270">
        <v>4</v>
      </c>
      <c r="E133" s="270">
        <v>8</v>
      </c>
      <c r="F133" s="270">
        <v>3</v>
      </c>
      <c r="G133" s="270">
        <v>0</v>
      </c>
      <c r="H133" s="270">
        <v>1</v>
      </c>
      <c r="I133" s="270">
        <v>0</v>
      </c>
      <c r="J133" s="270">
        <v>0</v>
      </c>
      <c r="K133" s="270">
        <v>0</v>
      </c>
      <c r="L133" s="270">
        <v>21</v>
      </c>
    </row>
    <row r="134" spans="1:12" x14ac:dyDescent="0.25">
      <c r="A134" s="125" t="s">
        <v>340</v>
      </c>
      <c r="B134" s="126" t="s">
        <v>345</v>
      </c>
      <c r="C134" s="269">
        <v>0</v>
      </c>
      <c r="D134" s="269">
        <v>0</v>
      </c>
      <c r="E134" s="269">
        <v>5</v>
      </c>
      <c r="F134" s="269">
        <v>9</v>
      </c>
      <c r="G134" s="269">
        <v>3</v>
      </c>
      <c r="H134" s="269">
        <v>7</v>
      </c>
      <c r="I134" s="269">
        <v>0</v>
      </c>
      <c r="J134" s="269">
        <v>3</v>
      </c>
      <c r="K134" s="269">
        <v>2</v>
      </c>
      <c r="L134" s="269">
        <v>29</v>
      </c>
    </row>
    <row r="135" spans="1:12" x14ac:dyDescent="0.25">
      <c r="A135" s="128" t="s">
        <v>340</v>
      </c>
      <c r="B135" s="129" t="s">
        <v>344</v>
      </c>
      <c r="C135" s="270">
        <v>4</v>
      </c>
      <c r="D135" s="270">
        <v>0</v>
      </c>
      <c r="E135" s="270">
        <v>2</v>
      </c>
      <c r="F135" s="270">
        <v>1</v>
      </c>
      <c r="G135" s="270">
        <v>1</v>
      </c>
      <c r="H135" s="270">
        <v>0</v>
      </c>
      <c r="I135" s="270">
        <v>0</v>
      </c>
      <c r="J135" s="270">
        <v>1</v>
      </c>
      <c r="K135" s="270">
        <v>0</v>
      </c>
      <c r="L135" s="270">
        <v>9</v>
      </c>
    </row>
    <row r="136" spans="1:12" x14ac:dyDescent="0.25">
      <c r="A136" s="125" t="s">
        <v>340</v>
      </c>
      <c r="B136" s="126" t="s">
        <v>343</v>
      </c>
      <c r="C136" s="269">
        <v>5</v>
      </c>
      <c r="D136" s="269">
        <v>4</v>
      </c>
      <c r="E136" s="269">
        <v>7</v>
      </c>
      <c r="F136" s="269">
        <v>2</v>
      </c>
      <c r="G136" s="269">
        <v>2</v>
      </c>
      <c r="H136" s="269">
        <v>0</v>
      </c>
      <c r="I136" s="269">
        <v>0</v>
      </c>
      <c r="J136" s="269">
        <v>0</v>
      </c>
      <c r="K136" s="269">
        <v>0</v>
      </c>
      <c r="L136" s="269">
        <v>20</v>
      </c>
    </row>
    <row r="137" spans="1:12" x14ac:dyDescent="0.25">
      <c r="A137" s="128" t="s">
        <v>340</v>
      </c>
      <c r="B137" s="129" t="s">
        <v>342</v>
      </c>
      <c r="C137" s="270">
        <v>1</v>
      </c>
      <c r="D137" s="270">
        <v>2</v>
      </c>
      <c r="E137" s="270">
        <v>7</v>
      </c>
      <c r="F137" s="270">
        <v>5</v>
      </c>
      <c r="G137" s="270">
        <v>3</v>
      </c>
      <c r="H137" s="270">
        <v>4</v>
      </c>
      <c r="I137" s="270">
        <v>0</v>
      </c>
      <c r="J137" s="270">
        <v>0</v>
      </c>
      <c r="K137" s="270">
        <v>0</v>
      </c>
      <c r="L137" s="270">
        <v>22</v>
      </c>
    </row>
    <row r="138" spans="1:12" x14ac:dyDescent="0.25">
      <c r="A138" s="125" t="s">
        <v>340</v>
      </c>
      <c r="B138" s="126" t="s">
        <v>341</v>
      </c>
      <c r="C138" s="269">
        <v>1</v>
      </c>
      <c r="D138" s="269">
        <v>2</v>
      </c>
      <c r="E138" s="269">
        <v>7</v>
      </c>
      <c r="F138" s="269">
        <v>2</v>
      </c>
      <c r="G138" s="269">
        <v>0</v>
      </c>
      <c r="H138" s="269">
        <v>1</v>
      </c>
      <c r="I138" s="269">
        <v>0</v>
      </c>
      <c r="J138" s="269">
        <v>0</v>
      </c>
      <c r="K138" s="269">
        <v>0</v>
      </c>
      <c r="L138" s="269">
        <v>13</v>
      </c>
    </row>
    <row r="139" spans="1:12" x14ac:dyDescent="0.25">
      <c r="A139" s="128" t="s">
        <v>340</v>
      </c>
      <c r="B139" s="129" t="s">
        <v>339</v>
      </c>
      <c r="C139" s="270">
        <v>4</v>
      </c>
      <c r="D139" s="270">
        <v>0</v>
      </c>
      <c r="E139" s="270">
        <v>4</v>
      </c>
      <c r="F139" s="270">
        <v>12</v>
      </c>
      <c r="G139" s="270">
        <v>5</v>
      </c>
      <c r="H139" s="270">
        <v>5</v>
      </c>
      <c r="I139" s="270">
        <v>0</v>
      </c>
      <c r="J139" s="270">
        <v>0</v>
      </c>
      <c r="K139" s="270">
        <v>0</v>
      </c>
      <c r="L139" s="270">
        <v>30</v>
      </c>
    </row>
    <row r="140" spans="1:12" x14ac:dyDescent="0.25">
      <c r="A140" s="125" t="s">
        <v>336</v>
      </c>
      <c r="B140" s="126" t="s">
        <v>338</v>
      </c>
      <c r="C140" s="269">
        <v>13</v>
      </c>
      <c r="D140" s="269">
        <v>0</v>
      </c>
      <c r="E140" s="269">
        <v>7</v>
      </c>
      <c r="F140" s="269">
        <v>0</v>
      </c>
      <c r="G140" s="269">
        <v>0</v>
      </c>
      <c r="H140" s="269">
        <v>0</v>
      </c>
      <c r="I140" s="269">
        <v>0</v>
      </c>
      <c r="J140" s="269">
        <v>3</v>
      </c>
      <c r="K140" s="269">
        <v>0</v>
      </c>
      <c r="L140" s="269">
        <v>23</v>
      </c>
    </row>
    <row r="141" spans="1:12" x14ac:dyDescent="0.25">
      <c r="A141" s="128" t="s">
        <v>336</v>
      </c>
      <c r="B141" s="129" t="s">
        <v>337</v>
      </c>
      <c r="C141" s="270">
        <v>2</v>
      </c>
      <c r="D141" s="270">
        <v>0</v>
      </c>
      <c r="E141" s="270">
        <v>3</v>
      </c>
      <c r="F141" s="270">
        <v>4</v>
      </c>
      <c r="G141" s="270">
        <v>2</v>
      </c>
      <c r="H141" s="270">
        <v>0</v>
      </c>
      <c r="I141" s="270">
        <v>0</v>
      </c>
      <c r="J141" s="270">
        <v>1</v>
      </c>
      <c r="K141" s="270">
        <v>0</v>
      </c>
      <c r="L141" s="270">
        <v>12</v>
      </c>
    </row>
    <row r="142" spans="1:12" x14ac:dyDescent="0.25">
      <c r="A142" s="125" t="s">
        <v>336</v>
      </c>
      <c r="B142" s="126" t="s">
        <v>335</v>
      </c>
      <c r="C142" s="269">
        <v>2</v>
      </c>
      <c r="D142" s="269">
        <v>1</v>
      </c>
      <c r="E142" s="269">
        <v>2</v>
      </c>
      <c r="F142" s="269">
        <v>9</v>
      </c>
      <c r="G142" s="269">
        <v>1</v>
      </c>
      <c r="H142" s="269">
        <v>0</v>
      </c>
      <c r="I142" s="269">
        <v>0</v>
      </c>
      <c r="J142" s="269">
        <v>0</v>
      </c>
      <c r="K142" s="269">
        <v>0</v>
      </c>
      <c r="L142" s="269">
        <v>15</v>
      </c>
    </row>
    <row r="143" spans="1:12" x14ac:dyDescent="0.25">
      <c r="A143" s="128" t="s">
        <v>331</v>
      </c>
      <c r="B143" s="129" t="s">
        <v>334</v>
      </c>
      <c r="C143" s="270">
        <v>4</v>
      </c>
      <c r="D143" s="270">
        <v>4</v>
      </c>
      <c r="E143" s="270">
        <v>2</v>
      </c>
      <c r="F143" s="270">
        <v>2</v>
      </c>
      <c r="G143" s="270">
        <v>4</v>
      </c>
      <c r="H143" s="270">
        <v>1</v>
      </c>
      <c r="I143" s="270">
        <v>0</v>
      </c>
      <c r="J143" s="270">
        <v>1</v>
      </c>
      <c r="K143" s="270">
        <v>0</v>
      </c>
      <c r="L143" s="270">
        <v>18</v>
      </c>
    </row>
    <row r="144" spans="1:12" x14ac:dyDescent="0.25">
      <c r="A144" s="125" t="s">
        <v>331</v>
      </c>
      <c r="B144" s="126" t="s">
        <v>333</v>
      </c>
      <c r="C144" s="269">
        <v>0</v>
      </c>
      <c r="D144" s="269">
        <v>2</v>
      </c>
      <c r="E144" s="269">
        <v>12</v>
      </c>
      <c r="F144" s="269">
        <v>4</v>
      </c>
      <c r="G144" s="269">
        <v>18</v>
      </c>
      <c r="H144" s="269">
        <v>2</v>
      </c>
      <c r="I144" s="269">
        <v>4</v>
      </c>
      <c r="J144" s="269">
        <v>0</v>
      </c>
      <c r="K144" s="269">
        <v>0</v>
      </c>
      <c r="L144" s="269">
        <v>42</v>
      </c>
    </row>
    <row r="145" spans="1:12" x14ac:dyDescent="0.25">
      <c r="A145" s="128" t="s">
        <v>331</v>
      </c>
      <c r="B145" s="129" t="s">
        <v>332</v>
      </c>
      <c r="C145" s="270">
        <v>6</v>
      </c>
      <c r="D145" s="270">
        <v>5</v>
      </c>
      <c r="E145" s="270">
        <v>4</v>
      </c>
      <c r="F145" s="270">
        <v>0</v>
      </c>
      <c r="G145" s="270">
        <v>2</v>
      </c>
      <c r="H145" s="270">
        <v>0</v>
      </c>
      <c r="I145" s="270">
        <v>0</v>
      </c>
      <c r="J145" s="270">
        <v>2</v>
      </c>
      <c r="K145" s="270">
        <v>0</v>
      </c>
      <c r="L145" s="270">
        <v>19</v>
      </c>
    </row>
    <row r="146" spans="1:12" x14ac:dyDescent="0.25">
      <c r="A146" s="125" t="s">
        <v>331</v>
      </c>
      <c r="B146" s="126" t="s">
        <v>330</v>
      </c>
      <c r="C146" s="269">
        <v>2</v>
      </c>
      <c r="D146" s="269">
        <v>5</v>
      </c>
      <c r="E146" s="269">
        <v>5</v>
      </c>
      <c r="F146" s="269">
        <v>2</v>
      </c>
      <c r="G146" s="269">
        <v>2</v>
      </c>
      <c r="H146" s="269">
        <v>0</v>
      </c>
      <c r="I146" s="269">
        <v>0</v>
      </c>
      <c r="J146" s="269">
        <v>0</v>
      </c>
      <c r="K146" s="269">
        <v>0</v>
      </c>
      <c r="L146" s="269">
        <v>16</v>
      </c>
    </row>
    <row r="147" spans="1:12" x14ac:dyDescent="0.25">
      <c r="A147" s="128" t="s">
        <v>328</v>
      </c>
      <c r="B147" s="129" t="s">
        <v>329</v>
      </c>
      <c r="C147" s="270">
        <v>1</v>
      </c>
      <c r="D147" s="270">
        <v>1</v>
      </c>
      <c r="E147" s="270">
        <v>3</v>
      </c>
      <c r="F147" s="270">
        <v>1</v>
      </c>
      <c r="G147" s="270">
        <v>2</v>
      </c>
      <c r="H147" s="270">
        <v>1</v>
      </c>
      <c r="I147" s="270">
        <v>0</v>
      </c>
      <c r="J147" s="270">
        <v>0</v>
      </c>
      <c r="K147" s="270">
        <v>0</v>
      </c>
      <c r="L147" s="270">
        <v>9</v>
      </c>
    </row>
    <row r="148" spans="1:12" x14ac:dyDescent="0.25">
      <c r="A148" s="125" t="s">
        <v>328</v>
      </c>
      <c r="B148" s="126" t="s">
        <v>327</v>
      </c>
      <c r="C148" s="269">
        <v>20</v>
      </c>
      <c r="D148" s="269">
        <v>5</v>
      </c>
      <c r="E148" s="269">
        <v>4</v>
      </c>
      <c r="F148" s="269">
        <v>3</v>
      </c>
      <c r="G148" s="269">
        <v>1</v>
      </c>
      <c r="H148" s="269">
        <v>1</v>
      </c>
      <c r="I148" s="269">
        <v>0</v>
      </c>
      <c r="J148" s="269">
        <v>0</v>
      </c>
      <c r="K148" s="269">
        <v>4</v>
      </c>
      <c r="L148" s="269">
        <v>38</v>
      </c>
    </row>
    <row r="149" spans="1:12" x14ac:dyDescent="0.25">
      <c r="A149" s="128" t="s">
        <v>322</v>
      </c>
      <c r="B149" s="129" t="s">
        <v>326</v>
      </c>
      <c r="C149" s="270">
        <v>0</v>
      </c>
      <c r="D149" s="270">
        <v>0</v>
      </c>
      <c r="E149" s="270">
        <v>8</v>
      </c>
      <c r="F149" s="270">
        <v>7</v>
      </c>
      <c r="G149" s="270">
        <v>0</v>
      </c>
      <c r="H149" s="270">
        <v>0</v>
      </c>
      <c r="I149" s="270">
        <v>0</v>
      </c>
      <c r="J149" s="270">
        <v>0</v>
      </c>
      <c r="K149" s="270">
        <v>0</v>
      </c>
      <c r="L149" s="270">
        <v>15</v>
      </c>
    </row>
    <row r="150" spans="1:12" x14ac:dyDescent="0.25">
      <c r="A150" s="125" t="s">
        <v>322</v>
      </c>
      <c r="B150" s="126" t="s">
        <v>325</v>
      </c>
      <c r="C150" s="269">
        <v>16</v>
      </c>
      <c r="D150" s="269">
        <v>15</v>
      </c>
      <c r="E150" s="269">
        <v>6</v>
      </c>
      <c r="F150" s="269">
        <v>0</v>
      </c>
      <c r="G150" s="269">
        <v>0</v>
      </c>
      <c r="H150" s="269">
        <v>0</v>
      </c>
      <c r="I150" s="269">
        <v>0</v>
      </c>
      <c r="J150" s="269">
        <v>0</v>
      </c>
      <c r="K150" s="269">
        <v>0</v>
      </c>
      <c r="L150" s="269">
        <v>37</v>
      </c>
    </row>
    <row r="151" spans="1:12" x14ac:dyDescent="0.25">
      <c r="A151" s="128" t="s">
        <v>322</v>
      </c>
      <c r="B151" s="129" t="s">
        <v>324</v>
      </c>
      <c r="C151" s="270">
        <v>0</v>
      </c>
      <c r="D151" s="270">
        <v>3</v>
      </c>
      <c r="E151" s="270">
        <v>1</v>
      </c>
      <c r="F151" s="270">
        <v>5</v>
      </c>
      <c r="G151" s="270">
        <v>0</v>
      </c>
      <c r="H151" s="270">
        <v>2</v>
      </c>
      <c r="I151" s="270">
        <v>0</v>
      </c>
      <c r="J151" s="270">
        <v>0</v>
      </c>
      <c r="K151" s="270">
        <v>0</v>
      </c>
      <c r="L151" s="270">
        <v>11</v>
      </c>
    </row>
    <row r="152" spans="1:12" x14ac:dyDescent="0.25">
      <c r="A152" s="125" t="s">
        <v>322</v>
      </c>
      <c r="B152" s="126" t="s">
        <v>323</v>
      </c>
      <c r="C152" s="269">
        <v>1</v>
      </c>
      <c r="D152" s="269">
        <v>0</v>
      </c>
      <c r="E152" s="269">
        <v>3</v>
      </c>
      <c r="F152" s="269">
        <v>1</v>
      </c>
      <c r="G152" s="269">
        <v>1</v>
      </c>
      <c r="H152" s="269">
        <v>0</v>
      </c>
      <c r="I152" s="269">
        <v>0</v>
      </c>
      <c r="J152" s="269">
        <v>0</v>
      </c>
      <c r="K152" s="269">
        <v>0</v>
      </c>
      <c r="L152" s="269">
        <v>6</v>
      </c>
    </row>
    <row r="153" spans="1:12" x14ac:dyDescent="0.25">
      <c r="A153" s="128" t="s">
        <v>322</v>
      </c>
      <c r="B153" s="129" t="s">
        <v>321</v>
      </c>
      <c r="C153" s="270">
        <v>0</v>
      </c>
      <c r="D153" s="270">
        <v>8</v>
      </c>
      <c r="E153" s="270">
        <v>11</v>
      </c>
      <c r="F153" s="270">
        <v>10</v>
      </c>
      <c r="G153" s="270">
        <v>5</v>
      </c>
      <c r="H153" s="270">
        <v>0</v>
      </c>
      <c r="I153" s="270">
        <v>0</v>
      </c>
      <c r="J153" s="270">
        <v>1</v>
      </c>
      <c r="K153" s="270">
        <v>0</v>
      </c>
      <c r="L153" s="270">
        <v>35</v>
      </c>
    </row>
    <row r="154" spans="1:12" x14ac:dyDescent="0.25">
      <c r="A154" s="125" t="s">
        <v>319</v>
      </c>
      <c r="B154" s="126" t="s">
        <v>320</v>
      </c>
      <c r="C154" s="269">
        <v>12</v>
      </c>
      <c r="D154" s="269">
        <v>0</v>
      </c>
      <c r="E154" s="269">
        <v>0</v>
      </c>
      <c r="F154" s="269">
        <v>0</v>
      </c>
      <c r="G154" s="269">
        <v>0</v>
      </c>
      <c r="H154" s="269">
        <v>0</v>
      </c>
      <c r="I154" s="269">
        <v>0</v>
      </c>
      <c r="J154" s="269">
        <v>0</v>
      </c>
      <c r="K154" s="269">
        <v>0</v>
      </c>
      <c r="L154" s="269">
        <v>12</v>
      </c>
    </row>
    <row r="155" spans="1:12" x14ac:dyDescent="0.25">
      <c r="A155" s="128" t="s">
        <v>319</v>
      </c>
      <c r="B155" s="129" t="s">
        <v>318</v>
      </c>
      <c r="C155" s="270">
        <v>0</v>
      </c>
      <c r="D155" s="270">
        <v>0</v>
      </c>
      <c r="E155" s="270">
        <v>5</v>
      </c>
      <c r="F155" s="270">
        <v>8</v>
      </c>
      <c r="G155" s="270">
        <v>4</v>
      </c>
      <c r="H155" s="270">
        <v>2</v>
      </c>
      <c r="I155" s="270">
        <v>1</v>
      </c>
      <c r="J155" s="270">
        <v>4</v>
      </c>
      <c r="K155" s="270">
        <v>0</v>
      </c>
      <c r="L155" s="270">
        <v>24</v>
      </c>
    </row>
    <row r="156" spans="1:12" x14ac:dyDescent="0.25">
      <c r="A156" s="125" t="s">
        <v>317</v>
      </c>
      <c r="B156" s="126" t="s">
        <v>316</v>
      </c>
      <c r="C156" s="269">
        <v>14</v>
      </c>
      <c r="D156" s="269">
        <v>5</v>
      </c>
      <c r="E156" s="269">
        <v>2</v>
      </c>
      <c r="F156" s="269">
        <v>2</v>
      </c>
      <c r="G156" s="269">
        <v>1</v>
      </c>
      <c r="H156" s="269">
        <v>0</v>
      </c>
      <c r="I156" s="269">
        <v>0</v>
      </c>
      <c r="J156" s="269">
        <v>0</v>
      </c>
      <c r="K156" s="269">
        <v>0</v>
      </c>
      <c r="L156" s="269">
        <v>24</v>
      </c>
    </row>
    <row r="157" spans="1:12" x14ac:dyDescent="0.25">
      <c r="A157" s="128" t="s">
        <v>312</v>
      </c>
      <c r="B157" s="129" t="s">
        <v>315</v>
      </c>
      <c r="C157" s="270">
        <v>5</v>
      </c>
      <c r="D157" s="270">
        <v>0</v>
      </c>
      <c r="E157" s="270">
        <v>0</v>
      </c>
      <c r="F157" s="270">
        <v>6</v>
      </c>
      <c r="G157" s="270">
        <v>0</v>
      </c>
      <c r="H157" s="270">
        <v>0</v>
      </c>
      <c r="I157" s="270">
        <v>0</v>
      </c>
      <c r="J157" s="270">
        <v>1</v>
      </c>
      <c r="K157" s="270">
        <v>1</v>
      </c>
      <c r="L157" s="270">
        <v>13</v>
      </c>
    </row>
    <row r="158" spans="1:12" x14ac:dyDescent="0.25">
      <c r="A158" s="125" t="s">
        <v>312</v>
      </c>
      <c r="B158" s="126" t="s">
        <v>314</v>
      </c>
      <c r="C158" s="269">
        <v>0</v>
      </c>
      <c r="D158" s="269">
        <v>0</v>
      </c>
      <c r="E158" s="269">
        <v>4</v>
      </c>
      <c r="F158" s="269">
        <v>8</v>
      </c>
      <c r="G158" s="269">
        <v>0</v>
      </c>
      <c r="H158" s="269">
        <v>7</v>
      </c>
      <c r="I158" s="269">
        <v>1</v>
      </c>
      <c r="J158" s="269">
        <v>0</v>
      </c>
      <c r="K158" s="269">
        <v>0</v>
      </c>
      <c r="L158" s="269">
        <v>20</v>
      </c>
    </row>
    <row r="159" spans="1:12" x14ac:dyDescent="0.25">
      <c r="A159" s="128" t="s">
        <v>312</v>
      </c>
      <c r="B159" s="129" t="s">
        <v>313</v>
      </c>
      <c r="C159" s="270">
        <v>7</v>
      </c>
      <c r="D159" s="270">
        <v>1</v>
      </c>
      <c r="E159" s="270">
        <v>2</v>
      </c>
      <c r="F159" s="270">
        <v>1</v>
      </c>
      <c r="G159" s="270">
        <v>0</v>
      </c>
      <c r="H159" s="270">
        <v>0</v>
      </c>
      <c r="I159" s="270">
        <v>1</v>
      </c>
      <c r="J159" s="270">
        <v>0</v>
      </c>
      <c r="K159" s="270">
        <v>1</v>
      </c>
      <c r="L159" s="270">
        <v>13</v>
      </c>
    </row>
    <row r="160" spans="1:12" x14ac:dyDescent="0.25">
      <c r="A160" s="125" t="s">
        <v>312</v>
      </c>
      <c r="B160" s="126" t="s">
        <v>311</v>
      </c>
      <c r="C160" s="269">
        <v>67</v>
      </c>
      <c r="D160" s="269">
        <v>0</v>
      </c>
      <c r="E160" s="269">
        <v>42</v>
      </c>
      <c r="F160" s="269">
        <v>0</v>
      </c>
      <c r="G160" s="269">
        <v>0</v>
      </c>
      <c r="H160" s="269">
        <v>0</v>
      </c>
      <c r="I160" s="269">
        <v>0</v>
      </c>
      <c r="J160" s="269">
        <v>1</v>
      </c>
      <c r="K160" s="269">
        <v>3</v>
      </c>
      <c r="L160" s="269">
        <v>113</v>
      </c>
    </row>
    <row r="161" spans="1:12" x14ac:dyDescent="0.25">
      <c r="A161" s="128" t="s">
        <v>306</v>
      </c>
      <c r="B161" s="129" t="s">
        <v>310</v>
      </c>
      <c r="C161" s="270">
        <v>7</v>
      </c>
      <c r="D161" s="270">
        <v>5</v>
      </c>
      <c r="E161" s="270">
        <v>5</v>
      </c>
      <c r="F161" s="270">
        <v>9</v>
      </c>
      <c r="G161" s="270">
        <v>2</v>
      </c>
      <c r="H161" s="270">
        <v>1</v>
      </c>
      <c r="I161" s="270">
        <v>1</v>
      </c>
      <c r="J161" s="270">
        <v>2</v>
      </c>
      <c r="K161" s="270">
        <v>0</v>
      </c>
      <c r="L161" s="270">
        <v>32</v>
      </c>
    </row>
    <row r="162" spans="1:12" x14ac:dyDescent="0.25">
      <c r="A162" s="125" t="s">
        <v>306</v>
      </c>
      <c r="B162" s="126" t="s">
        <v>309</v>
      </c>
      <c r="C162" s="269">
        <v>0</v>
      </c>
      <c r="D162" s="269">
        <v>0</v>
      </c>
      <c r="E162" s="269">
        <v>6</v>
      </c>
      <c r="F162" s="269">
        <v>1</v>
      </c>
      <c r="G162" s="269">
        <v>0</v>
      </c>
      <c r="H162" s="269">
        <v>0</v>
      </c>
      <c r="I162" s="269">
        <v>0</v>
      </c>
      <c r="J162" s="269">
        <v>0</v>
      </c>
      <c r="K162" s="269">
        <v>0</v>
      </c>
      <c r="L162" s="269">
        <v>7</v>
      </c>
    </row>
    <row r="163" spans="1:12" x14ac:dyDescent="0.25">
      <c r="A163" s="128" t="s">
        <v>306</v>
      </c>
      <c r="B163" s="129" t="s">
        <v>308</v>
      </c>
      <c r="C163" s="270">
        <v>0</v>
      </c>
      <c r="D163" s="270">
        <v>0</v>
      </c>
      <c r="E163" s="270">
        <v>1</v>
      </c>
      <c r="F163" s="270">
        <v>10</v>
      </c>
      <c r="G163" s="270">
        <v>2</v>
      </c>
      <c r="H163" s="270">
        <v>0</v>
      </c>
      <c r="I163" s="270">
        <v>0</v>
      </c>
      <c r="J163" s="270">
        <v>0</v>
      </c>
      <c r="K163" s="270">
        <v>0</v>
      </c>
      <c r="L163" s="270">
        <v>13</v>
      </c>
    </row>
    <row r="164" spans="1:12" x14ac:dyDescent="0.25">
      <c r="A164" s="125" t="s">
        <v>306</v>
      </c>
      <c r="B164" s="126" t="s">
        <v>307</v>
      </c>
      <c r="C164" s="269">
        <v>0</v>
      </c>
      <c r="D164" s="269">
        <v>16</v>
      </c>
      <c r="E164" s="269">
        <v>2</v>
      </c>
      <c r="F164" s="269">
        <v>0</v>
      </c>
      <c r="G164" s="269">
        <v>0</v>
      </c>
      <c r="H164" s="269">
        <v>0</v>
      </c>
      <c r="I164" s="269">
        <v>0</v>
      </c>
      <c r="J164" s="269">
        <v>0</v>
      </c>
      <c r="K164" s="269">
        <v>0</v>
      </c>
      <c r="L164" s="269">
        <v>18</v>
      </c>
    </row>
    <row r="165" spans="1:12" x14ac:dyDescent="0.25">
      <c r="A165" s="128" t="s">
        <v>306</v>
      </c>
      <c r="B165" s="129" t="s">
        <v>305</v>
      </c>
      <c r="C165" s="270">
        <v>0</v>
      </c>
      <c r="D165" s="270">
        <v>8</v>
      </c>
      <c r="E165" s="270">
        <v>1</v>
      </c>
      <c r="F165" s="270">
        <v>1</v>
      </c>
      <c r="G165" s="270">
        <v>0</v>
      </c>
      <c r="H165" s="270">
        <v>1</v>
      </c>
      <c r="I165" s="270">
        <v>1</v>
      </c>
      <c r="J165" s="270">
        <v>0</v>
      </c>
      <c r="K165" s="270">
        <v>0</v>
      </c>
      <c r="L165" s="270">
        <v>12</v>
      </c>
    </row>
    <row r="166" spans="1:12" x14ac:dyDescent="0.25">
      <c r="A166" s="125" t="s">
        <v>303</v>
      </c>
      <c r="B166" s="126" t="s">
        <v>304</v>
      </c>
      <c r="C166" s="269">
        <v>14</v>
      </c>
      <c r="D166" s="269">
        <v>3</v>
      </c>
      <c r="E166" s="269">
        <v>0</v>
      </c>
      <c r="F166" s="269">
        <v>0</v>
      </c>
      <c r="G166" s="269">
        <v>0</v>
      </c>
      <c r="H166" s="269">
        <v>0</v>
      </c>
      <c r="I166" s="269">
        <v>0</v>
      </c>
      <c r="J166" s="269">
        <v>0</v>
      </c>
      <c r="K166" s="269">
        <v>0</v>
      </c>
      <c r="L166" s="269">
        <v>17</v>
      </c>
    </row>
    <row r="167" spans="1:12" x14ac:dyDescent="0.25">
      <c r="A167" s="128" t="s">
        <v>303</v>
      </c>
      <c r="B167" s="129" t="s">
        <v>302</v>
      </c>
      <c r="C167" s="270">
        <v>1</v>
      </c>
      <c r="D167" s="270">
        <v>0</v>
      </c>
      <c r="E167" s="270">
        <v>3</v>
      </c>
      <c r="F167" s="270">
        <v>4</v>
      </c>
      <c r="G167" s="270">
        <v>0</v>
      </c>
      <c r="H167" s="270">
        <v>3</v>
      </c>
      <c r="I167" s="270">
        <v>0</v>
      </c>
      <c r="J167" s="270">
        <v>1</v>
      </c>
      <c r="K167" s="270">
        <v>0</v>
      </c>
      <c r="L167" s="270">
        <v>12</v>
      </c>
    </row>
    <row r="168" spans="1:12" x14ac:dyDescent="0.25">
      <c r="A168" s="125" t="s">
        <v>281</v>
      </c>
      <c r="B168" s="126" t="s">
        <v>301</v>
      </c>
      <c r="C168" s="269">
        <v>6</v>
      </c>
      <c r="D168" s="269">
        <v>4</v>
      </c>
      <c r="E168" s="269">
        <v>15</v>
      </c>
      <c r="F168" s="269">
        <v>14</v>
      </c>
      <c r="G168" s="269">
        <v>1</v>
      </c>
      <c r="H168" s="269">
        <v>0</v>
      </c>
      <c r="I168" s="269">
        <v>1</v>
      </c>
      <c r="J168" s="269">
        <v>1</v>
      </c>
      <c r="K168" s="269">
        <v>0</v>
      </c>
      <c r="L168" s="269">
        <v>42</v>
      </c>
    </row>
    <row r="169" spans="1:12" x14ac:dyDescent="0.25">
      <c r="A169" s="128" t="s">
        <v>281</v>
      </c>
      <c r="B169" s="129" t="s">
        <v>300</v>
      </c>
      <c r="C169" s="270">
        <v>8</v>
      </c>
      <c r="D169" s="270">
        <v>0</v>
      </c>
      <c r="E169" s="270">
        <v>0</v>
      </c>
      <c r="F169" s="270">
        <v>3</v>
      </c>
      <c r="G169" s="270">
        <v>3</v>
      </c>
      <c r="H169" s="270">
        <v>13</v>
      </c>
      <c r="I169" s="270">
        <v>1</v>
      </c>
      <c r="J169" s="270">
        <v>1</v>
      </c>
      <c r="K169" s="270">
        <v>0</v>
      </c>
      <c r="L169" s="270">
        <v>29</v>
      </c>
    </row>
    <row r="170" spans="1:12" x14ac:dyDescent="0.25">
      <c r="A170" s="125" t="s">
        <v>281</v>
      </c>
      <c r="B170" s="126" t="s">
        <v>299</v>
      </c>
      <c r="C170" s="269">
        <v>0</v>
      </c>
      <c r="D170" s="269">
        <v>0</v>
      </c>
      <c r="E170" s="269">
        <v>0</v>
      </c>
      <c r="F170" s="269">
        <v>0</v>
      </c>
      <c r="G170" s="269">
        <v>0</v>
      </c>
      <c r="H170" s="269">
        <v>0</v>
      </c>
      <c r="I170" s="269">
        <v>0</v>
      </c>
      <c r="J170" s="269">
        <v>0</v>
      </c>
      <c r="K170" s="269">
        <v>0</v>
      </c>
      <c r="L170" s="269">
        <v>0</v>
      </c>
    </row>
    <row r="171" spans="1:12" x14ac:dyDescent="0.25">
      <c r="A171" s="128" t="s">
        <v>281</v>
      </c>
      <c r="B171" s="129" t="s">
        <v>298</v>
      </c>
      <c r="C171" s="270">
        <v>1</v>
      </c>
      <c r="D171" s="270">
        <v>0</v>
      </c>
      <c r="E171" s="270">
        <v>15</v>
      </c>
      <c r="F171" s="270">
        <v>0</v>
      </c>
      <c r="G171" s="270">
        <v>0</v>
      </c>
      <c r="H171" s="270">
        <v>2</v>
      </c>
      <c r="I171" s="270">
        <v>0</v>
      </c>
      <c r="J171" s="270">
        <v>0</v>
      </c>
      <c r="K171" s="270">
        <v>0</v>
      </c>
      <c r="L171" s="270">
        <v>18</v>
      </c>
    </row>
    <row r="172" spans="1:12" x14ac:dyDescent="0.25">
      <c r="A172" s="125" t="s">
        <v>281</v>
      </c>
      <c r="B172" s="126" t="s">
        <v>297</v>
      </c>
      <c r="C172" s="269">
        <v>4</v>
      </c>
      <c r="D172" s="269">
        <v>0</v>
      </c>
      <c r="E172" s="269">
        <v>3</v>
      </c>
      <c r="F172" s="269">
        <v>5</v>
      </c>
      <c r="G172" s="269">
        <v>3</v>
      </c>
      <c r="H172" s="269">
        <v>3</v>
      </c>
      <c r="I172" s="269">
        <v>0</v>
      </c>
      <c r="J172" s="269">
        <v>0</v>
      </c>
      <c r="K172" s="269">
        <v>0</v>
      </c>
      <c r="L172" s="269">
        <v>18</v>
      </c>
    </row>
    <row r="173" spans="1:12" x14ac:dyDescent="0.25">
      <c r="A173" s="128" t="s">
        <v>281</v>
      </c>
      <c r="B173" s="129" t="s">
        <v>296</v>
      </c>
      <c r="C173" s="270">
        <v>8</v>
      </c>
      <c r="D173" s="270">
        <v>0</v>
      </c>
      <c r="E173" s="270">
        <v>0</v>
      </c>
      <c r="F173" s="270">
        <v>10</v>
      </c>
      <c r="G173" s="270">
        <v>5</v>
      </c>
      <c r="H173" s="270">
        <v>4</v>
      </c>
      <c r="I173" s="270">
        <v>0</v>
      </c>
      <c r="J173" s="270">
        <v>1</v>
      </c>
      <c r="K173" s="270">
        <v>0</v>
      </c>
      <c r="L173" s="270">
        <v>28</v>
      </c>
    </row>
    <row r="174" spans="1:12" x14ac:dyDescent="0.25">
      <c r="A174" s="125" t="s">
        <v>281</v>
      </c>
      <c r="B174" s="126" t="s">
        <v>295</v>
      </c>
      <c r="C174" s="269">
        <v>0</v>
      </c>
      <c r="D174" s="269">
        <v>4</v>
      </c>
      <c r="E174" s="269">
        <v>8</v>
      </c>
      <c r="F174" s="269">
        <v>5</v>
      </c>
      <c r="G174" s="269">
        <v>10</v>
      </c>
      <c r="H174" s="269">
        <v>1</v>
      </c>
      <c r="I174" s="269">
        <v>0</v>
      </c>
      <c r="J174" s="269">
        <v>0</v>
      </c>
      <c r="K174" s="269">
        <v>0</v>
      </c>
      <c r="L174" s="269">
        <v>28</v>
      </c>
    </row>
    <row r="175" spans="1:12" x14ac:dyDescent="0.25">
      <c r="A175" s="128" t="s">
        <v>281</v>
      </c>
      <c r="B175" s="129" t="s">
        <v>294</v>
      </c>
      <c r="C175" s="270">
        <v>0</v>
      </c>
      <c r="D175" s="270">
        <v>2</v>
      </c>
      <c r="E175" s="270">
        <v>11</v>
      </c>
      <c r="F175" s="270">
        <v>6</v>
      </c>
      <c r="G175" s="270">
        <v>6</v>
      </c>
      <c r="H175" s="270">
        <v>1</v>
      </c>
      <c r="I175" s="270">
        <v>1</v>
      </c>
      <c r="J175" s="270">
        <v>0</v>
      </c>
      <c r="K175" s="270">
        <v>0</v>
      </c>
      <c r="L175" s="270">
        <v>27</v>
      </c>
    </row>
    <row r="176" spans="1:12" x14ac:dyDescent="0.25">
      <c r="A176" s="125" t="s">
        <v>281</v>
      </c>
      <c r="B176" s="126" t="s">
        <v>293</v>
      </c>
      <c r="C176" s="269">
        <v>3</v>
      </c>
      <c r="D176" s="269">
        <v>0</v>
      </c>
      <c r="E176" s="269">
        <v>3</v>
      </c>
      <c r="F176" s="269">
        <v>8</v>
      </c>
      <c r="G176" s="269">
        <v>0</v>
      </c>
      <c r="H176" s="269">
        <v>3</v>
      </c>
      <c r="I176" s="269">
        <v>1</v>
      </c>
      <c r="J176" s="269">
        <v>1</v>
      </c>
      <c r="K176" s="269">
        <v>1</v>
      </c>
      <c r="L176" s="269">
        <v>20</v>
      </c>
    </row>
    <row r="177" spans="1:12" x14ac:dyDescent="0.25">
      <c r="A177" s="128" t="s">
        <v>281</v>
      </c>
      <c r="B177" s="129" t="s">
        <v>292</v>
      </c>
      <c r="C177" s="270">
        <v>5</v>
      </c>
      <c r="D177" s="270">
        <v>2</v>
      </c>
      <c r="E177" s="270">
        <v>4</v>
      </c>
      <c r="F177" s="270">
        <v>15</v>
      </c>
      <c r="G177" s="270">
        <v>1</v>
      </c>
      <c r="H177" s="270">
        <v>5</v>
      </c>
      <c r="I177" s="270">
        <v>1</v>
      </c>
      <c r="J177" s="270">
        <v>1</v>
      </c>
      <c r="K177" s="270">
        <v>0</v>
      </c>
      <c r="L177" s="270">
        <v>34</v>
      </c>
    </row>
    <row r="178" spans="1:12" x14ac:dyDescent="0.25">
      <c r="A178" s="125" t="s">
        <v>281</v>
      </c>
      <c r="B178" s="126" t="s">
        <v>291</v>
      </c>
      <c r="C178" s="269">
        <v>2</v>
      </c>
      <c r="D178" s="269">
        <v>0</v>
      </c>
      <c r="E178" s="269">
        <v>1</v>
      </c>
      <c r="F178" s="269">
        <v>6</v>
      </c>
      <c r="G178" s="269">
        <v>2</v>
      </c>
      <c r="H178" s="269">
        <v>0</v>
      </c>
      <c r="I178" s="269">
        <v>0</v>
      </c>
      <c r="J178" s="269">
        <v>1</v>
      </c>
      <c r="K178" s="269">
        <v>0</v>
      </c>
      <c r="L178" s="269">
        <v>12</v>
      </c>
    </row>
    <row r="179" spans="1:12" x14ac:dyDescent="0.25">
      <c r="A179" s="128" t="s">
        <v>281</v>
      </c>
      <c r="B179" s="129" t="s">
        <v>290</v>
      </c>
      <c r="C179" s="270">
        <v>41</v>
      </c>
      <c r="D179" s="270">
        <v>0</v>
      </c>
      <c r="E179" s="270">
        <v>0</v>
      </c>
      <c r="F179" s="270">
        <v>0</v>
      </c>
      <c r="G179" s="270">
        <v>1</v>
      </c>
      <c r="H179" s="270">
        <v>0</v>
      </c>
      <c r="I179" s="270">
        <v>0</v>
      </c>
      <c r="J179" s="270">
        <v>0</v>
      </c>
      <c r="K179" s="270">
        <v>17</v>
      </c>
      <c r="L179" s="270">
        <v>59</v>
      </c>
    </row>
    <row r="180" spans="1:12" x14ac:dyDescent="0.25">
      <c r="A180" s="125" t="s">
        <v>281</v>
      </c>
      <c r="B180" s="126" t="s">
        <v>289</v>
      </c>
      <c r="C180" s="269">
        <v>18</v>
      </c>
      <c r="D180" s="269">
        <v>0</v>
      </c>
      <c r="E180" s="269">
        <v>18</v>
      </c>
      <c r="F180" s="269">
        <v>0</v>
      </c>
      <c r="G180" s="269">
        <v>1</v>
      </c>
      <c r="H180" s="269">
        <v>0</v>
      </c>
      <c r="I180" s="269">
        <v>0</v>
      </c>
      <c r="J180" s="269">
        <v>0</v>
      </c>
      <c r="K180" s="269">
        <v>0</v>
      </c>
      <c r="L180" s="269">
        <v>37</v>
      </c>
    </row>
    <row r="181" spans="1:12" x14ac:dyDescent="0.25">
      <c r="A181" s="128" t="s">
        <v>281</v>
      </c>
      <c r="B181" s="129" t="s">
        <v>288</v>
      </c>
      <c r="C181" s="270">
        <v>3</v>
      </c>
      <c r="D181" s="270">
        <v>2</v>
      </c>
      <c r="E181" s="270">
        <v>3</v>
      </c>
      <c r="F181" s="270">
        <v>11</v>
      </c>
      <c r="G181" s="270">
        <v>0</v>
      </c>
      <c r="H181" s="270">
        <v>0</v>
      </c>
      <c r="I181" s="270">
        <v>0</v>
      </c>
      <c r="J181" s="270">
        <v>0</v>
      </c>
      <c r="K181" s="270">
        <v>0</v>
      </c>
      <c r="L181" s="270">
        <v>19</v>
      </c>
    </row>
    <row r="182" spans="1:12" x14ac:dyDescent="0.25">
      <c r="A182" s="125" t="s">
        <v>281</v>
      </c>
      <c r="B182" s="126" t="s">
        <v>287</v>
      </c>
      <c r="C182" s="269">
        <v>3</v>
      </c>
      <c r="D182" s="269">
        <v>3</v>
      </c>
      <c r="E182" s="269">
        <v>8</v>
      </c>
      <c r="F182" s="269">
        <v>6</v>
      </c>
      <c r="G182" s="269">
        <v>4</v>
      </c>
      <c r="H182" s="269">
        <v>0</v>
      </c>
      <c r="I182" s="269">
        <v>0</v>
      </c>
      <c r="J182" s="269">
        <v>0</v>
      </c>
      <c r="K182" s="269">
        <v>0</v>
      </c>
      <c r="L182" s="269">
        <v>24</v>
      </c>
    </row>
    <row r="183" spans="1:12" x14ac:dyDescent="0.25">
      <c r="A183" s="128" t="s">
        <v>281</v>
      </c>
      <c r="B183" s="129" t="s">
        <v>286</v>
      </c>
      <c r="C183" s="270">
        <v>4</v>
      </c>
      <c r="D183" s="270">
        <v>7</v>
      </c>
      <c r="E183" s="270">
        <v>0</v>
      </c>
      <c r="F183" s="270">
        <v>7</v>
      </c>
      <c r="G183" s="270">
        <v>1</v>
      </c>
      <c r="H183" s="270">
        <v>3</v>
      </c>
      <c r="I183" s="270">
        <v>0</v>
      </c>
      <c r="J183" s="270">
        <v>0</v>
      </c>
      <c r="K183" s="270">
        <v>0</v>
      </c>
      <c r="L183" s="270">
        <v>22</v>
      </c>
    </row>
    <row r="184" spans="1:12" x14ac:dyDescent="0.25">
      <c r="A184" s="125" t="s">
        <v>281</v>
      </c>
      <c r="B184" s="126" t="s">
        <v>285</v>
      </c>
      <c r="C184" s="269">
        <v>1</v>
      </c>
      <c r="D184" s="269">
        <v>7</v>
      </c>
      <c r="E184" s="269">
        <v>5</v>
      </c>
      <c r="F184" s="269">
        <v>0</v>
      </c>
      <c r="G184" s="269">
        <v>1</v>
      </c>
      <c r="H184" s="269">
        <v>0</v>
      </c>
      <c r="I184" s="269">
        <v>0</v>
      </c>
      <c r="J184" s="269">
        <v>10</v>
      </c>
      <c r="K184" s="269">
        <v>0</v>
      </c>
      <c r="L184" s="269">
        <v>24</v>
      </c>
    </row>
    <row r="185" spans="1:12" x14ac:dyDescent="0.25">
      <c r="A185" s="128" t="s">
        <v>281</v>
      </c>
      <c r="B185" s="129" t="s">
        <v>284</v>
      </c>
      <c r="C185" s="270">
        <v>0</v>
      </c>
      <c r="D185" s="270">
        <v>1</v>
      </c>
      <c r="E185" s="270">
        <v>7</v>
      </c>
      <c r="F185" s="270">
        <v>13</v>
      </c>
      <c r="G185" s="270">
        <v>2</v>
      </c>
      <c r="H185" s="270">
        <v>3</v>
      </c>
      <c r="I185" s="270">
        <v>1</v>
      </c>
      <c r="J185" s="270">
        <v>2</v>
      </c>
      <c r="K185" s="270">
        <v>1</v>
      </c>
      <c r="L185" s="270">
        <v>30</v>
      </c>
    </row>
    <row r="186" spans="1:12" x14ac:dyDescent="0.25">
      <c r="A186" s="125" t="s">
        <v>281</v>
      </c>
      <c r="B186" s="126" t="s">
        <v>283</v>
      </c>
      <c r="C186" s="269">
        <v>3</v>
      </c>
      <c r="D186" s="269">
        <v>2</v>
      </c>
      <c r="E186" s="269">
        <v>7</v>
      </c>
      <c r="F186" s="269">
        <v>8</v>
      </c>
      <c r="G186" s="269">
        <v>3</v>
      </c>
      <c r="H186" s="269">
        <v>1</v>
      </c>
      <c r="I186" s="269">
        <v>0</v>
      </c>
      <c r="J186" s="269">
        <v>0</v>
      </c>
      <c r="K186" s="269">
        <v>0</v>
      </c>
      <c r="L186" s="269">
        <v>24</v>
      </c>
    </row>
    <row r="187" spans="1:12" x14ac:dyDescent="0.25">
      <c r="A187" s="128" t="s">
        <v>281</v>
      </c>
      <c r="B187" s="129" t="s">
        <v>282</v>
      </c>
      <c r="C187" s="270">
        <v>0</v>
      </c>
      <c r="D187" s="270">
        <v>2</v>
      </c>
      <c r="E187" s="270">
        <v>3</v>
      </c>
      <c r="F187" s="270">
        <v>4</v>
      </c>
      <c r="G187" s="270">
        <v>1</v>
      </c>
      <c r="H187" s="270">
        <v>0</v>
      </c>
      <c r="I187" s="270">
        <v>1</v>
      </c>
      <c r="J187" s="270">
        <v>1</v>
      </c>
      <c r="K187" s="270">
        <v>0</v>
      </c>
      <c r="L187" s="270">
        <v>12</v>
      </c>
    </row>
    <row r="188" spans="1:12" x14ac:dyDescent="0.25">
      <c r="A188" s="125" t="s">
        <v>281</v>
      </c>
      <c r="B188" s="126" t="s">
        <v>280</v>
      </c>
      <c r="C188" s="269">
        <v>1</v>
      </c>
      <c r="D188" s="269">
        <v>0</v>
      </c>
      <c r="E188" s="269">
        <v>3</v>
      </c>
      <c r="F188" s="269">
        <v>4</v>
      </c>
      <c r="G188" s="269">
        <v>2</v>
      </c>
      <c r="H188" s="269">
        <v>2</v>
      </c>
      <c r="I188" s="269">
        <v>0</v>
      </c>
      <c r="J188" s="269">
        <v>0</v>
      </c>
      <c r="K188" s="269">
        <v>0</v>
      </c>
      <c r="L188" s="269">
        <v>12</v>
      </c>
    </row>
    <row r="189" spans="1:12" x14ac:dyDescent="0.25">
      <c r="A189" s="128" t="s">
        <v>279</v>
      </c>
      <c r="B189" s="129" t="s">
        <v>278</v>
      </c>
      <c r="C189" s="270">
        <v>3</v>
      </c>
      <c r="D189" s="270">
        <v>0</v>
      </c>
      <c r="E189" s="270">
        <v>11</v>
      </c>
      <c r="F189" s="270">
        <v>2</v>
      </c>
      <c r="G189" s="270">
        <v>0</v>
      </c>
      <c r="H189" s="270">
        <v>0</v>
      </c>
      <c r="I189" s="270">
        <v>2</v>
      </c>
      <c r="J189" s="270">
        <v>0</v>
      </c>
      <c r="K189" s="270">
        <v>0</v>
      </c>
      <c r="L189" s="270">
        <v>18</v>
      </c>
    </row>
    <row r="190" spans="1:12" x14ac:dyDescent="0.25">
      <c r="A190" s="125" t="s">
        <v>273</v>
      </c>
      <c r="B190" s="126" t="s">
        <v>277</v>
      </c>
      <c r="C190" s="269">
        <v>18</v>
      </c>
      <c r="D190" s="269">
        <v>2</v>
      </c>
      <c r="E190" s="269">
        <v>2</v>
      </c>
      <c r="F190" s="269">
        <v>3</v>
      </c>
      <c r="G190" s="269">
        <v>0</v>
      </c>
      <c r="H190" s="269">
        <v>1</v>
      </c>
      <c r="I190" s="269">
        <v>0</v>
      </c>
      <c r="J190" s="269">
        <v>1</v>
      </c>
      <c r="K190" s="269">
        <v>0</v>
      </c>
      <c r="L190" s="269">
        <v>27</v>
      </c>
    </row>
    <row r="191" spans="1:12" x14ac:dyDescent="0.25">
      <c r="A191" s="128" t="s">
        <v>273</v>
      </c>
      <c r="B191" s="129" t="s">
        <v>276</v>
      </c>
      <c r="C191" s="270">
        <v>4</v>
      </c>
      <c r="D191" s="270">
        <v>1</v>
      </c>
      <c r="E191" s="270">
        <v>3</v>
      </c>
      <c r="F191" s="270">
        <v>3</v>
      </c>
      <c r="G191" s="270">
        <v>0</v>
      </c>
      <c r="H191" s="270">
        <v>0</v>
      </c>
      <c r="I191" s="270">
        <v>0</v>
      </c>
      <c r="J191" s="270">
        <v>0</v>
      </c>
      <c r="K191" s="270">
        <v>7</v>
      </c>
      <c r="L191" s="270">
        <v>18</v>
      </c>
    </row>
    <row r="192" spans="1:12" x14ac:dyDescent="0.25">
      <c r="A192" s="125" t="s">
        <v>273</v>
      </c>
      <c r="B192" s="126" t="s">
        <v>275</v>
      </c>
      <c r="C192" s="269">
        <v>20</v>
      </c>
      <c r="D192" s="269">
        <v>4</v>
      </c>
      <c r="E192" s="269">
        <v>0</v>
      </c>
      <c r="F192" s="269">
        <v>0</v>
      </c>
      <c r="G192" s="269">
        <v>0</v>
      </c>
      <c r="H192" s="269">
        <v>0</v>
      </c>
      <c r="I192" s="269">
        <v>0</v>
      </c>
      <c r="J192" s="269">
        <v>0</v>
      </c>
      <c r="K192" s="269">
        <v>0</v>
      </c>
      <c r="L192" s="269">
        <v>24</v>
      </c>
    </row>
    <row r="193" spans="1:12" x14ac:dyDescent="0.25">
      <c r="A193" s="128" t="s">
        <v>273</v>
      </c>
      <c r="B193" s="129" t="s">
        <v>274</v>
      </c>
      <c r="C193" s="270">
        <v>0</v>
      </c>
      <c r="D193" s="270">
        <v>0</v>
      </c>
      <c r="E193" s="270">
        <v>0</v>
      </c>
      <c r="F193" s="270">
        <v>0</v>
      </c>
      <c r="G193" s="270">
        <v>0</v>
      </c>
      <c r="H193" s="270">
        <v>0</v>
      </c>
      <c r="I193" s="270">
        <v>0</v>
      </c>
      <c r="J193" s="270">
        <v>0</v>
      </c>
      <c r="K193" s="270">
        <v>0</v>
      </c>
      <c r="L193" s="270">
        <v>0</v>
      </c>
    </row>
    <row r="194" spans="1:12" x14ac:dyDescent="0.25">
      <c r="A194" s="125" t="s">
        <v>273</v>
      </c>
      <c r="B194" s="126" t="s">
        <v>272</v>
      </c>
      <c r="C194" s="269">
        <v>0</v>
      </c>
      <c r="D194" s="269">
        <v>0</v>
      </c>
      <c r="E194" s="269">
        <v>0</v>
      </c>
      <c r="F194" s="269">
        <v>0</v>
      </c>
      <c r="G194" s="269">
        <v>0</v>
      </c>
      <c r="H194" s="269">
        <v>0</v>
      </c>
      <c r="I194" s="269">
        <v>0</v>
      </c>
      <c r="J194" s="269">
        <v>0</v>
      </c>
      <c r="K194" s="269">
        <v>0</v>
      </c>
      <c r="L194" s="269">
        <v>0</v>
      </c>
    </row>
    <row r="195" spans="1:12" x14ac:dyDescent="0.25">
      <c r="A195" s="128" t="s">
        <v>267</v>
      </c>
      <c r="B195" s="129" t="s">
        <v>271</v>
      </c>
      <c r="C195" s="270">
        <v>3</v>
      </c>
      <c r="D195" s="270">
        <v>1</v>
      </c>
      <c r="E195" s="270">
        <v>3</v>
      </c>
      <c r="F195" s="270">
        <v>0</v>
      </c>
      <c r="G195" s="270">
        <v>3</v>
      </c>
      <c r="H195" s="270">
        <v>0</v>
      </c>
      <c r="I195" s="270">
        <v>0</v>
      </c>
      <c r="J195" s="270">
        <v>2</v>
      </c>
      <c r="K195" s="270">
        <v>0</v>
      </c>
      <c r="L195" s="270">
        <v>12</v>
      </c>
    </row>
    <row r="196" spans="1:12" x14ac:dyDescent="0.25">
      <c r="A196" s="125" t="s">
        <v>267</v>
      </c>
      <c r="B196" s="126" t="s">
        <v>270</v>
      </c>
      <c r="C196" s="269">
        <v>7</v>
      </c>
      <c r="D196" s="269">
        <v>0</v>
      </c>
      <c r="E196" s="269">
        <v>2</v>
      </c>
      <c r="F196" s="269">
        <v>2</v>
      </c>
      <c r="G196" s="269">
        <v>0</v>
      </c>
      <c r="H196" s="269">
        <v>0</v>
      </c>
      <c r="I196" s="269">
        <v>0</v>
      </c>
      <c r="J196" s="269">
        <v>0</v>
      </c>
      <c r="K196" s="269">
        <v>0</v>
      </c>
      <c r="L196" s="269">
        <v>11</v>
      </c>
    </row>
    <row r="197" spans="1:12" x14ac:dyDescent="0.25">
      <c r="A197" s="128" t="s">
        <v>267</v>
      </c>
      <c r="B197" s="129" t="s">
        <v>269</v>
      </c>
      <c r="C197" s="270">
        <v>4</v>
      </c>
      <c r="D197" s="270">
        <v>0</v>
      </c>
      <c r="E197" s="270">
        <v>2</v>
      </c>
      <c r="F197" s="270">
        <v>3</v>
      </c>
      <c r="G197" s="270">
        <v>1</v>
      </c>
      <c r="H197" s="270">
        <v>0</v>
      </c>
      <c r="I197" s="270">
        <v>0</v>
      </c>
      <c r="J197" s="270">
        <v>0</v>
      </c>
      <c r="K197" s="270">
        <v>0</v>
      </c>
      <c r="L197" s="270">
        <v>10</v>
      </c>
    </row>
    <row r="198" spans="1:12" x14ac:dyDescent="0.25">
      <c r="A198" s="125" t="s">
        <v>267</v>
      </c>
      <c r="B198" s="126" t="s">
        <v>268</v>
      </c>
      <c r="C198" s="269">
        <v>0</v>
      </c>
      <c r="D198" s="269">
        <v>0</v>
      </c>
      <c r="E198" s="269">
        <v>2</v>
      </c>
      <c r="F198" s="269">
        <v>2</v>
      </c>
      <c r="G198" s="269">
        <v>4</v>
      </c>
      <c r="H198" s="269">
        <v>3</v>
      </c>
      <c r="I198" s="269">
        <v>0</v>
      </c>
      <c r="J198" s="269">
        <v>1</v>
      </c>
      <c r="K198" s="269">
        <v>0</v>
      </c>
      <c r="L198" s="269">
        <v>12</v>
      </c>
    </row>
    <row r="199" spans="1:12" x14ac:dyDescent="0.25">
      <c r="A199" s="128" t="s">
        <v>267</v>
      </c>
      <c r="B199" s="129" t="s">
        <v>266</v>
      </c>
      <c r="C199" s="270">
        <v>4</v>
      </c>
      <c r="D199" s="270">
        <v>0</v>
      </c>
      <c r="E199" s="270">
        <v>1</v>
      </c>
      <c r="F199" s="270">
        <v>1</v>
      </c>
      <c r="G199" s="270">
        <v>0</v>
      </c>
      <c r="H199" s="270">
        <v>0</v>
      </c>
      <c r="I199" s="270">
        <v>0</v>
      </c>
      <c r="J199" s="270">
        <v>0</v>
      </c>
      <c r="K199" s="270">
        <v>0</v>
      </c>
      <c r="L199" s="270">
        <v>6</v>
      </c>
    </row>
    <row r="200" spans="1:12" x14ac:dyDescent="0.25">
      <c r="A200" s="125" t="s">
        <v>259</v>
      </c>
      <c r="B200" s="126" t="s">
        <v>265</v>
      </c>
      <c r="C200" s="269">
        <v>0</v>
      </c>
      <c r="D200" s="269">
        <v>8</v>
      </c>
      <c r="E200" s="269">
        <v>3</v>
      </c>
      <c r="F200" s="269">
        <v>0</v>
      </c>
      <c r="G200" s="269">
        <v>0</v>
      </c>
      <c r="H200" s="269">
        <v>0</v>
      </c>
      <c r="I200" s="269">
        <v>0</v>
      </c>
      <c r="J200" s="269">
        <v>0</v>
      </c>
      <c r="K200" s="269">
        <v>0</v>
      </c>
      <c r="L200" s="269">
        <v>11</v>
      </c>
    </row>
    <row r="201" spans="1:12" x14ac:dyDescent="0.25">
      <c r="A201" s="128" t="s">
        <v>259</v>
      </c>
      <c r="B201" s="129" t="s">
        <v>264</v>
      </c>
      <c r="C201" s="270">
        <v>0</v>
      </c>
      <c r="D201" s="270">
        <v>0</v>
      </c>
      <c r="E201" s="270">
        <v>8</v>
      </c>
      <c r="F201" s="270">
        <v>2</v>
      </c>
      <c r="G201" s="270">
        <v>0</v>
      </c>
      <c r="H201" s="270">
        <v>2</v>
      </c>
      <c r="I201" s="270">
        <v>0</v>
      </c>
      <c r="J201" s="270">
        <v>0</v>
      </c>
      <c r="K201" s="270">
        <v>0</v>
      </c>
      <c r="L201" s="270">
        <v>12</v>
      </c>
    </row>
    <row r="202" spans="1:12" x14ac:dyDescent="0.25">
      <c r="A202" s="125" t="s">
        <v>259</v>
      </c>
      <c r="B202" s="126" t="s">
        <v>263</v>
      </c>
      <c r="C202" s="269">
        <v>0</v>
      </c>
      <c r="D202" s="269">
        <v>5</v>
      </c>
      <c r="E202" s="269">
        <v>5</v>
      </c>
      <c r="F202" s="269">
        <v>15</v>
      </c>
      <c r="G202" s="269">
        <v>2</v>
      </c>
      <c r="H202" s="269">
        <v>4</v>
      </c>
      <c r="I202" s="269">
        <v>0</v>
      </c>
      <c r="J202" s="269">
        <v>1</v>
      </c>
      <c r="K202" s="269">
        <v>0</v>
      </c>
      <c r="L202" s="269">
        <v>32</v>
      </c>
    </row>
    <row r="203" spans="1:12" x14ac:dyDescent="0.25">
      <c r="A203" s="128" t="s">
        <v>259</v>
      </c>
      <c r="B203" s="129" t="s">
        <v>262</v>
      </c>
      <c r="C203" s="270">
        <v>1</v>
      </c>
      <c r="D203" s="270">
        <v>0</v>
      </c>
      <c r="E203" s="270">
        <v>8</v>
      </c>
      <c r="F203" s="270">
        <v>12</v>
      </c>
      <c r="G203" s="270">
        <v>0</v>
      </c>
      <c r="H203" s="270">
        <v>2</v>
      </c>
      <c r="I203" s="270">
        <v>0</v>
      </c>
      <c r="J203" s="270">
        <v>1</v>
      </c>
      <c r="K203" s="270">
        <v>0</v>
      </c>
      <c r="L203" s="270">
        <v>24</v>
      </c>
    </row>
    <row r="204" spans="1:12" x14ac:dyDescent="0.25">
      <c r="A204" s="125" t="s">
        <v>259</v>
      </c>
      <c r="B204" s="126" t="s">
        <v>261</v>
      </c>
      <c r="C204" s="269">
        <v>5</v>
      </c>
      <c r="D204" s="269">
        <v>1</v>
      </c>
      <c r="E204" s="269">
        <v>12</v>
      </c>
      <c r="F204" s="269">
        <v>5</v>
      </c>
      <c r="G204" s="269">
        <v>0</v>
      </c>
      <c r="H204" s="269">
        <v>0</v>
      </c>
      <c r="I204" s="269">
        <v>1</v>
      </c>
      <c r="J204" s="269">
        <v>0</v>
      </c>
      <c r="K204" s="269">
        <v>0</v>
      </c>
      <c r="L204" s="269">
        <v>24</v>
      </c>
    </row>
    <row r="205" spans="1:12" x14ac:dyDescent="0.25">
      <c r="A205" s="128" t="s">
        <v>259</v>
      </c>
      <c r="B205" s="129" t="s">
        <v>260</v>
      </c>
      <c r="C205" s="270">
        <v>8</v>
      </c>
      <c r="D205" s="270">
        <v>2</v>
      </c>
      <c r="E205" s="270">
        <v>6</v>
      </c>
      <c r="F205" s="270">
        <v>10</v>
      </c>
      <c r="G205" s="270">
        <v>7</v>
      </c>
      <c r="H205" s="270">
        <v>6</v>
      </c>
      <c r="I205" s="270">
        <v>3</v>
      </c>
      <c r="J205" s="270">
        <v>0</v>
      </c>
      <c r="K205" s="270">
        <v>0</v>
      </c>
      <c r="L205" s="270">
        <v>42</v>
      </c>
    </row>
    <row r="206" spans="1:12" x14ac:dyDescent="0.25">
      <c r="A206" s="125" t="s">
        <v>259</v>
      </c>
      <c r="B206" s="126" t="s">
        <v>258</v>
      </c>
      <c r="C206" s="269">
        <v>0</v>
      </c>
      <c r="D206" s="269">
        <v>3</v>
      </c>
      <c r="E206" s="269">
        <v>9</v>
      </c>
      <c r="F206" s="269">
        <v>7</v>
      </c>
      <c r="G206" s="269">
        <v>0</v>
      </c>
      <c r="H206" s="269">
        <v>1</v>
      </c>
      <c r="I206" s="269">
        <v>0</v>
      </c>
      <c r="J206" s="269">
        <v>0</v>
      </c>
      <c r="K206" s="269">
        <v>0</v>
      </c>
      <c r="L206" s="269">
        <v>20</v>
      </c>
    </row>
    <row r="207" spans="1:12" x14ac:dyDescent="0.25">
      <c r="A207" s="128" t="s">
        <v>252</v>
      </c>
      <c r="B207" s="129" t="s">
        <v>257</v>
      </c>
      <c r="C207" s="270">
        <v>34</v>
      </c>
      <c r="D207" s="270">
        <v>6</v>
      </c>
      <c r="E207" s="270">
        <v>6</v>
      </c>
      <c r="F207" s="270">
        <v>0</v>
      </c>
      <c r="G207" s="270">
        <v>0</v>
      </c>
      <c r="H207" s="270">
        <v>0</v>
      </c>
      <c r="I207" s="270">
        <v>0</v>
      </c>
      <c r="J207" s="270">
        <v>0</v>
      </c>
      <c r="K207" s="270">
        <v>0</v>
      </c>
      <c r="L207" s="270">
        <v>46</v>
      </c>
    </row>
    <row r="208" spans="1:12" x14ac:dyDescent="0.25">
      <c r="A208" s="125" t="s">
        <v>252</v>
      </c>
      <c r="B208" s="126" t="s">
        <v>256</v>
      </c>
      <c r="C208" s="269">
        <v>14</v>
      </c>
      <c r="D208" s="269">
        <v>6</v>
      </c>
      <c r="E208" s="269">
        <v>1</v>
      </c>
      <c r="F208" s="269">
        <v>5</v>
      </c>
      <c r="G208" s="269">
        <v>1</v>
      </c>
      <c r="H208" s="269">
        <v>2</v>
      </c>
      <c r="I208" s="269">
        <v>1</v>
      </c>
      <c r="J208" s="269">
        <v>1</v>
      </c>
      <c r="K208" s="269">
        <v>0</v>
      </c>
      <c r="L208" s="269">
        <v>31</v>
      </c>
    </row>
    <row r="209" spans="1:12" x14ac:dyDescent="0.25">
      <c r="A209" s="128" t="s">
        <v>252</v>
      </c>
      <c r="B209" s="129" t="s">
        <v>255</v>
      </c>
      <c r="C209" s="270">
        <v>1</v>
      </c>
      <c r="D209" s="270">
        <v>2</v>
      </c>
      <c r="E209" s="270">
        <v>9</v>
      </c>
      <c r="F209" s="270">
        <v>6</v>
      </c>
      <c r="G209" s="270">
        <v>0</v>
      </c>
      <c r="H209" s="270">
        <v>0</v>
      </c>
      <c r="I209" s="270">
        <v>0</v>
      </c>
      <c r="J209" s="270">
        <v>1</v>
      </c>
      <c r="K209" s="270">
        <v>0</v>
      </c>
      <c r="L209" s="270">
        <v>19</v>
      </c>
    </row>
    <row r="210" spans="1:12" x14ac:dyDescent="0.25">
      <c r="A210" s="125" t="s">
        <v>252</v>
      </c>
      <c r="B210" s="126" t="s">
        <v>254</v>
      </c>
      <c r="C210" s="269">
        <v>0</v>
      </c>
      <c r="D210" s="269">
        <v>0</v>
      </c>
      <c r="E210" s="269">
        <v>4</v>
      </c>
      <c r="F210" s="269">
        <v>0</v>
      </c>
      <c r="G210" s="269">
        <v>1</v>
      </c>
      <c r="H210" s="269">
        <v>2</v>
      </c>
      <c r="I210" s="269">
        <v>0</v>
      </c>
      <c r="J210" s="269">
        <v>1</v>
      </c>
      <c r="K210" s="269">
        <v>0</v>
      </c>
      <c r="L210" s="269">
        <v>8</v>
      </c>
    </row>
    <row r="211" spans="1:12" x14ac:dyDescent="0.25">
      <c r="A211" s="128" t="s">
        <v>252</v>
      </c>
      <c r="B211" s="129" t="s">
        <v>253</v>
      </c>
      <c r="C211" s="270">
        <v>6</v>
      </c>
      <c r="D211" s="270">
        <v>0</v>
      </c>
      <c r="E211" s="270">
        <v>2</v>
      </c>
      <c r="F211" s="270">
        <v>3</v>
      </c>
      <c r="G211" s="270">
        <v>0</v>
      </c>
      <c r="H211" s="270">
        <v>1</v>
      </c>
      <c r="I211" s="270">
        <v>0</v>
      </c>
      <c r="J211" s="270">
        <v>0</v>
      </c>
      <c r="K211" s="270">
        <v>0</v>
      </c>
      <c r="L211" s="270">
        <v>12</v>
      </c>
    </row>
    <row r="212" spans="1:12" x14ac:dyDescent="0.25">
      <c r="A212" s="125" t="s">
        <v>252</v>
      </c>
      <c r="B212" s="126" t="s">
        <v>251</v>
      </c>
      <c r="C212" s="269">
        <v>1</v>
      </c>
      <c r="D212" s="269">
        <v>1</v>
      </c>
      <c r="E212" s="269">
        <v>2</v>
      </c>
      <c r="F212" s="269">
        <v>5</v>
      </c>
      <c r="G212" s="269">
        <v>0</v>
      </c>
      <c r="H212" s="269">
        <v>4</v>
      </c>
      <c r="I212" s="269">
        <v>1</v>
      </c>
      <c r="J212" s="269">
        <v>0</v>
      </c>
      <c r="K212" s="269">
        <v>0</v>
      </c>
      <c r="L212" s="269">
        <v>14</v>
      </c>
    </row>
    <row r="213" spans="1:12" x14ac:dyDescent="0.25">
      <c r="A213" s="128" t="s">
        <v>250</v>
      </c>
      <c r="B213" s="129" t="s">
        <v>249</v>
      </c>
      <c r="C213" s="270">
        <v>0</v>
      </c>
      <c r="D213" s="270">
        <v>0</v>
      </c>
      <c r="E213" s="270">
        <v>5</v>
      </c>
      <c r="F213" s="270">
        <v>4</v>
      </c>
      <c r="G213" s="270">
        <v>0</v>
      </c>
      <c r="H213" s="270">
        <v>2</v>
      </c>
      <c r="I213" s="270">
        <v>0</v>
      </c>
      <c r="J213" s="270">
        <v>9</v>
      </c>
      <c r="K213" s="270">
        <v>2</v>
      </c>
      <c r="L213" s="270">
        <v>22</v>
      </c>
    </row>
    <row r="214" spans="1:12" x14ac:dyDescent="0.25">
      <c r="A214" s="125" t="s">
        <v>248</v>
      </c>
      <c r="B214" s="126" t="s">
        <v>247</v>
      </c>
      <c r="C214" s="269">
        <v>1</v>
      </c>
      <c r="D214" s="269">
        <v>0</v>
      </c>
      <c r="E214" s="269">
        <v>1</v>
      </c>
      <c r="F214" s="269">
        <v>7</v>
      </c>
      <c r="G214" s="269">
        <v>4</v>
      </c>
      <c r="H214" s="269">
        <v>7</v>
      </c>
      <c r="I214" s="269">
        <v>3</v>
      </c>
      <c r="J214" s="269">
        <v>0</v>
      </c>
      <c r="K214" s="269">
        <v>1</v>
      </c>
      <c r="L214" s="269">
        <v>24</v>
      </c>
    </row>
    <row r="215" spans="1:12" x14ac:dyDescent="0.25">
      <c r="A215" s="128" t="s">
        <v>239</v>
      </c>
      <c r="B215" s="129" t="s">
        <v>246</v>
      </c>
      <c r="C215" s="270">
        <v>0</v>
      </c>
      <c r="D215" s="270">
        <v>5</v>
      </c>
      <c r="E215" s="270">
        <v>1</v>
      </c>
      <c r="F215" s="270">
        <v>3</v>
      </c>
      <c r="G215" s="270">
        <v>0</v>
      </c>
      <c r="H215" s="270">
        <v>2</v>
      </c>
      <c r="I215" s="270">
        <v>0</v>
      </c>
      <c r="J215" s="270">
        <v>0</v>
      </c>
      <c r="K215" s="270">
        <v>0</v>
      </c>
      <c r="L215" s="270">
        <v>11</v>
      </c>
    </row>
    <row r="216" spans="1:12" x14ac:dyDescent="0.25">
      <c r="A216" s="125" t="s">
        <v>239</v>
      </c>
      <c r="B216" s="126" t="s">
        <v>245</v>
      </c>
      <c r="C216" s="269">
        <v>0</v>
      </c>
      <c r="D216" s="269">
        <v>0</v>
      </c>
      <c r="E216" s="269">
        <v>6</v>
      </c>
      <c r="F216" s="269">
        <v>4</v>
      </c>
      <c r="G216" s="269">
        <v>0</v>
      </c>
      <c r="H216" s="269">
        <v>5</v>
      </c>
      <c r="I216" s="269">
        <v>0</v>
      </c>
      <c r="J216" s="269">
        <v>0</v>
      </c>
      <c r="K216" s="269">
        <v>1</v>
      </c>
      <c r="L216" s="269">
        <v>16</v>
      </c>
    </row>
    <row r="217" spans="1:12" x14ac:dyDescent="0.25">
      <c r="A217" s="128" t="s">
        <v>239</v>
      </c>
      <c r="B217" s="129" t="s">
        <v>244</v>
      </c>
      <c r="C217" s="270">
        <v>0</v>
      </c>
      <c r="D217" s="270">
        <v>8</v>
      </c>
      <c r="E217" s="270">
        <v>2</v>
      </c>
      <c r="F217" s="270">
        <v>6</v>
      </c>
      <c r="G217" s="270">
        <v>8</v>
      </c>
      <c r="H217" s="270">
        <v>0</v>
      </c>
      <c r="I217" s="270">
        <v>0</v>
      </c>
      <c r="J217" s="270">
        <v>3</v>
      </c>
      <c r="K217" s="270">
        <v>0</v>
      </c>
      <c r="L217" s="270">
        <v>27</v>
      </c>
    </row>
    <row r="218" spans="1:12" x14ac:dyDescent="0.25">
      <c r="A218" s="125" t="s">
        <v>239</v>
      </c>
      <c r="B218" s="126" t="s">
        <v>243</v>
      </c>
      <c r="C218" s="269">
        <v>0</v>
      </c>
      <c r="D218" s="269">
        <v>0</v>
      </c>
      <c r="E218" s="269">
        <v>1</v>
      </c>
      <c r="F218" s="269">
        <v>6</v>
      </c>
      <c r="G218" s="269">
        <v>3</v>
      </c>
      <c r="H218" s="269">
        <v>2</v>
      </c>
      <c r="I218" s="269">
        <v>0</v>
      </c>
      <c r="J218" s="269">
        <v>4</v>
      </c>
      <c r="K218" s="269">
        <v>0</v>
      </c>
      <c r="L218" s="269">
        <v>16</v>
      </c>
    </row>
    <row r="219" spans="1:12" x14ac:dyDescent="0.25">
      <c r="A219" s="128" t="s">
        <v>239</v>
      </c>
      <c r="B219" s="129" t="s">
        <v>242</v>
      </c>
      <c r="C219" s="270">
        <v>0</v>
      </c>
      <c r="D219" s="270">
        <v>0</v>
      </c>
      <c r="E219" s="270">
        <v>0</v>
      </c>
      <c r="F219" s="270">
        <v>9</v>
      </c>
      <c r="G219" s="270">
        <v>2</v>
      </c>
      <c r="H219" s="270">
        <v>7</v>
      </c>
      <c r="I219" s="270">
        <v>3</v>
      </c>
      <c r="J219" s="270">
        <v>0</v>
      </c>
      <c r="K219" s="270">
        <v>0</v>
      </c>
      <c r="L219" s="270">
        <v>21</v>
      </c>
    </row>
    <row r="220" spans="1:12" x14ac:dyDescent="0.25">
      <c r="A220" s="125" t="s">
        <v>239</v>
      </c>
      <c r="B220" s="126" t="s">
        <v>241</v>
      </c>
      <c r="C220" s="269">
        <v>0</v>
      </c>
      <c r="D220" s="269">
        <v>11</v>
      </c>
      <c r="E220" s="269">
        <v>4</v>
      </c>
      <c r="F220" s="269">
        <v>1</v>
      </c>
      <c r="G220" s="269">
        <v>0</v>
      </c>
      <c r="H220" s="269">
        <v>0</v>
      </c>
      <c r="I220" s="269">
        <v>0</v>
      </c>
      <c r="J220" s="269">
        <v>0</v>
      </c>
      <c r="K220" s="269">
        <v>0</v>
      </c>
      <c r="L220" s="269">
        <v>16</v>
      </c>
    </row>
    <row r="221" spans="1:12" x14ac:dyDescent="0.25">
      <c r="A221" s="128" t="s">
        <v>239</v>
      </c>
      <c r="B221" s="129" t="s">
        <v>240</v>
      </c>
      <c r="C221" s="270">
        <v>1</v>
      </c>
      <c r="D221" s="270">
        <v>4</v>
      </c>
      <c r="E221" s="270">
        <v>6</v>
      </c>
      <c r="F221" s="270">
        <v>5</v>
      </c>
      <c r="G221" s="270">
        <v>4</v>
      </c>
      <c r="H221" s="270">
        <v>3</v>
      </c>
      <c r="I221" s="270">
        <v>0</v>
      </c>
      <c r="J221" s="270">
        <v>0</v>
      </c>
      <c r="K221" s="270">
        <v>0</v>
      </c>
      <c r="L221" s="270">
        <v>23</v>
      </c>
    </row>
    <row r="222" spans="1:12" x14ac:dyDescent="0.25">
      <c r="A222" s="125" t="s">
        <v>239</v>
      </c>
      <c r="B222" s="126" t="s">
        <v>238</v>
      </c>
      <c r="C222" s="269">
        <v>0</v>
      </c>
      <c r="D222" s="269">
        <v>0</v>
      </c>
      <c r="E222" s="269">
        <v>5</v>
      </c>
      <c r="F222" s="269">
        <v>7</v>
      </c>
      <c r="G222" s="269">
        <v>0</v>
      </c>
      <c r="H222" s="269">
        <v>6</v>
      </c>
      <c r="I222" s="269">
        <v>1</v>
      </c>
      <c r="J222" s="269">
        <v>1</v>
      </c>
      <c r="K222" s="269">
        <v>0</v>
      </c>
      <c r="L222" s="269">
        <v>20</v>
      </c>
    </row>
    <row r="223" spans="1:12" x14ac:dyDescent="0.25">
      <c r="A223" s="128" t="s">
        <v>237</v>
      </c>
      <c r="B223" s="129" t="s">
        <v>236</v>
      </c>
      <c r="C223" s="270">
        <v>24</v>
      </c>
      <c r="D223" s="270">
        <v>1</v>
      </c>
      <c r="E223" s="270">
        <v>6</v>
      </c>
      <c r="F223" s="270">
        <v>2</v>
      </c>
      <c r="G223" s="270">
        <v>1</v>
      </c>
      <c r="H223" s="270">
        <v>0</v>
      </c>
      <c r="I223" s="270">
        <v>0</v>
      </c>
      <c r="J223" s="270">
        <v>0</v>
      </c>
      <c r="K223" s="270">
        <v>0</v>
      </c>
      <c r="L223" s="270">
        <v>34</v>
      </c>
    </row>
    <row r="224" spans="1:12" x14ac:dyDescent="0.25">
      <c r="A224" s="125" t="s">
        <v>230</v>
      </c>
      <c r="B224" s="126" t="s">
        <v>235</v>
      </c>
      <c r="C224" s="269">
        <v>0</v>
      </c>
      <c r="D224" s="269">
        <v>0</v>
      </c>
      <c r="E224" s="269">
        <v>12</v>
      </c>
      <c r="F224" s="269">
        <v>13</v>
      </c>
      <c r="G224" s="269">
        <v>2</v>
      </c>
      <c r="H224" s="269">
        <v>6</v>
      </c>
      <c r="I224" s="269">
        <v>2</v>
      </c>
      <c r="J224" s="269">
        <v>1</v>
      </c>
      <c r="K224" s="269">
        <v>0</v>
      </c>
      <c r="L224" s="269">
        <v>36</v>
      </c>
    </row>
    <row r="225" spans="1:12" x14ac:dyDescent="0.25">
      <c r="A225" s="128" t="s">
        <v>230</v>
      </c>
      <c r="B225" s="129" t="s">
        <v>234</v>
      </c>
      <c r="C225" s="270">
        <v>117</v>
      </c>
      <c r="D225" s="270">
        <v>0</v>
      </c>
      <c r="E225" s="270">
        <v>0</v>
      </c>
      <c r="F225" s="270">
        <v>0</v>
      </c>
      <c r="G225" s="270">
        <v>0</v>
      </c>
      <c r="H225" s="270">
        <v>0</v>
      </c>
      <c r="I225" s="270">
        <v>0</v>
      </c>
      <c r="J225" s="270">
        <v>0</v>
      </c>
      <c r="K225" s="270">
        <v>0</v>
      </c>
      <c r="L225" s="270">
        <v>117</v>
      </c>
    </row>
    <row r="226" spans="1:12" x14ac:dyDescent="0.25">
      <c r="A226" s="125" t="s">
        <v>230</v>
      </c>
      <c r="B226" s="126" t="s">
        <v>233</v>
      </c>
      <c r="C226" s="269">
        <v>0</v>
      </c>
      <c r="D226" s="269">
        <v>2</v>
      </c>
      <c r="E226" s="269">
        <v>1</v>
      </c>
      <c r="F226" s="269">
        <v>12</v>
      </c>
      <c r="G226" s="269">
        <v>0</v>
      </c>
      <c r="H226" s="269">
        <v>2</v>
      </c>
      <c r="I226" s="269">
        <v>1</v>
      </c>
      <c r="J226" s="269">
        <v>0</v>
      </c>
      <c r="K226" s="269">
        <v>0</v>
      </c>
      <c r="L226" s="269">
        <v>18</v>
      </c>
    </row>
    <row r="227" spans="1:12" x14ac:dyDescent="0.25">
      <c r="A227" s="128" t="s">
        <v>230</v>
      </c>
      <c r="B227" s="129" t="s">
        <v>232</v>
      </c>
      <c r="C227" s="270">
        <v>10</v>
      </c>
      <c r="D227" s="270">
        <v>3</v>
      </c>
      <c r="E227" s="270">
        <v>0</v>
      </c>
      <c r="F227" s="270">
        <v>1</v>
      </c>
      <c r="G227" s="270">
        <v>3</v>
      </c>
      <c r="H227" s="270">
        <v>0</v>
      </c>
      <c r="I227" s="270">
        <v>0</v>
      </c>
      <c r="J227" s="270">
        <v>0</v>
      </c>
      <c r="K227" s="270">
        <v>0</v>
      </c>
      <c r="L227" s="270">
        <v>17</v>
      </c>
    </row>
    <row r="228" spans="1:12" x14ac:dyDescent="0.25">
      <c r="A228" s="125" t="s">
        <v>230</v>
      </c>
      <c r="B228" s="126" t="s">
        <v>231</v>
      </c>
      <c r="C228" s="269">
        <v>37</v>
      </c>
      <c r="D228" s="269">
        <v>0</v>
      </c>
      <c r="E228" s="269">
        <v>1</v>
      </c>
      <c r="F228" s="269">
        <v>0</v>
      </c>
      <c r="G228" s="269">
        <v>0</v>
      </c>
      <c r="H228" s="269">
        <v>0</v>
      </c>
      <c r="I228" s="269">
        <v>0</v>
      </c>
      <c r="J228" s="269">
        <v>0</v>
      </c>
      <c r="K228" s="269">
        <v>15</v>
      </c>
      <c r="L228" s="269">
        <v>53</v>
      </c>
    </row>
    <row r="229" spans="1:12" x14ac:dyDescent="0.25">
      <c r="A229" s="128" t="s">
        <v>230</v>
      </c>
      <c r="B229" s="129" t="s">
        <v>229</v>
      </c>
      <c r="C229" s="270">
        <v>1</v>
      </c>
      <c r="D229" s="270">
        <v>1</v>
      </c>
      <c r="E229" s="270">
        <v>2</v>
      </c>
      <c r="F229" s="270">
        <v>7</v>
      </c>
      <c r="G229" s="270">
        <v>0</v>
      </c>
      <c r="H229" s="270">
        <v>5</v>
      </c>
      <c r="I229" s="270">
        <v>4</v>
      </c>
      <c r="J229" s="270">
        <v>0</v>
      </c>
      <c r="K229" s="270">
        <v>0</v>
      </c>
      <c r="L229" s="270">
        <v>20</v>
      </c>
    </row>
    <row r="230" spans="1:12" x14ac:dyDescent="0.25">
      <c r="A230" s="125" t="s">
        <v>221</v>
      </c>
      <c r="B230" s="126" t="s">
        <v>228</v>
      </c>
      <c r="C230" s="269">
        <v>0</v>
      </c>
      <c r="D230" s="269">
        <v>0</v>
      </c>
      <c r="E230" s="269">
        <v>4</v>
      </c>
      <c r="F230" s="269">
        <v>4</v>
      </c>
      <c r="G230" s="269">
        <v>1</v>
      </c>
      <c r="H230" s="269">
        <v>5</v>
      </c>
      <c r="I230" s="269">
        <v>0</v>
      </c>
      <c r="J230" s="269">
        <v>0</v>
      </c>
      <c r="K230" s="269">
        <v>0</v>
      </c>
      <c r="L230" s="269">
        <v>14</v>
      </c>
    </row>
    <row r="231" spans="1:12" x14ac:dyDescent="0.25">
      <c r="A231" s="128" t="s">
        <v>221</v>
      </c>
      <c r="B231" s="129" t="s">
        <v>227</v>
      </c>
      <c r="C231" s="270">
        <v>4</v>
      </c>
      <c r="D231" s="270">
        <v>1</v>
      </c>
      <c r="E231" s="270">
        <v>1</v>
      </c>
      <c r="F231" s="270">
        <v>2</v>
      </c>
      <c r="G231" s="270">
        <v>2</v>
      </c>
      <c r="H231" s="270">
        <v>2</v>
      </c>
      <c r="I231" s="270">
        <v>0</v>
      </c>
      <c r="J231" s="270">
        <v>0</v>
      </c>
      <c r="K231" s="270">
        <v>0</v>
      </c>
      <c r="L231" s="270">
        <v>12</v>
      </c>
    </row>
    <row r="232" spans="1:12" x14ac:dyDescent="0.25">
      <c r="A232" s="125" t="s">
        <v>221</v>
      </c>
      <c r="B232" s="126" t="s">
        <v>226</v>
      </c>
      <c r="C232" s="269">
        <v>6</v>
      </c>
      <c r="D232" s="269">
        <v>1</v>
      </c>
      <c r="E232" s="269">
        <v>4</v>
      </c>
      <c r="F232" s="269">
        <v>4</v>
      </c>
      <c r="G232" s="269">
        <v>1</v>
      </c>
      <c r="H232" s="269">
        <v>2</v>
      </c>
      <c r="I232" s="269">
        <v>0</v>
      </c>
      <c r="J232" s="269">
        <v>0</v>
      </c>
      <c r="K232" s="269">
        <v>0</v>
      </c>
      <c r="L232" s="269">
        <v>18</v>
      </c>
    </row>
    <row r="233" spans="1:12" x14ac:dyDescent="0.25">
      <c r="A233" s="128" t="s">
        <v>221</v>
      </c>
      <c r="B233" s="129" t="s">
        <v>225</v>
      </c>
      <c r="C233" s="270">
        <v>0</v>
      </c>
      <c r="D233" s="270">
        <v>0</v>
      </c>
      <c r="E233" s="270">
        <v>1</v>
      </c>
      <c r="F233" s="270">
        <v>6</v>
      </c>
      <c r="G233" s="270">
        <v>0</v>
      </c>
      <c r="H233" s="270">
        <v>1</v>
      </c>
      <c r="I233" s="270">
        <v>1</v>
      </c>
      <c r="J233" s="270">
        <v>1</v>
      </c>
      <c r="K233" s="270">
        <v>0</v>
      </c>
      <c r="L233" s="270">
        <v>10</v>
      </c>
    </row>
    <row r="234" spans="1:12" x14ac:dyDescent="0.25">
      <c r="A234" s="125" t="s">
        <v>221</v>
      </c>
      <c r="B234" s="126" t="s">
        <v>224</v>
      </c>
      <c r="C234" s="269">
        <v>0</v>
      </c>
      <c r="D234" s="269">
        <v>2</v>
      </c>
      <c r="E234" s="269">
        <v>5</v>
      </c>
      <c r="F234" s="269">
        <v>9</v>
      </c>
      <c r="G234" s="269">
        <v>5</v>
      </c>
      <c r="H234" s="269">
        <v>2</v>
      </c>
      <c r="I234" s="269">
        <v>0</v>
      </c>
      <c r="J234" s="269">
        <v>0</v>
      </c>
      <c r="K234" s="269">
        <v>0</v>
      </c>
      <c r="L234" s="269">
        <v>23</v>
      </c>
    </row>
    <row r="235" spans="1:12" x14ac:dyDescent="0.25">
      <c r="A235" s="128" t="s">
        <v>221</v>
      </c>
      <c r="B235" s="129" t="s">
        <v>223</v>
      </c>
      <c r="C235" s="270">
        <v>282</v>
      </c>
      <c r="D235" s="270">
        <v>0</v>
      </c>
      <c r="E235" s="270">
        <v>0</v>
      </c>
      <c r="F235" s="270">
        <v>0</v>
      </c>
      <c r="G235" s="270">
        <v>0</v>
      </c>
      <c r="H235" s="270">
        <v>0</v>
      </c>
      <c r="I235" s="270">
        <v>0</v>
      </c>
      <c r="J235" s="270">
        <v>0</v>
      </c>
      <c r="K235" s="270">
        <v>0</v>
      </c>
      <c r="L235" s="270">
        <v>282</v>
      </c>
    </row>
    <row r="236" spans="1:12" x14ac:dyDescent="0.25">
      <c r="A236" s="125" t="s">
        <v>221</v>
      </c>
      <c r="B236" s="126" t="s">
        <v>222</v>
      </c>
      <c r="C236" s="269">
        <v>0</v>
      </c>
      <c r="D236" s="269">
        <v>1</v>
      </c>
      <c r="E236" s="269">
        <v>7</v>
      </c>
      <c r="F236" s="269">
        <v>7</v>
      </c>
      <c r="G236" s="269">
        <v>3</v>
      </c>
      <c r="H236" s="269">
        <v>3</v>
      </c>
      <c r="I236" s="269">
        <v>0</v>
      </c>
      <c r="J236" s="269">
        <v>0</v>
      </c>
      <c r="K236" s="269">
        <v>1</v>
      </c>
      <c r="L236" s="269">
        <v>22</v>
      </c>
    </row>
    <row r="237" spans="1:12" x14ac:dyDescent="0.25">
      <c r="A237" s="128" t="s">
        <v>221</v>
      </c>
      <c r="B237" s="129" t="s">
        <v>220</v>
      </c>
      <c r="C237" s="270">
        <v>4</v>
      </c>
      <c r="D237" s="270">
        <v>1</v>
      </c>
      <c r="E237" s="270">
        <v>6</v>
      </c>
      <c r="F237" s="270">
        <v>5</v>
      </c>
      <c r="G237" s="270">
        <v>4</v>
      </c>
      <c r="H237" s="270">
        <v>4</v>
      </c>
      <c r="I237" s="270">
        <v>0</v>
      </c>
      <c r="J237" s="270">
        <v>0</v>
      </c>
      <c r="K237" s="270">
        <v>0</v>
      </c>
      <c r="L237" s="270">
        <v>24</v>
      </c>
    </row>
    <row r="238" spans="1:12" x14ac:dyDescent="0.25">
      <c r="A238" s="125" t="s">
        <v>219</v>
      </c>
      <c r="B238" s="126" t="s">
        <v>218</v>
      </c>
      <c r="C238" s="269">
        <v>12</v>
      </c>
      <c r="D238" s="269">
        <v>8</v>
      </c>
      <c r="E238" s="269">
        <v>0</v>
      </c>
      <c r="F238" s="269">
        <v>0</v>
      </c>
      <c r="G238" s="269">
        <v>0</v>
      </c>
      <c r="H238" s="269">
        <v>0</v>
      </c>
      <c r="I238" s="269">
        <v>0</v>
      </c>
      <c r="J238" s="269">
        <v>0</v>
      </c>
      <c r="K238" s="269">
        <v>0</v>
      </c>
      <c r="L238" s="269">
        <v>20</v>
      </c>
    </row>
    <row r="239" spans="1:12" x14ac:dyDescent="0.25">
      <c r="A239" s="128" t="s">
        <v>217</v>
      </c>
      <c r="B239" s="129" t="s">
        <v>216</v>
      </c>
      <c r="C239" s="270">
        <v>4</v>
      </c>
      <c r="D239" s="270">
        <v>3</v>
      </c>
      <c r="E239" s="270">
        <v>0</v>
      </c>
      <c r="F239" s="270">
        <v>0</v>
      </c>
      <c r="G239" s="270">
        <v>1</v>
      </c>
      <c r="H239" s="270">
        <v>0</v>
      </c>
      <c r="I239" s="270">
        <v>0</v>
      </c>
      <c r="J239" s="270">
        <v>0</v>
      </c>
      <c r="K239" s="270">
        <v>15</v>
      </c>
      <c r="L239" s="270">
        <v>23</v>
      </c>
    </row>
    <row r="240" spans="1:12" x14ac:dyDescent="0.25">
      <c r="A240" s="125" t="s">
        <v>211</v>
      </c>
      <c r="B240" s="126" t="s">
        <v>537</v>
      </c>
      <c r="C240" s="269">
        <v>95</v>
      </c>
      <c r="D240" s="269">
        <v>0</v>
      </c>
      <c r="E240" s="269" t="s">
        <v>189</v>
      </c>
      <c r="F240" s="269">
        <v>0</v>
      </c>
      <c r="G240" s="269">
        <v>2</v>
      </c>
      <c r="H240" s="269">
        <v>0</v>
      </c>
      <c r="I240" s="269">
        <v>0</v>
      </c>
      <c r="J240" s="269">
        <v>0</v>
      </c>
      <c r="K240" s="269">
        <v>8</v>
      </c>
      <c r="L240" s="269">
        <v>105</v>
      </c>
    </row>
    <row r="241" spans="1:12" x14ac:dyDescent="0.25">
      <c r="A241" s="128" t="s">
        <v>211</v>
      </c>
      <c r="B241" s="129" t="s">
        <v>214</v>
      </c>
      <c r="C241" s="270">
        <v>17</v>
      </c>
      <c r="D241" s="270">
        <v>7</v>
      </c>
      <c r="E241" s="270">
        <v>0</v>
      </c>
      <c r="F241" s="270">
        <v>0</v>
      </c>
      <c r="G241" s="270">
        <v>0</v>
      </c>
      <c r="H241" s="270">
        <v>0</v>
      </c>
      <c r="I241" s="270">
        <v>0</v>
      </c>
      <c r="J241" s="270">
        <v>0</v>
      </c>
      <c r="K241" s="270">
        <v>0</v>
      </c>
      <c r="L241" s="270">
        <v>24</v>
      </c>
    </row>
    <row r="242" spans="1:12" x14ac:dyDescent="0.25">
      <c r="A242" s="125" t="s">
        <v>211</v>
      </c>
      <c r="B242" s="126" t="s">
        <v>213</v>
      </c>
      <c r="C242" s="269">
        <v>1</v>
      </c>
      <c r="D242" s="269">
        <v>3</v>
      </c>
      <c r="E242" s="269">
        <v>0</v>
      </c>
      <c r="F242" s="269">
        <v>0</v>
      </c>
      <c r="G242" s="269">
        <v>0</v>
      </c>
      <c r="H242" s="269">
        <v>0</v>
      </c>
      <c r="I242" s="269">
        <v>2</v>
      </c>
      <c r="J242" s="269">
        <v>0</v>
      </c>
      <c r="K242" s="269">
        <v>0</v>
      </c>
      <c r="L242" s="269">
        <v>6</v>
      </c>
    </row>
    <row r="243" spans="1:12" x14ac:dyDescent="0.25">
      <c r="A243" s="128" t="s">
        <v>211</v>
      </c>
      <c r="B243" s="129" t="s">
        <v>212</v>
      </c>
      <c r="C243" s="270">
        <v>0</v>
      </c>
      <c r="D243" s="270">
        <v>0</v>
      </c>
      <c r="E243" s="270">
        <v>2</v>
      </c>
      <c r="F243" s="270">
        <v>3</v>
      </c>
      <c r="G243" s="270">
        <v>1</v>
      </c>
      <c r="H243" s="270">
        <v>5</v>
      </c>
      <c r="I243" s="270">
        <v>7</v>
      </c>
      <c r="J243" s="270">
        <v>0</v>
      </c>
      <c r="K243" s="270">
        <v>0</v>
      </c>
      <c r="L243" s="270">
        <v>18</v>
      </c>
    </row>
    <row r="244" spans="1:12" x14ac:dyDescent="0.25">
      <c r="A244" s="125" t="s">
        <v>211</v>
      </c>
      <c r="B244" s="126" t="s">
        <v>210</v>
      </c>
      <c r="C244" s="269">
        <v>0</v>
      </c>
      <c r="D244" s="269">
        <v>0</v>
      </c>
      <c r="E244" s="269">
        <v>5</v>
      </c>
      <c r="F244" s="269">
        <v>2</v>
      </c>
      <c r="G244" s="269">
        <v>1</v>
      </c>
      <c r="H244" s="269">
        <v>3</v>
      </c>
      <c r="I244" s="269">
        <v>0</v>
      </c>
      <c r="J244" s="269">
        <v>3</v>
      </c>
      <c r="K244" s="269">
        <v>0</v>
      </c>
      <c r="L244" s="269">
        <v>14</v>
      </c>
    </row>
    <row r="245" spans="1:12" x14ac:dyDescent="0.25">
      <c r="A245" s="128" t="s">
        <v>202</v>
      </c>
      <c r="B245" s="129" t="s">
        <v>209</v>
      </c>
      <c r="C245" s="270">
        <v>19</v>
      </c>
      <c r="D245" s="270">
        <v>1</v>
      </c>
      <c r="E245" s="270">
        <v>5</v>
      </c>
      <c r="F245" s="270">
        <v>4</v>
      </c>
      <c r="G245" s="270">
        <v>1</v>
      </c>
      <c r="H245" s="270">
        <v>0</v>
      </c>
      <c r="I245" s="270">
        <v>1</v>
      </c>
      <c r="J245" s="270">
        <v>0</v>
      </c>
      <c r="K245" s="270">
        <v>0</v>
      </c>
      <c r="L245" s="270">
        <v>31</v>
      </c>
    </row>
    <row r="246" spans="1:12" x14ac:dyDescent="0.25">
      <c r="A246" s="125" t="s">
        <v>202</v>
      </c>
      <c r="B246" s="126" t="s">
        <v>208</v>
      </c>
      <c r="C246" s="269">
        <v>3</v>
      </c>
      <c r="D246" s="269">
        <v>0</v>
      </c>
      <c r="E246" s="269">
        <v>2</v>
      </c>
      <c r="F246" s="269">
        <v>12</v>
      </c>
      <c r="G246" s="269">
        <v>7</v>
      </c>
      <c r="H246" s="269">
        <v>2</v>
      </c>
      <c r="I246" s="269">
        <v>0</v>
      </c>
      <c r="J246" s="269">
        <v>1</v>
      </c>
      <c r="K246" s="269">
        <v>0</v>
      </c>
      <c r="L246" s="269">
        <v>27</v>
      </c>
    </row>
    <row r="247" spans="1:12" x14ac:dyDescent="0.25">
      <c r="A247" s="128" t="s">
        <v>202</v>
      </c>
      <c r="B247" s="129" t="s">
        <v>207</v>
      </c>
      <c r="C247" s="270">
        <v>9</v>
      </c>
      <c r="D247" s="270">
        <v>4</v>
      </c>
      <c r="E247" s="270">
        <v>11</v>
      </c>
      <c r="F247" s="270">
        <v>6</v>
      </c>
      <c r="G247" s="270">
        <v>8</v>
      </c>
      <c r="H247" s="270">
        <v>2</v>
      </c>
      <c r="I247" s="270">
        <v>0</v>
      </c>
      <c r="J247" s="270">
        <v>0</v>
      </c>
      <c r="K247" s="270">
        <v>0</v>
      </c>
      <c r="L247" s="270">
        <v>40</v>
      </c>
    </row>
    <row r="248" spans="1:12" x14ac:dyDescent="0.25">
      <c r="A248" s="125" t="s">
        <v>202</v>
      </c>
      <c r="B248" s="126" t="s">
        <v>206</v>
      </c>
      <c r="C248" s="269">
        <v>11</v>
      </c>
      <c r="D248" s="269">
        <v>9</v>
      </c>
      <c r="E248" s="269">
        <v>4</v>
      </c>
      <c r="F248" s="269">
        <v>3</v>
      </c>
      <c r="G248" s="269">
        <v>2</v>
      </c>
      <c r="H248" s="269">
        <v>1</v>
      </c>
      <c r="I248" s="269">
        <v>1</v>
      </c>
      <c r="J248" s="269">
        <v>3</v>
      </c>
      <c r="K248" s="269">
        <v>0</v>
      </c>
      <c r="L248" s="269">
        <v>34</v>
      </c>
    </row>
    <row r="249" spans="1:12" x14ac:dyDescent="0.25">
      <c r="A249" s="128" t="s">
        <v>202</v>
      </c>
      <c r="B249" s="129" t="s">
        <v>205</v>
      </c>
      <c r="C249" s="270">
        <v>17</v>
      </c>
      <c r="D249" s="270">
        <v>0</v>
      </c>
      <c r="E249" s="270">
        <v>4</v>
      </c>
      <c r="F249" s="270">
        <v>5</v>
      </c>
      <c r="G249" s="270">
        <v>4</v>
      </c>
      <c r="H249" s="270">
        <v>3</v>
      </c>
      <c r="I249" s="270">
        <v>3</v>
      </c>
      <c r="J249" s="270">
        <v>0</v>
      </c>
      <c r="K249" s="270">
        <v>0</v>
      </c>
      <c r="L249" s="270">
        <v>36</v>
      </c>
    </row>
    <row r="250" spans="1:12" x14ac:dyDescent="0.25">
      <c r="A250" s="125" t="s">
        <v>202</v>
      </c>
      <c r="B250" s="126" t="s">
        <v>204</v>
      </c>
      <c r="C250" s="269">
        <v>12</v>
      </c>
      <c r="D250" s="269">
        <v>3</v>
      </c>
      <c r="E250" s="269">
        <v>6</v>
      </c>
      <c r="F250" s="269">
        <v>7</v>
      </c>
      <c r="G250" s="269">
        <v>4</v>
      </c>
      <c r="H250" s="269">
        <v>0</v>
      </c>
      <c r="I250" s="269">
        <v>1</v>
      </c>
      <c r="J250" s="269">
        <v>1</v>
      </c>
      <c r="K250" s="269">
        <v>0</v>
      </c>
      <c r="L250" s="269">
        <v>34</v>
      </c>
    </row>
    <row r="251" spans="1:12" x14ac:dyDescent="0.25">
      <c r="A251" s="128" t="s">
        <v>202</v>
      </c>
      <c r="B251" s="129" t="s">
        <v>203</v>
      </c>
      <c r="C251" s="270">
        <v>4</v>
      </c>
      <c r="D251" s="270">
        <v>7</v>
      </c>
      <c r="E251" s="270">
        <v>6</v>
      </c>
      <c r="F251" s="270">
        <v>2</v>
      </c>
      <c r="G251" s="270">
        <v>3</v>
      </c>
      <c r="H251" s="270">
        <v>1</v>
      </c>
      <c r="I251" s="270">
        <v>0</v>
      </c>
      <c r="J251" s="270">
        <v>0</v>
      </c>
      <c r="K251" s="270">
        <v>0</v>
      </c>
      <c r="L251" s="270">
        <v>23</v>
      </c>
    </row>
    <row r="252" spans="1:12" x14ac:dyDescent="0.25">
      <c r="A252" s="125" t="s">
        <v>202</v>
      </c>
      <c r="B252" s="126" t="s">
        <v>201</v>
      </c>
      <c r="C252" s="269">
        <v>7</v>
      </c>
      <c r="D252" s="269">
        <v>2</v>
      </c>
      <c r="E252" s="269">
        <v>7</v>
      </c>
      <c r="F252" s="269">
        <v>6</v>
      </c>
      <c r="G252" s="269">
        <v>10</v>
      </c>
      <c r="H252" s="269">
        <v>3</v>
      </c>
      <c r="I252" s="269">
        <v>1</v>
      </c>
      <c r="J252" s="269">
        <v>0</v>
      </c>
      <c r="K252" s="269">
        <v>0</v>
      </c>
      <c r="L252" s="269">
        <v>36</v>
      </c>
    </row>
    <row r="253" spans="1:12" x14ac:dyDescent="0.25">
      <c r="A253" s="128" t="s">
        <v>200</v>
      </c>
      <c r="B253" s="129" t="s">
        <v>199</v>
      </c>
      <c r="C253" s="270">
        <v>3</v>
      </c>
      <c r="D253" s="270">
        <v>2</v>
      </c>
      <c r="E253" s="270">
        <v>1</v>
      </c>
      <c r="F253" s="270">
        <v>1</v>
      </c>
      <c r="G253" s="270">
        <v>0</v>
      </c>
      <c r="H253" s="270">
        <v>0</v>
      </c>
      <c r="I253" s="270">
        <v>0</v>
      </c>
      <c r="J253" s="270">
        <v>0</v>
      </c>
      <c r="K253" s="270">
        <v>0</v>
      </c>
      <c r="L253" s="270">
        <v>7</v>
      </c>
    </row>
    <row r="254" spans="1:12" x14ac:dyDescent="0.25">
      <c r="A254" s="125" t="s">
        <v>192</v>
      </c>
      <c r="B254" s="126" t="s">
        <v>198</v>
      </c>
      <c r="C254" s="269">
        <v>9</v>
      </c>
      <c r="D254" s="269">
        <v>0</v>
      </c>
      <c r="E254" s="269">
        <v>3</v>
      </c>
      <c r="F254" s="269">
        <v>0</v>
      </c>
      <c r="G254" s="269">
        <v>0</v>
      </c>
      <c r="H254" s="269">
        <v>0</v>
      </c>
      <c r="I254" s="269">
        <v>0</v>
      </c>
      <c r="J254" s="269">
        <v>0</v>
      </c>
      <c r="K254" s="269">
        <v>0</v>
      </c>
      <c r="L254" s="269">
        <v>12</v>
      </c>
    </row>
    <row r="255" spans="1:12" x14ac:dyDescent="0.25">
      <c r="A255" s="128" t="s">
        <v>192</v>
      </c>
      <c r="B255" s="129" t="s">
        <v>197</v>
      </c>
      <c r="C255" s="270">
        <v>20</v>
      </c>
      <c r="D255" s="270">
        <v>8</v>
      </c>
      <c r="E255" s="270">
        <v>6</v>
      </c>
      <c r="F255" s="270">
        <v>9</v>
      </c>
      <c r="G255" s="270">
        <v>0</v>
      </c>
      <c r="H255" s="270">
        <v>1</v>
      </c>
      <c r="I255" s="270">
        <v>0</v>
      </c>
      <c r="J255" s="270">
        <v>1</v>
      </c>
      <c r="K255" s="270">
        <v>0</v>
      </c>
      <c r="L255" s="270">
        <v>45</v>
      </c>
    </row>
    <row r="256" spans="1:12" x14ac:dyDescent="0.25">
      <c r="A256" s="125" t="s">
        <v>192</v>
      </c>
      <c r="B256" s="126" t="s">
        <v>196</v>
      </c>
      <c r="C256" s="269">
        <v>5</v>
      </c>
      <c r="D256" s="269">
        <v>5</v>
      </c>
      <c r="E256" s="269">
        <v>4</v>
      </c>
      <c r="F256" s="269">
        <v>3</v>
      </c>
      <c r="G256" s="269">
        <v>0</v>
      </c>
      <c r="H256" s="269">
        <v>0</v>
      </c>
      <c r="I256" s="269">
        <v>0</v>
      </c>
      <c r="J256" s="269">
        <v>1</v>
      </c>
      <c r="K256" s="269">
        <v>0</v>
      </c>
      <c r="L256" s="269">
        <v>18</v>
      </c>
    </row>
    <row r="257" spans="1:12" x14ac:dyDescent="0.25">
      <c r="A257" s="128" t="s">
        <v>192</v>
      </c>
      <c r="B257" s="129" t="s">
        <v>194</v>
      </c>
      <c r="C257" s="270">
        <v>12</v>
      </c>
      <c r="D257" s="270">
        <v>5</v>
      </c>
      <c r="E257" s="270">
        <v>7</v>
      </c>
      <c r="F257" s="270">
        <v>6</v>
      </c>
      <c r="G257" s="270">
        <v>0</v>
      </c>
      <c r="H257" s="270">
        <v>1</v>
      </c>
      <c r="I257" s="270">
        <v>0</v>
      </c>
      <c r="J257" s="270">
        <v>0</v>
      </c>
      <c r="K257" s="270">
        <v>0</v>
      </c>
      <c r="L257" s="270">
        <v>31</v>
      </c>
    </row>
    <row r="258" spans="1:12" x14ac:dyDescent="0.25">
      <c r="A258" s="125" t="s">
        <v>192</v>
      </c>
      <c r="B258" s="126" t="s">
        <v>193</v>
      </c>
      <c r="C258" s="269">
        <v>10</v>
      </c>
      <c r="D258" s="269">
        <v>2</v>
      </c>
      <c r="E258" s="269">
        <v>2</v>
      </c>
      <c r="F258" s="269">
        <v>3</v>
      </c>
      <c r="G258" s="269">
        <v>1</v>
      </c>
      <c r="H258" s="269">
        <v>2</v>
      </c>
      <c r="I258" s="269">
        <v>0</v>
      </c>
      <c r="J258" s="269">
        <v>0</v>
      </c>
      <c r="K258" s="269">
        <v>0</v>
      </c>
      <c r="L258" s="269">
        <v>20</v>
      </c>
    </row>
    <row r="259" spans="1:12" ht="13" thickBot="1" x14ac:dyDescent="0.3">
      <c r="A259" s="144" t="s">
        <v>192</v>
      </c>
      <c r="B259" s="145" t="s">
        <v>191</v>
      </c>
      <c r="C259" s="271">
        <v>0</v>
      </c>
      <c r="D259" s="271">
        <v>13</v>
      </c>
      <c r="E259" s="271">
        <v>0</v>
      </c>
      <c r="F259" s="271">
        <v>2</v>
      </c>
      <c r="G259" s="271">
        <v>0</v>
      </c>
      <c r="H259" s="271">
        <v>0</v>
      </c>
      <c r="I259" s="271">
        <v>0</v>
      </c>
      <c r="J259" s="271">
        <v>0</v>
      </c>
      <c r="K259" s="271">
        <v>0</v>
      </c>
      <c r="L259" s="271">
        <v>15</v>
      </c>
    </row>
    <row r="260" spans="1:12" ht="13" x14ac:dyDescent="0.25">
      <c r="A260" s="125"/>
      <c r="B260" s="267" t="s">
        <v>512</v>
      </c>
      <c r="C260" s="268">
        <f>SUM(C4:C259)</f>
        <v>2001</v>
      </c>
      <c r="D260" s="268">
        <f t="shared" ref="D260:L260" si="0">SUM(D4:D259)</f>
        <v>627</v>
      </c>
      <c r="E260" s="268">
        <f t="shared" si="0"/>
        <v>1027</v>
      </c>
      <c r="F260" s="268">
        <f t="shared" si="0"/>
        <v>1045</v>
      </c>
      <c r="G260" s="268">
        <f t="shared" si="0"/>
        <v>470</v>
      </c>
      <c r="H260" s="268">
        <f t="shared" si="0"/>
        <v>345</v>
      </c>
      <c r="I260" s="268">
        <f t="shared" si="0"/>
        <v>135</v>
      </c>
      <c r="J260" s="268">
        <f t="shared" si="0"/>
        <v>156</v>
      </c>
      <c r="K260" s="268">
        <f t="shared" si="0"/>
        <v>156</v>
      </c>
      <c r="L260" s="268">
        <f t="shared" si="0"/>
        <v>5962</v>
      </c>
    </row>
    <row r="261" spans="1:12" ht="13.5" thickBot="1" x14ac:dyDescent="0.3">
      <c r="A261" s="264"/>
      <c r="B261" s="265" t="s">
        <v>630</v>
      </c>
      <c r="C261" s="266">
        <f>C260/$L$260*100</f>
        <v>33.562562898356255</v>
      </c>
      <c r="D261" s="266">
        <f t="shared" ref="D261:L261" si="1">D260/$L$260*100</f>
        <v>10.516605166051662</v>
      </c>
      <c r="E261" s="266">
        <f t="shared" si="1"/>
        <v>17.225763166722576</v>
      </c>
      <c r="F261" s="266">
        <f t="shared" si="1"/>
        <v>17.52767527675277</v>
      </c>
      <c r="G261" s="266">
        <f t="shared" si="1"/>
        <v>7.8832606507883263</v>
      </c>
      <c r="H261" s="266">
        <f t="shared" si="1"/>
        <v>5.7866487755786649</v>
      </c>
      <c r="I261" s="266">
        <f t="shared" si="1"/>
        <v>2.2643408252264341</v>
      </c>
      <c r="J261" s="266">
        <f t="shared" si="1"/>
        <v>2.6165716202616571</v>
      </c>
      <c r="K261" s="266">
        <f t="shared" si="1"/>
        <v>2.6165716202616571</v>
      </c>
      <c r="L261" s="266">
        <f t="shared" si="1"/>
        <v>100</v>
      </c>
    </row>
    <row r="263" spans="1:12" x14ac:dyDescent="0.25">
      <c r="A263" s="25" t="s">
        <v>631</v>
      </c>
    </row>
    <row r="264" spans="1:12" x14ac:dyDescent="0.25">
      <c r="A264" s="26" t="s">
        <v>64</v>
      </c>
    </row>
  </sheetData>
  <mergeCells count="1">
    <mergeCell ref="A2:B2"/>
  </mergeCells>
  <hyperlinks>
    <hyperlink ref="A2:B2" location="TOC!A1" display="Return to Table of Contents"/>
  </hyperlinks>
  <pageMargins left="0.25" right="0.25" top="0.75" bottom="1" header="0.5" footer="0.5"/>
  <pageSetup orientation="portrait" horizontalDpi="1200" verticalDpi="1200" r:id="rId1"/>
  <headerFooter>
    <oddHeader>&amp;L&amp;"Arial,Bold"2017-18 Survey of Allied Dental Education
Report 2 - Dental Assisting Education Programs</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4"/>
  <sheetViews>
    <sheetView workbookViewId="0">
      <pane xSplit="2" ySplit="4" topLeftCell="C5" activePane="bottomRight" state="frozen"/>
      <selection pane="topRight"/>
      <selection pane="bottomLeft"/>
      <selection pane="bottomRight"/>
    </sheetView>
  </sheetViews>
  <sheetFormatPr defaultColWidth="9.1796875" defaultRowHeight="12.5" x14ac:dyDescent="0.25"/>
  <cols>
    <col min="1" max="1" width="5.81640625" style="133" customWidth="1"/>
    <col min="2" max="2" width="84.453125" style="133" customWidth="1"/>
    <col min="3" max="6" width="10.1796875" style="133" customWidth="1"/>
    <col min="7" max="7" width="10.81640625" style="133" customWidth="1"/>
    <col min="8" max="11" width="10.1796875" style="133" customWidth="1"/>
    <col min="12" max="16384" width="9.1796875" style="119"/>
  </cols>
  <sheetData>
    <row r="1" spans="1:11" ht="13" x14ac:dyDescent="0.3">
      <c r="A1" s="162" t="s">
        <v>43</v>
      </c>
    </row>
    <row r="2" spans="1:11" x14ac:dyDescent="0.25">
      <c r="A2" s="392" t="s">
        <v>46</v>
      </c>
      <c r="B2" s="392"/>
    </row>
    <row r="3" spans="1:11" ht="36" customHeight="1" x14ac:dyDescent="0.25">
      <c r="A3" s="272"/>
      <c r="B3" s="272"/>
      <c r="C3" s="149"/>
      <c r="D3" s="403" t="s">
        <v>643</v>
      </c>
      <c r="E3" s="403"/>
      <c r="F3" s="403"/>
      <c r="G3" s="403" t="s">
        <v>644</v>
      </c>
      <c r="H3" s="403"/>
      <c r="I3" s="403"/>
      <c r="J3" s="403"/>
      <c r="K3" s="403"/>
    </row>
    <row r="4" spans="1:11" ht="32" x14ac:dyDescent="0.3">
      <c r="A4" s="161" t="s">
        <v>499</v>
      </c>
      <c r="B4" s="123" t="s">
        <v>498</v>
      </c>
      <c r="C4" s="273" t="s">
        <v>639</v>
      </c>
      <c r="D4" s="273" t="s">
        <v>640</v>
      </c>
      <c r="E4" s="273" t="s">
        <v>641</v>
      </c>
      <c r="F4" s="273" t="s">
        <v>512</v>
      </c>
      <c r="G4" s="273" t="s">
        <v>645</v>
      </c>
      <c r="H4" s="273" t="s">
        <v>529</v>
      </c>
      <c r="I4" s="273" t="s">
        <v>646</v>
      </c>
      <c r="J4" s="273" t="s">
        <v>492</v>
      </c>
      <c r="K4" s="273" t="s">
        <v>642</v>
      </c>
    </row>
    <row r="5" spans="1:11" x14ac:dyDescent="0.25">
      <c r="A5" s="125" t="s">
        <v>487</v>
      </c>
      <c r="B5" s="126" t="s">
        <v>491</v>
      </c>
      <c r="C5" s="125">
        <v>24</v>
      </c>
      <c r="D5" s="125">
        <v>25</v>
      </c>
      <c r="E5" s="125">
        <v>0</v>
      </c>
      <c r="F5" s="125">
        <v>25</v>
      </c>
      <c r="G5" s="125">
        <v>0</v>
      </c>
      <c r="H5" s="125">
        <v>0</v>
      </c>
      <c r="I5" s="125">
        <v>12</v>
      </c>
      <c r="J5" s="125">
        <v>0</v>
      </c>
      <c r="K5" s="125">
        <v>12</v>
      </c>
    </row>
    <row r="6" spans="1:11" x14ac:dyDescent="0.25">
      <c r="A6" s="128" t="s">
        <v>487</v>
      </c>
      <c r="B6" s="129" t="s">
        <v>490</v>
      </c>
      <c r="C6" s="128">
        <v>24</v>
      </c>
      <c r="D6" s="128">
        <v>20</v>
      </c>
      <c r="E6" s="128">
        <v>0</v>
      </c>
      <c r="F6" s="128">
        <v>20</v>
      </c>
      <c r="G6" s="128">
        <v>3</v>
      </c>
      <c r="H6" s="128">
        <v>0</v>
      </c>
      <c r="I6" s="128">
        <v>13</v>
      </c>
      <c r="J6" s="128">
        <v>0</v>
      </c>
      <c r="K6" s="128">
        <v>16</v>
      </c>
    </row>
    <row r="7" spans="1:11" x14ac:dyDescent="0.25">
      <c r="A7" s="125" t="s">
        <v>487</v>
      </c>
      <c r="B7" s="126" t="s">
        <v>489</v>
      </c>
      <c r="C7" s="125">
        <v>20</v>
      </c>
      <c r="D7" s="125">
        <v>22</v>
      </c>
      <c r="E7" s="125">
        <v>0</v>
      </c>
      <c r="F7" s="125">
        <v>22</v>
      </c>
      <c r="G7" s="125">
        <v>0</v>
      </c>
      <c r="H7" s="125">
        <v>8</v>
      </c>
      <c r="I7" s="125">
        <v>4</v>
      </c>
      <c r="J7" s="125">
        <v>0</v>
      </c>
      <c r="K7" s="125">
        <v>12</v>
      </c>
    </row>
    <row r="8" spans="1:11" x14ac:dyDescent="0.25">
      <c r="A8" s="128" t="s">
        <v>487</v>
      </c>
      <c r="B8" s="129" t="s">
        <v>488</v>
      </c>
      <c r="C8" s="128">
        <v>24</v>
      </c>
      <c r="D8" s="128">
        <v>22</v>
      </c>
      <c r="E8" s="128">
        <v>0</v>
      </c>
      <c r="F8" s="128">
        <v>22</v>
      </c>
      <c r="G8" s="128">
        <v>0</v>
      </c>
      <c r="H8" s="128">
        <v>0</v>
      </c>
      <c r="I8" s="128">
        <v>16</v>
      </c>
      <c r="J8" s="128">
        <v>0</v>
      </c>
      <c r="K8" s="128">
        <v>16</v>
      </c>
    </row>
    <row r="9" spans="1:11" x14ac:dyDescent="0.25">
      <c r="A9" s="125" t="s">
        <v>487</v>
      </c>
      <c r="B9" s="126" t="s">
        <v>486</v>
      </c>
      <c r="C9" s="125">
        <v>24</v>
      </c>
      <c r="D9" s="125">
        <v>24</v>
      </c>
      <c r="E9" s="125">
        <v>0</v>
      </c>
      <c r="F9" s="125">
        <v>24</v>
      </c>
      <c r="G9" s="125">
        <v>0</v>
      </c>
      <c r="H9" s="125">
        <v>24</v>
      </c>
      <c r="I9" s="125">
        <v>0</v>
      </c>
      <c r="J9" s="125">
        <v>0</v>
      </c>
      <c r="K9" s="125">
        <v>24</v>
      </c>
    </row>
    <row r="10" spans="1:11" x14ac:dyDescent="0.25">
      <c r="A10" s="128" t="s">
        <v>485</v>
      </c>
      <c r="B10" s="129" t="s">
        <v>484</v>
      </c>
      <c r="C10" s="128">
        <v>18</v>
      </c>
      <c r="D10" s="128">
        <v>17</v>
      </c>
      <c r="E10" s="128">
        <v>0</v>
      </c>
      <c r="F10" s="128">
        <v>17</v>
      </c>
      <c r="G10" s="128">
        <v>10</v>
      </c>
      <c r="H10" s="128">
        <v>4</v>
      </c>
      <c r="I10" s="128">
        <v>0</v>
      </c>
      <c r="J10" s="128">
        <v>0</v>
      </c>
      <c r="K10" s="128">
        <v>14</v>
      </c>
    </row>
    <row r="11" spans="1:11" x14ac:dyDescent="0.25">
      <c r="A11" s="125" t="s">
        <v>481</v>
      </c>
      <c r="B11" s="126" t="s">
        <v>483</v>
      </c>
      <c r="C11" s="125">
        <v>48</v>
      </c>
      <c r="D11" s="125">
        <v>42</v>
      </c>
      <c r="E11" s="125">
        <v>0</v>
      </c>
      <c r="F11" s="125">
        <v>42</v>
      </c>
      <c r="G11" s="125">
        <v>4</v>
      </c>
      <c r="H11" s="125">
        <v>18</v>
      </c>
      <c r="I11" s="125">
        <v>0</v>
      </c>
      <c r="J11" s="125">
        <v>0</v>
      </c>
      <c r="K11" s="125">
        <v>22</v>
      </c>
    </row>
    <row r="12" spans="1:11" x14ac:dyDescent="0.25">
      <c r="A12" s="128" t="s">
        <v>481</v>
      </c>
      <c r="B12" s="129" t="s">
        <v>482</v>
      </c>
      <c r="C12" s="128">
        <v>30</v>
      </c>
      <c r="D12" s="128">
        <v>28</v>
      </c>
      <c r="E12" s="128">
        <v>0</v>
      </c>
      <c r="F12" s="128">
        <v>28</v>
      </c>
      <c r="G12" s="128">
        <v>16</v>
      </c>
      <c r="H12" s="128">
        <v>0</v>
      </c>
      <c r="I12" s="128">
        <v>0</v>
      </c>
      <c r="J12" s="128">
        <v>0</v>
      </c>
      <c r="K12" s="128">
        <v>16</v>
      </c>
    </row>
    <row r="13" spans="1:11" x14ac:dyDescent="0.25">
      <c r="A13" s="125" t="s">
        <v>481</v>
      </c>
      <c r="B13" s="126" t="s">
        <v>480</v>
      </c>
      <c r="C13" s="125">
        <v>40</v>
      </c>
      <c r="D13" s="125">
        <v>14</v>
      </c>
      <c r="E13" s="125">
        <v>7</v>
      </c>
      <c r="F13" s="125">
        <v>21</v>
      </c>
      <c r="G13" s="125">
        <v>5</v>
      </c>
      <c r="H13" s="125">
        <v>0</v>
      </c>
      <c r="I13" s="125">
        <v>0</v>
      </c>
      <c r="J13" s="125">
        <v>0</v>
      </c>
      <c r="K13" s="125">
        <v>5</v>
      </c>
    </row>
    <row r="14" spans="1:11" x14ac:dyDescent="0.25">
      <c r="A14" s="128" t="s">
        <v>478</v>
      </c>
      <c r="B14" s="129" t="s">
        <v>479</v>
      </c>
      <c r="C14" s="128">
        <v>14</v>
      </c>
      <c r="D14" s="128">
        <v>11</v>
      </c>
      <c r="E14" s="128">
        <v>0</v>
      </c>
      <c r="F14" s="128">
        <v>11</v>
      </c>
      <c r="G14" s="128">
        <v>6</v>
      </c>
      <c r="H14" s="128">
        <v>0</v>
      </c>
      <c r="I14" s="128">
        <v>0</v>
      </c>
      <c r="J14" s="128">
        <v>0</v>
      </c>
      <c r="K14" s="128">
        <v>6</v>
      </c>
    </row>
    <row r="15" spans="1:11" x14ac:dyDescent="0.25">
      <c r="A15" s="125" t="s">
        <v>478</v>
      </c>
      <c r="B15" s="126" t="s">
        <v>477</v>
      </c>
      <c r="C15" s="125">
        <v>24</v>
      </c>
      <c r="D15" s="125">
        <v>24</v>
      </c>
      <c r="E15" s="125">
        <v>0</v>
      </c>
      <c r="F15" s="125">
        <v>24</v>
      </c>
      <c r="G15" s="125">
        <v>21</v>
      </c>
      <c r="H15" s="125">
        <v>0</v>
      </c>
      <c r="I15" s="125">
        <v>0</v>
      </c>
      <c r="J15" s="125">
        <v>0</v>
      </c>
      <c r="K15" s="125">
        <v>21</v>
      </c>
    </row>
    <row r="16" spans="1:11" x14ac:dyDescent="0.25">
      <c r="A16" s="128" t="s">
        <v>457</v>
      </c>
      <c r="B16" s="129" t="s">
        <v>476</v>
      </c>
      <c r="C16" s="128">
        <v>36</v>
      </c>
      <c r="D16" s="128">
        <v>29</v>
      </c>
      <c r="E16" s="128">
        <v>0</v>
      </c>
      <c r="F16" s="128">
        <v>29</v>
      </c>
      <c r="G16" s="128">
        <v>17</v>
      </c>
      <c r="H16" s="128">
        <v>0</v>
      </c>
      <c r="I16" s="128">
        <v>7</v>
      </c>
      <c r="J16" s="128">
        <v>0</v>
      </c>
      <c r="K16" s="128">
        <v>24</v>
      </c>
    </row>
    <row r="17" spans="1:11" x14ac:dyDescent="0.25">
      <c r="A17" s="125" t="s">
        <v>457</v>
      </c>
      <c r="B17" s="126" t="s">
        <v>475</v>
      </c>
      <c r="C17" s="125">
        <v>24</v>
      </c>
      <c r="D17" s="125">
        <v>10</v>
      </c>
      <c r="E17" s="125">
        <v>0</v>
      </c>
      <c r="F17" s="125">
        <v>10</v>
      </c>
      <c r="G17" s="125">
        <v>9</v>
      </c>
      <c r="H17" s="125">
        <v>0</v>
      </c>
      <c r="I17" s="125">
        <v>0</v>
      </c>
      <c r="J17" s="125">
        <v>0</v>
      </c>
      <c r="K17" s="125">
        <v>9</v>
      </c>
    </row>
    <row r="18" spans="1:11" x14ac:dyDescent="0.25">
      <c r="A18" s="128" t="s">
        <v>457</v>
      </c>
      <c r="B18" s="129" t="s">
        <v>474</v>
      </c>
      <c r="C18" s="128">
        <v>60</v>
      </c>
      <c r="D18" s="128">
        <v>33</v>
      </c>
      <c r="E18" s="128">
        <v>0</v>
      </c>
      <c r="F18" s="128">
        <v>33</v>
      </c>
      <c r="G18" s="128">
        <v>18</v>
      </c>
      <c r="H18" s="128">
        <v>0</v>
      </c>
      <c r="I18" s="128">
        <v>2</v>
      </c>
      <c r="J18" s="128">
        <v>0</v>
      </c>
      <c r="K18" s="128">
        <v>20</v>
      </c>
    </row>
    <row r="19" spans="1:11" x14ac:dyDescent="0.25">
      <c r="A19" s="125" t="s">
        <v>457</v>
      </c>
      <c r="B19" s="126" t="s">
        <v>473</v>
      </c>
      <c r="C19" s="125">
        <v>40</v>
      </c>
      <c r="D19" s="125">
        <v>24</v>
      </c>
      <c r="E19" s="125">
        <v>10</v>
      </c>
      <c r="F19" s="125">
        <v>34</v>
      </c>
      <c r="G19" s="125">
        <v>0</v>
      </c>
      <c r="H19" s="125">
        <v>0</v>
      </c>
      <c r="I19" s="125">
        <v>22</v>
      </c>
      <c r="J19" s="125">
        <v>0</v>
      </c>
      <c r="K19" s="125">
        <v>22</v>
      </c>
    </row>
    <row r="20" spans="1:11" x14ac:dyDescent="0.25">
      <c r="A20" s="128" t="s">
        <v>457</v>
      </c>
      <c r="B20" s="129" t="s">
        <v>472</v>
      </c>
      <c r="C20" s="128">
        <v>24</v>
      </c>
      <c r="D20" s="128">
        <v>21</v>
      </c>
      <c r="E20" s="128">
        <v>0</v>
      </c>
      <c r="F20" s="128">
        <v>21</v>
      </c>
      <c r="G20" s="128">
        <v>14</v>
      </c>
      <c r="H20" s="128">
        <v>0</v>
      </c>
      <c r="I20" s="128">
        <v>8</v>
      </c>
      <c r="J20" s="128">
        <v>1</v>
      </c>
      <c r="K20" s="128">
        <v>23</v>
      </c>
    </row>
    <row r="21" spans="1:11" x14ac:dyDescent="0.25">
      <c r="A21" s="125" t="s">
        <v>457</v>
      </c>
      <c r="B21" s="126" t="s">
        <v>471</v>
      </c>
      <c r="C21" s="125">
        <v>24</v>
      </c>
      <c r="D21" s="125">
        <v>24</v>
      </c>
      <c r="E21" s="125">
        <v>4</v>
      </c>
      <c r="F21" s="125">
        <v>28</v>
      </c>
      <c r="G21" s="125">
        <v>16</v>
      </c>
      <c r="H21" s="125">
        <v>0</v>
      </c>
      <c r="I21" s="125">
        <v>0</v>
      </c>
      <c r="J21" s="125">
        <v>0</v>
      </c>
      <c r="K21" s="125">
        <v>16</v>
      </c>
    </row>
    <row r="22" spans="1:11" x14ac:dyDescent="0.25">
      <c r="A22" s="128" t="s">
        <v>457</v>
      </c>
      <c r="B22" s="129" t="s">
        <v>470</v>
      </c>
      <c r="C22" s="128">
        <v>24</v>
      </c>
      <c r="D22" s="128">
        <v>22</v>
      </c>
      <c r="E22" s="128">
        <v>0</v>
      </c>
      <c r="F22" s="128">
        <v>22</v>
      </c>
      <c r="G22" s="128">
        <v>7</v>
      </c>
      <c r="H22" s="128">
        <v>0</v>
      </c>
      <c r="I22" s="128">
        <v>3</v>
      </c>
      <c r="J22" s="128">
        <v>5</v>
      </c>
      <c r="K22" s="128">
        <v>15</v>
      </c>
    </row>
    <row r="23" spans="1:11" x14ac:dyDescent="0.25">
      <c r="A23" s="125" t="s">
        <v>457</v>
      </c>
      <c r="B23" s="126" t="s">
        <v>469</v>
      </c>
      <c r="C23" s="125">
        <v>24</v>
      </c>
      <c r="D23" s="125">
        <v>18</v>
      </c>
      <c r="E23" s="125">
        <v>0</v>
      </c>
      <c r="F23" s="125">
        <v>18</v>
      </c>
      <c r="G23" s="125">
        <v>13</v>
      </c>
      <c r="H23" s="125">
        <v>0</v>
      </c>
      <c r="I23" s="125">
        <v>5</v>
      </c>
      <c r="J23" s="125">
        <v>0</v>
      </c>
      <c r="K23" s="125">
        <v>18</v>
      </c>
    </row>
    <row r="24" spans="1:11" x14ac:dyDescent="0.25">
      <c r="A24" s="128" t="s">
        <v>457</v>
      </c>
      <c r="B24" s="129" t="s">
        <v>468</v>
      </c>
      <c r="C24" s="128">
        <v>24</v>
      </c>
      <c r="D24" s="128">
        <v>24</v>
      </c>
      <c r="E24" s="128">
        <v>0</v>
      </c>
      <c r="F24" s="128">
        <v>24</v>
      </c>
      <c r="G24" s="128">
        <v>13</v>
      </c>
      <c r="H24" s="128">
        <v>0</v>
      </c>
      <c r="I24" s="128">
        <v>5</v>
      </c>
      <c r="J24" s="128">
        <v>1</v>
      </c>
      <c r="K24" s="128">
        <v>19</v>
      </c>
    </row>
    <row r="25" spans="1:11" x14ac:dyDescent="0.25">
      <c r="A25" s="125" t="s">
        <v>457</v>
      </c>
      <c r="B25" s="126" t="s">
        <v>467</v>
      </c>
      <c r="C25" s="125">
        <v>24</v>
      </c>
      <c r="D25" s="125">
        <v>19</v>
      </c>
      <c r="E25" s="125">
        <v>0</v>
      </c>
      <c r="F25" s="125">
        <v>19</v>
      </c>
      <c r="G25" s="125">
        <v>10</v>
      </c>
      <c r="H25" s="125">
        <v>9</v>
      </c>
      <c r="I25" s="125">
        <v>1</v>
      </c>
      <c r="J25" s="125">
        <v>1</v>
      </c>
      <c r="K25" s="125">
        <v>21</v>
      </c>
    </row>
    <row r="26" spans="1:11" x14ac:dyDescent="0.25">
      <c r="A26" s="128" t="s">
        <v>457</v>
      </c>
      <c r="B26" s="129" t="s">
        <v>466</v>
      </c>
      <c r="C26" s="128">
        <v>24</v>
      </c>
      <c r="D26" s="128">
        <v>20</v>
      </c>
      <c r="E26" s="128">
        <v>0</v>
      </c>
      <c r="F26" s="128">
        <v>20</v>
      </c>
      <c r="G26" s="128">
        <v>0</v>
      </c>
      <c r="H26" s="128">
        <v>4</v>
      </c>
      <c r="I26" s="128">
        <v>10</v>
      </c>
      <c r="J26" s="128">
        <v>0</v>
      </c>
      <c r="K26" s="128">
        <v>14</v>
      </c>
    </row>
    <row r="27" spans="1:11" x14ac:dyDescent="0.25">
      <c r="A27" s="125" t="s">
        <v>457</v>
      </c>
      <c r="B27" s="126" t="s">
        <v>465</v>
      </c>
      <c r="C27" s="125">
        <v>25</v>
      </c>
      <c r="D27" s="125">
        <v>15</v>
      </c>
      <c r="E27" s="125">
        <v>0</v>
      </c>
      <c r="F27" s="125">
        <v>15</v>
      </c>
      <c r="G27" s="125">
        <v>18</v>
      </c>
      <c r="H27" s="125">
        <v>0</v>
      </c>
      <c r="I27" s="125">
        <v>0</v>
      </c>
      <c r="J27" s="125">
        <v>0</v>
      </c>
      <c r="K27" s="125">
        <v>18</v>
      </c>
    </row>
    <row r="28" spans="1:11" x14ac:dyDescent="0.25">
      <c r="A28" s="128" t="s">
        <v>457</v>
      </c>
      <c r="B28" s="129" t="s">
        <v>464</v>
      </c>
      <c r="C28" s="128">
        <v>24</v>
      </c>
      <c r="D28" s="128">
        <v>21</v>
      </c>
      <c r="E28" s="128">
        <v>0</v>
      </c>
      <c r="F28" s="128">
        <v>21</v>
      </c>
      <c r="G28" s="128">
        <v>10</v>
      </c>
      <c r="H28" s="128">
        <v>0</v>
      </c>
      <c r="I28" s="128">
        <v>0</v>
      </c>
      <c r="J28" s="128">
        <v>0</v>
      </c>
      <c r="K28" s="128">
        <v>10</v>
      </c>
    </row>
    <row r="29" spans="1:11" x14ac:dyDescent="0.25">
      <c r="A29" s="125" t="s">
        <v>457</v>
      </c>
      <c r="B29" s="126" t="s">
        <v>463</v>
      </c>
      <c r="C29" s="125">
        <v>30</v>
      </c>
      <c r="D29" s="125">
        <v>26</v>
      </c>
      <c r="E29" s="125">
        <v>0</v>
      </c>
      <c r="F29" s="125">
        <v>26</v>
      </c>
      <c r="G29" s="125">
        <v>22</v>
      </c>
      <c r="H29" s="125">
        <v>0</v>
      </c>
      <c r="I29" s="125">
        <v>0</v>
      </c>
      <c r="J29" s="125">
        <v>0</v>
      </c>
      <c r="K29" s="125">
        <v>22</v>
      </c>
    </row>
    <row r="30" spans="1:11" x14ac:dyDescent="0.25">
      <c r="A30" s="128" t="s">
        <v>457</v>
      </c>
      <c r="B30" s="129" t="s">
        <v>462</v>
      </c>
      <c r="C30" s="128">
        <v>24</v>
      </c>
      <c r="D30" s="128">
        <v>24</v>
      </c>
      <c r="E30" s="128">
        <v>0</v>
      </c>
      <c r="F30" s="128">
        <v>24</v>
      </c>
      <c r="G30" s="128">
        <v>15</v>
      </c>
      <c r="H30" s="128">
        <v>0</v>
      </c>
      <c r="I30" s="128">
        <v>9</v>
      </c>
      <c r="J30" s="128">
        <v>0</v>
      </c>
      <c r="K30" s="128">
        <v>24</v>
      </c>
    </row>
    <row r="31" spans="1:11" x14ac:dyDescent="0.25">
      <c r="A31" s="125" t="s">
        <v>457</v>
      </c>
      <c r="B31" s="126" t="s">
        <v>461</v>
      </c>
      <c r="C31" s="125">
        <v>24</v>
      </c>
      <c r="D31" s="125">
        <v>24</v>
      </c>
      <c r="E31" s="125">
        <v>0</v>
      </c>
      <c r="F31" s="125">
        <v>24</v>
      </c>
      <c r="G31" s="125">
        <v>13</v>
      </c>
      <c r="H31" s="125">
        <v>0</v>
      </c>
      <c r="I31" s="125">
        <v>0</v>
      </c>
      <c r="J31" s="125">
        <v>0</v>
      </c>
      <c r="K31" s="125">
        <v>13</v>
      </c>
    </row>
    <row r="32" spans="1:11" x14ac:dyDescent="0.25">
      <c r="A32" s="128" t="s">
        <v>457</v>
      </c>
      <c r="B32" s="129" t="s">
        <v>460</v>
      </c>
      <c r="C32" s="128">
        <v>36</v>
      </c>
      <c r="D32" s="128">
        <v>32</v>
      </c>
      <c r="E32" s="128">
        <v>0</v>
      </c>
      <c r="F32" s="128">
        <v>32</v>
      </c>
      <c r="G32" s="128">
        <v>20</v>
      </c>
      <c r="H32" s="128">
        <v>0</v>
      </c>
      <c r="I32" s="128">
        <v>3</v>
      </c>
      <c r="J32" s="128">
        <v>0</v>
      </c>
      <c r="K32" s="128">
        <v>23</v>
      </c>
    </row>
    <row r="33" spans="1:11" x14ac:dyDescent="0.25">
      <c r="A33" s="125" t="s">
        <v>457</v>
      </c>
      <c r="B33" s="126" t="s">
        <v>459</v>
      </c>
      <c r="C33" s="125">
        <v>42</v>
      </c>
      <c r="D33" s="125">
        <v>25</v>
      </c>
      <c r="E33" s="125">
        <v>0</v>
      </c>
      <c r="F33" s="125">
        <v>25</v>
      </c>
      <c r="G33" s="125">
        <v>18</v>
      </c>
      <c r="H33" s="125">
        <v>0</v>
      </c>
      <c r="I33" s="125">
        <v>6</v>
      </c>
      <c r="J33" s="125">
        <v>0</v>
      </c>
      <c r="K33" s="125">
        <v>24</v>
      </c>
    </row>
    <row r="34" spans="1:11" x14ac:dyDescent="0.25">
      <c r="A34" s="128" t="s">
        <v>457</v>
      </c>
      <c r="B34" s="129" t="s">
        <v>458</v>
      </c>
      <c r="C34" s="128">
        <v>60</v>
      </c>
      <c r="D34" s="128">
        <v>30</v>
      </c>
      <c r="E34" s="128">
        <v>0</v>
      </c>
      <c r="F34" s="128">
        <v>30</v>
      </c>
      <c r="G34" s="128">
        <v>42</v>
      </c>
      <c r="H34" s="128">
        <v>8</v>
      </c>
      <c r="I34" s="128">
        <v>0</v>
      </c>
      <c r="J34" s="128">
        <v>0</v>
      </c>
      <c r="K34" s="128">
        <v>50</v>
      </c>
    </row>
    <row r="35" spans="1:11" x14ac:dyDescent="0.25">
      <c r="A35" s="125" t="s">
        <v>457</v>
      </c>
      <c r="B35" s="126" t="s">
        <v>456</v>
      </c>
      <c r="C35" s="125">
        <v>28</v>
      </c>
      <c r="D35" s="125">
        <v>25</v>
      </c>
      <c r="E35" s="125">
        <v>3</v>
      </c>
      <c r="F35" s="125">
        <v>28</v>
      </c>
      <c r="G35" s="125">
        <v>20</v>
      </c>
      <c r="H35" s="125">
        <v>0</v>
      </c>
      <c r="I35" s="125">
        <v>0</v>
      </c>
      <c r="J35" s="125">
        <v>0</v>
      </c>
      <c r="K35" s="125">
        <v>20</v>
      </c>
    </row>
    <row r="36" spans="1:11" x14ac:dyDescent="0.25">
      <c r="A36" s="128" t="s">
        <v>453</v>
      </c>
      <c r="B36" s="129" t="s">
        <v>455</v>
      </c>
      <c r="C36" s="128">
        <v>40</v>
      </c>
      <c r="D36" s="128">
        <v>26</v>
      </c>
      <c r="E36" s="128">
        <v>0</v>
      </c>
      <c r="F36" s="128">
        <v>26</v>
      </c>
      <c r="G36" s="128">
        <v>11</v>
      </c>
      <c r="H36" s="128">
        <v>0</v>
      </c>
      <c r="I36" s="128">
        <v>0</v>
      </c>
      <c r="J36" s="128">
        <v>0</v>
      </c>
      <c r="K36" s="128">
        <v>11</v>
      </c>
    </row>
    <row r="37" spans="1:11" x14ac:dyDescent="0.25">
      <c r="A37" s="125" t="s">
        <v>453</v>
      </c>
      <c r="B37" s="126" t="s">
        <v>454</v>
      </c>
      <c r="C37" s="125">
        <v>50</v>
      </c>
      <c r="D37" s="125">
        <v>32</v>
      </c>
      <c r="E37" s="125">
        <v>18</v>
      </c>
      <c r="F37" s="125">
        <v>50</v>
      </c>
      <c r="G37" s="125">
        <v>41</v>
      </c>
      <c r="H37" s="125">
        <v>0</v>
      </c>
      <c r="I37" s="125">
        <v>0</v>
      </c>
      <c r="J37" s="125">
        <v>0</v>
      </c>
      <c r="K37" s="125">
        <v>41</v>
      </c>
    </row>
    <row r="38" spans="1:11" x14ac:dyDescent="0.25">
      <c r="A38" s="128" t="s">
        <v>453</v>
      </c>
      <c r="B38" s="129" t="s">
        <v>452</v>
      </c>
      <c r="C38" s="128">
        <v>30</v>
      </c>
      <c r="D38" s="128">
        <v>35</v>
      </c>
      <c r="E38" s="128">
        <v>14</v>
      </c>
      <c r="F38" s="128">
        <v>49</v>
      </c>
      <c r="G38" s="128">
        <v>17</v>
      </c>
      <c r="H38" s="128">
        <v>0</v>
      </c>
      <c r="I38" s="128">
        <v>0</v>
      </c>
      <c r="J38" s="128">
        <v>0</v>
      </c>
      <c r="K38" s="128">
        <v>17</v>
      </c>
    </row>
    <row r="39" spans="1:11" x14ac:dyDescent="0.25">
      <c r="A39" s="125" t="s">
        <v>449</v>
      </c>
      <c r="B39" s="126" t="s">
        <v>451</v>
      </c>
      <c r="C39" s="125">
        <v>12</v>
      </c>
      <c r="D39" s="125">
        <v>3</v>
      </c>
      <c r="E39" s="125">
        <v>0</v>
      </c>
      <c r="F39" s="125">
        <v>3</v>
      </c>
      <c r="G39" s="125">
        <v>4</v>
      </c>
      <c r="H39" s="125">
        <v>0</v>
      </c>
      <c r="I39" s="125">
        <v>0</v>
      </c>
      <c r="J39" s="125">
        <v>0</v>
      </c>
      <c r="K39" s="125">
        <v>4</v>
      </c>
    </row>
    <row r="40" spans="1:11" x14ac:dyDescent="0.25">
      <c r="A40" s="128" t="s">
        <v>449</v>
      </c>
      <c r="B40" s="129" t="s">
        <v>450</v>
      </c>
      <c r="C40" s="128">
        <v>18</v>
      </c>
      <c r="D40" s="128">
        <v>15</v>
      </c>
      <c r="E40" s="128">
        <v>0</v>
      </c>
      <c r="F40" s="128">
        <v>15</v>
      </c>
      <c r="G40" s="128">
        <v>16</v>
      </c>
      <c r="H40" s="128">
        <v>0</v>
      </c>
      <c r="I40" s="128">
        <v>0</v>
      </c>
      <c r="J40" s="128">
        <v>0</v>
      </c>
      <c r="K40" s="128">
        <v>16</v>
      </c>
    </row>
    <row r="41" spans="1:11" x14ac:dyDescent="0.25">
      <c r="A41" s="125" t="s">
        <v>449</v>
      </c>
      <c r="B41" s="126" t="s">
        <v>448</v>
      </c>
      <c r="C41" s="125">
        <v>24</v>
      </c>
      <c r="D41" s="125">
        <v>11</v>
      </c>
      <c r="E41" s="125">
        <v>0</v>
      </c>
      <c r="F41" s="125">
        <v>11</v>
      </c>
      <c r="G41" s="125">
        <v>19</v>
      </c>
      <c r="H41" s="125">
        <v>0</v>
      </c>
      <c r="I41" s="125">
        <v>0</v>
      </c>
      <c r="J41" s="125">
        <v>0</v>
      </c>
      <c r="K41" s="125">
        <v>19</v>
      </c>
    </row>
    <row r="42" spans="1:11" x14ac:dyDescent="0.25">
      <c r="A42" s="128" t="s">
        <v>427</v>
      </c>
      <c r="B42" s="129" t="s">
        <v>447</v>
      </c>
      <c r="C42" s="128">
        <v>20</v>
      </c>
      <c r="D42" s="128">
        <v>17</v>
      </c>
      <c r="E42" s="128">
        <v>0</v>
      </c>
      <c r="F42" s="128">
        <v>17</v>
      </c>
      <c r="G42" s="128">
        <v>17</v>
      </c>
      <c r="H42" s="128">
        <v>0</v>
      </c>
      <c r="I42" s="128">
        <v>0</v>
      </c>
      <c r="J42" s="128">
        <v>0</v>
      </c>
      <c r="K42" s="128">
        <v>17</v>
      </c>
    </row>
    <row r="43" spans="1:11" x14ac:dyDescent="0.25">
      <c r="A43" s="125" t="s">
        <v>427</v>
      </c>
      <c r="B43" s="126" t="s">
        <v>446</v>
      </c>
      <c r="C43" s="125">
        <v>36</v>
      </c>
      <c r="D43" s="125">
        <v>35</v>
      </c>
      <c r="E43" s="125">
        <v>0</v>
      </c>
      <c r="F43" s="125">
        <v>35</v>
      </c>
      <c r="G43" s="125">
        <v>32</v>
      </c>
      <c r="H43" s="125">
        <v>0</v>
      </c>
      <c r="I43" s="125">
        <v>0</v>
      </c>
      <c r="J43" s="125">
        <v>0</v>
      </c>
      <c r="K43" s="125">
        <v>32</v>
      </c>
    </row>
    <row r="44" spans="1:11" x14ac:dyDescent="0.25">
      <c r="A44" s="128" t="s">
        <v>427</v>
      </c>
      <c r="B44" s="129" t="s">
        <v>445</v>
      </c>
      <c r="C44" s="128">
        <v>60</v>
      </c>
      <c r="D44" s="128">
        <v>30</v>
      </c>
      <c r="E44" s="128">
        <v>0</v>
      </c>
      <c r="F44" s="128">
        <v>30</v>
      </c>
      <c r="G44" s="128">
        <v>23</v>
      </c>
      <c r="H44" s="128">
        <v>0</v>
      </c>
      <c r="I44" s="128">
        <v>0</v>
      </c>
      <c r="J44" s="128">
        <v>0</v>
      </c>
      <c r="K44" s="128">
        <v>23</v>
      </c>
    </row>
    <row r="45" spans="1:11" x14ac:dyDescent="0.25">
      <c r="A45" s="125" t="s">
        <v>427</v>
      </c>
      <c r="B45" s="126" t="s">
        <v>444</v>
      </c>
      <c r="C45" s="125">
        <v>20</v>
      </c>
      <c r="D45" s="125">
        <v>17</v>
      </c>
      <c r="E45" s="125">
        <v>0</v>
      </c>
      <c r="F45" s="125">
        <v>17</v>
      </c>
      <c r="G45" s="125">
        <v>13</v>
      </c>
      <c r="H45" s="125">
        <v>0</v>
      </c>
      <c r="I45" s="125">
        <v>0</v>
      </c>
      <c r="J45" s="125">
        <v>0</v>
      </c>
      <c r="K45" s="125">
        <v>13</v>
      </c>
    </row>
    <row r="46" spans="1:11" x14ac:dyDescent="0.25">
      <c r="A46" s="128" t="s">
        <v>427</v>
      </c>
      <c r="B46" s="129" t="s">
        <v>443</v>
      </c>
      <c r="C46" s="128">
        <v>24</v>
      </c>
      <c r="D46" s="128">
        <v>15</v>
      </c>
      <c r="E46" s="128">
        <v>0</v>
      </c>
      <c r="F46" s="128">
        <v>15</v>
      </c>
      <c r="G46" s="128">
        <v>15</v>
      </c>
      <c r="H46" s="128">
        <v>0</v>
      </c>
      <c r="I46" s="128">
        <v>0</v>
      </c>
      <c r="J46" s="128">
        <v>0</v>
      </c>
      <c r="K46" s="128">
        <v>15</v>
      </c>
    </row>
    <row r="47" spans="1:11" x14ac:dyDescent="0.25">
      <c r="A47" s="125" t="s">
        <v>427</v>
      </c>
      <c r="B47" s="126" t="s">
        <v>442</v>
      </c>
      <c r="C47" s="125">
        <v>32</v>
      </c>
      <c r="D47" s="125">
        <v>21</v>
      </c>
      <c r="E47" s="125">
        <v>0</v>
      </c>
      <c r="F47" s="125">
        <v>21</v>
      </c>
      <c r="G47" s="125">
        <v>21</v>
      </c>
      <c r="H47" s="125">
        <v>0</v>
      </c>
      <c r="I47" s="125">
        <v>0</v>
      </c>
      <c r="J47" s="125">
        <v>0</v>
      </c>
      <c r="K47" s="125">
        <v>21</v>
      </c>
    </row>
    <row r="48" spans="1:11" x14ac:dyDescent="0.25">
      <c r="A48" s="128" t="s">
        <v>427</v>
      </c>
      <c r="B48" s="129" t="s">
        <v>503</v>
      </c>
      <c r="C48" s="128">
        <v>36</v>
      </c>
      <c r="D48" s="128">
        <v>35</v>
      </c>
      <c r="E48" s="128">
        <v>0</v>
      </c>
      <c r="F48" s="128">
        <v>35</v>
      </c>
      <c r="G48" s="128">
        <v>20</v>
      </c>
      <c r="H48" s="128">
        <v>0</v>
      </c>
      <c r="I48" s="128">
        <v>0</v>
      </c>
      <c r="J48" s="128">
        <v>0</v>
      </c>
      <c r="K48" s="128">
        <v>20</v>
      </c>
    </row>
    <row r="49" spans="1:11" x14ac:dyDescent="0.25">
      <c r="A49" s="125" t="s">
        <v>427</v>
      </c>
      <c r="B49" s="126" t="s">
        <v>441</v>
      </c>
      <c r="C49" s="125">
        <v>24</v>
      </c>
      <c r="D49" s="125">
        <v>19</v>
      </c>
      <c r="E49" s="125">
        <v>0</v>
      </c>
      <c r="F49" s="125">
        <v>19</v>
      </c>
      <c r="G49" s="125">
        <v>21</v>
      </c>
      <c r="H49" s="125">
        <v>0</v>
      </c>
      <c r="I49" s="125">
        <v>0</v>
      </c>
      <c r="J49" s="125">
        <v>0</v>
      </c>
      <c r="K49" s="125">
        <v>21</v>
      </c>
    </row>
    <row r="50" spans="1:11" x14ac:dyDescent="0.25">
      <c r="A50" s="128" t="s">
        <v>427</v>
      </c>
      <c r="B50" s="129" t="s">
        <v>440</v>
      </c>
      <c r="C50" s="128">
        <v>20</v>
      </c>
      <c r="D50" s="128">
        <v>14</v>
      </c>
      <c r="E50" s="128">
        <v>0</v>
      </c>
      <c r="F50" s="128">
        <v>14</v>
      </c>
      <c r="G50" s="128">
        <v>14</v>
      </c>
      <c r="H50" s="128">
        <v>0</v>
      </c>
      <c r="I50" s="128">
        <v>0</v>
      </c>
      <c r="J50" s="128">
        <v>0</v>
      </c>
      <c r="K50" s="128">
        <v>14</v>
      </c>
    </row>
    <row r="51" spans="1:11" x14ac:dyDescent="0.25">
      <c r="A51" s="125" t="s">
        <v>427</v>
      </c>
      <c r="B51" s="126" t="s">
        <v>439</v>
      </c>
      <c r="C51" s="125">
        <v>25</v>
      </c>
      <c r="D51" s="125">
        <v>25</v>
      </c>
      <c r="E51" s="125">
        <v>0</v>
      </c>
      <c r="F51" s="125">
        <v>25</v>
      </c>
      <c r="G51" s="125">
        <v>21</v>
      </c>
      <c r="H51" s="125">
        <v>0</v>
      </c>
      <c r="I51" s="125">
        <v>0</v>
      </c>
      <c r="J51" s="125">
        <v>0</v>
      </c>
      <c r="K51" s="125">
        <v>21</v>
      </c>
    </row>
    <row r="52" spans="1:11" x14ac:dyDescent="0.25">
      <c r="A52" s="128" t="s">
        <v>427</v>
      </c>
      <c r="B52" s="129" t="s">
        <v>438</v>
      </c>
      <c r="C52" s="128">
        <v>20</v>
      </c>
      <c r="D52" s="128">
        <v>19</v>
      </c>
      <c r="E52" s="128">
        <v>0</v>
      </c>
      <c r="F52" s="128">
        <v>19</v>
      </c>
      <c r="G52" s="128">
        <v>18</v>
      </c>
      <c r="H52" s="128">
        <v>0</v>
      </c>
      <c r="I52" s="128">
        <v>0</v>
      </c>
      <c r="J52" s="128">
        <v>0</v>
      </c>
      <c r="K52" s="128">
        <v>18</v>
      </c>
    </row>
    <row r="53" spans="1:11" x14ac:dyDescent="0.25">
      <c r="A53" s="125" t="s">
        <v>427</v>
      </c>
      <c r="B53" s="126" t="s">
        <v>437</v>
      </c>
      <c r="C53" s="125">
        <v>30</v>
      </c>
      <c r="D53" s="125">
        <v>8</v>
      </c>
      <c r="E53" s="125">
        <v>22</v>
      </c>
      <c r="F53" s="125">
        <v>30</v>
      </c>
      <c r="G53" s="125">
        <v>8</v>
      </c>
      <c r="H53" s="125">
        <v>0</v>
      </c>
      <c r="I53" s="125">
        <v>0</v>
      </c>
      <c r="J53" s="125">
        <v>0</v>
      </c>
      <c r="K53" s="125">
        <v>8</v>
      </c>
    </row>
    <row r="54" spans="1:11" x14ac:dyDescent="0.25">
      <c r="A54" s="128" t="s">
        <v>427</v>
      </c>
      <c r="B54" s="129" t="s">
        <v>436</v>
      </c>
      <c r="C54" s="128">
        <v>39</v>
      </c>
      <c r="D54" s="128">
        <v>21</v>
      </c>
      <c r="E54" s="128">
        <v>0</v>
      </c>
      <c r="F54" s="128">
        <v>21</v>
      </c>
      <c r="G54" s="128">
        <v>0</v>
      </c>
      <c r="H54" s="128">
        <v>0</v>
      </c>
      <c r="I54" s="128">
        <v>27</v>
      </c>
      <c r="J54" s="128">
        <v>0</v>
      </c>
      <c r="K54" s="128">
        <v>27</v>
      </c>
    </row>
    <row r="55" spans="1:11" x14ac:dyDescent="0.25">
      <c r="A55" s="125" t="s">
        <v>427</v>
      </c>
      <c r="B55" s="126" t="s">
        <v>435</v>
      </c>
      <c r="C55" s="125">
        <v>40</v>
      </c>
      <c r="D55" s="125">
        <v>28</v>
      </c>
      <c r="E55" s="125">
        <v>0</v>
      </c>
      <c r="F55" s="125">
        <v>28</v>
      </c>
      <c r="G55" s="125">
        <v>25</v>
      </c>
      <c r="H55" s="125">
        <v>0</v>
      </c>
      <c r="I55" s="125">
        <v>0</v>
      </c>
      <c r="J55" s="125">
        <v>0</v>
      </c>
      <c r="K55" s="125">
        <v>25</v>
      </c>
    </row>
    <row r="56" spans="1:11" x14ac:dyDescent="0.25">
      <c r="A56" s="128" t="s">
        <v>427</v>
      </c>
      <c r="B56" s="129" t="s">
        <v>434</v>
      </c>
      <c r="C56" s="128">
        <v>24</v>
      </c>
      <c r="D56" s="128">
        <v>24</v>
      </c>
      <c r="E56" s="128">
        <v>0</v>
      </c>
      <c r="F56" s="128">
        <v>24</v>
      </c>
      <c r="G56" s="128">
        <v>14</v>
      </c>
      <c r="H56" s="128">
        <v>0</v>
      </c>
      <c r="I56" s="128">
        <v>0</v>
      </c>
      <c r="J56" s="128">
        <v>0</v>
      </c>
      <c r="K56" s="128">
        <v>14</v>
      </c>
    </row>
    <row r="57" spans="1:11" x14ac:dyDescent="0.25">
      <c r="A57" s="125" t="s">
        <v>427</v>
      </c>
      <c r="B57" s="126" t="s">
        <v>632</v>
      </c>
      <c r="C57" s="125">
        <v>30</v>
      </c>
      <c r="D57" s="125">
        <v>15</v>
      </c>
      <c r="E57" s="125">
        <v>10</v>
      </c>
      <c r="F57" s="125">
        <v>25</v>
      </c>
      <c r="G57" s="125">
        <v>13</v>
      </c>
      <c r="H57" s="125">
        <v>0</v>
      </c>
      <c r="I57" s="125">
        <v>0</v>
      </c>
      <c r="J57" s="125">
        <v>0</v>
      </c>
      <c r="K57" s="125">
        <v>13</v>
      </c>
    </row>
    <row r="58" spans="1:11" x14ac:dyDescent="0.25">
      <c r="A58" s="128" t="s">
        <v>427</v>
      </c>
      <c r="B58" s="129" t="s">
        <v>433</v>
      </c>
      <c r="C58" s="128">
        <v>24</v>
      </c>
      <c r="D58" s="128">
        <v>21</v>
      </c>
      <c r="E58" s="128">
        <v>0</v>
      </c>
      <c r="F58" s="128">
        <v>21</v>
      </c>
      <c r="G58" s="128">
        <v>20</v>
      </c>
      <c r="H58" s="128">
        <v>0</v>
      </c>
      <c r="I58" s="128">
        <v>0</v>
      </c>
      <c r="J58" s="128">
        <v>0</v>
      </c>
      <c r="K58" s="128">
        <v>20</v>
      </c>
    </row>
    <row r="59" spans="1:11" x14ac:dyDescent="0.25">
      <c r="A59" s="125" t="s">
        <v>427</v>
      </c>
      <c r="B59" s="126" t="s">
        <v>432</v>
      </c>
      <c r="C59" s="125">
        <v>120</v>
      </c>
      <c r="D59" s="125">
        <v>24</v>
      </c>
      <c r="E59" s="125">
        <v>0</v>
      </c>
      <c r="F59" s="125">
        <v>24</v>
      </c>
      <c r="G59" s="125">
        <v>24</v>
      </c>
      <c r="H59" s="125">
        <v>0</v>
      </c>
      <c r="I59" s="125">
        <v>0</v>
      </c>
      <c r="J59" s="125">
        <v>0</v>
      </c>
      <c r="K59" s="125">
        <v>24</v>
      </c>
    </row>
    <row r="60" spans="1:11" x14ac:dyDescent="0.25">
      <c r="A60" s="128" t="s">
        <v>427</v>
      </c>
      <c r="B60" s="129" t="s">
        <v>431</v>
      </c>
      <c r="C60" s="128">
        <v>54</v>
      </c>
      <c r="D60" s="128">
        <v>24</v>
      </c>
      <c r="E60" s="128">
        <v>0</v>
      </c>
      <c r="F60" s="128">
        <v>24</v>
      </c>
      <c r="G60" s="128">
        <v>15</v>
      </c>
      <c r="H60" s="128">
        <v>0</v>
      </c>
      <c r="I60" s="128">
        <v>0</v>
      </c>
      <c r="J60" s="128">
        <v>0</v>
      </c>
      <c r="K60" s="128">
        <v>15</v>
      </c>
    </row>
    <row r="61" spans="1:11" x14ac:dyDescent="0.25">
      <c r="A61" s="125" t="s">
        <v>427</v>
      </c>
      <c r="B61" s="126" t="s">
        <v>430</v>
      </c>
      <c r="C61" s="125">
        <v>30</v>
      </c>
      <c r="D61" s="125">
        <v>15</v>
      </c>
      <c r="E61" s="125">
        <v>0</v>
      </c>
      <c r="F61" s="125">
        <v>15</v>
      </c>
      <c r="G61" s="125">
        <v>18</v>
      </c>
      <c r="H61" s="125">
        <v>0</v>
      </c>
      <c r="I61" s="125">
        <v>0</v>
      </c>
      <c r="J61" s="125">
        <v>0</v>
      </c>
      <c r="K61" s="125">
        <v>18</v>
      </c>
    </row>
    <row r="62" spans="1:11" x14ac:dyDescent="0.25">
      <c r="A62" s="128" t="s">
        <v>427</v>
      </c>
      <c r="B62" s="129" t="s">
        <v>429</v>
      </c>
      <c r="C62" s="128">
        <v>12</v>
      </c>
      <c r="D62" s="128">
        <v>12</v>
      </c>
      <c r="E62" s="128">
        <v>0</v>
      </c>
      <c r="F62" s="128">
        <v>12</v>
      </c>
      <c r="G62" s="128">
        <v>8</v>
      </c>
      <c r="H62" s="128">
        <v>0</v>
      </c>
      <c r="I62" s="128">
        <v>0</v>
      </c>
      <c r="J62" s="128">
        <v>0</v>
      </c>
      <c r="K62" s="128">
        <v>8</v>
      </c>
    </row>
    <row r="63" spans="1:11" x14ac:dyDescent="0.25">
      <c r="A63" s="125" t="s">
        <v>427</v>
      </c>
      <c r="B63" s="126" t="s">
        <v>428</v>
      </c>
      <c r="C63" s="125">
        <v>24</v>
      </c>
      <c r="D63" s="125">
        <v>14</v>
      </c>
      <c r="E63" s="125">
        <v>0</v>
      </c>
      <c r="F63" s="125">
        <v>14</v>
      </c>
      <c r="G63" s="125">
        <v>8</v>
      </c>
      <c r="H63" s="125">
        <v>0</v>
      </c>
      <c r="I63" s="125">
        <v>0</v>
      </c>
      <c r="J63" s="125">
        <v>0</v>
      </c>
      <c r="K63" s="125">
        <v>8</v>
      </c>
    </row>
    <row r="64" spans="1:11" x14ac:dyDescent="0.25">
      <c r="A64" s="128" t="s">
        <v>427</v>
      </c>
      <c r="B64" s="129" t="s">
        <v>426</v>
      </c>
      <c r="C64" s="128">
        <v>16</v>
      </c>
      <c r="D64" s="128">
        <v>17</v>
      </c>
      <c r="E64" s="128">
        <v>0</v>
      </c>
      <c r="F64" s="128">
        <v>17</v>
      </c>
      <c r="G64" s="128">
        <v>11</v>
      </c>
      <c r="H64" s="128">
        <v>0</v>
      </c>
      <c r="I64" s="128">
        <v>0</v>
      </c>
      <c r="J64" s="128">
        <v>0</v>
      </c>
      <c r="K64" s="128">
        <v>11</v>
      </c>
    </row>
    <row r="65" spans="1:11" x14ac:dyDescent="0.25">
      <c r="A65" s="125" t="s">
        <v>415</v>
      </c>
      <c r="B65" s="126" t="s">
        <v>425</v>
      </c>
      <c r="C65" s="125">
        <v>40</v>
      </c>
      <c r="D65" s="125">
        <v>20</v>
      </c>
      <c r="E65" s="125">
        <v>0</v>
      </c>
      <c r="F65" s="125">
        <v>20</v>
      </c>
      <c r="G65" s="125">
        <v>13</v>
      </c>
      <c r="H65" s="125">
        <v>0</v>
      </c>
      <c r="I65" s="125">
        <v>0</v>
      </c>
      <c r="J65" s="125">
        <v>0</v>
      </c>
      <c r="K65" s="125">
        <v>13</v>
      </c>
    </row>
    <row r="66" spans="1:11" x14ac:dyDescent="0.25">
      <c r="A66" s="128" t="s">
        <v>415</v>
      </c>
      <c r="B66" s="129" t="s">
        <v>535</v>
      </c>
      <c r="C66" s="128">
        <v>14</v>
      </c>
      <c r="D66" s="128">
        <v>11</v>
      </c>
      <c r="E66" s="128">
        <v>0</v>
      </c>
      <c r="F66" s="128">
        <v>11</v>
      </c>
      <c r="G66" s="128">
        <v>12</v>
      </c>
      <c r="H66" s="128">
        <v>0</v>
      </c>
      <c r="I66" s="128">
        <v>0</v>
      </c>
      <c r="J66" s="128">
        <v>0</v>
      </c>
      <c r="K66" s="128">
        <v>12</v>
      </c>
    </row>
    <row r="67" spans="1:11" x14ac:dyDescent="0.25">
      <c r="A67" s="125" t="s">
        <v>415</v>
      </c>
      <c r="B67" s="126" t="s">
        <v>424</v>
      </c>
      <c r="C67" s="125">
        <v>24</v>
      </c>
      <c r="D67" s="125">
        <v>24</v>
      </c>
      <c r="E67" s="125">
        <v>17</v>
      </c>
      <c r="F67" s="125">
        <v>41</v>
      </c>
      <c r="G67" s="125">
        <v>12</v>
      </c>
      <c r="H67" s="125">
        <v>0</v>
      </c>
      <c r="I67" s="125">
        <v>0</v>
      </c>
      <c r="J67" s="125">
        <v>0</v>
      </c>
      <c r="K67" s="125">
        <v>12</v>
      </c>
    </row>
    <row r="68" spans="1:11" x14ac:dyDescent="0.25">
      <c r="A68" s="128" t="s">
        <v>415</v>
      </c>
      <c r="B68" s="129" t="s">
        <v>423</v>
      </c>
      <c r="C68" s="128">
        <v>90</v>
      </c>
      <c r="D68" s="128">
        <v>17</v>
      </c>
      <c r="E68" s="128">
        <v>10</v>
      </c>
      <c r="F68" s="128">
        <v>27</v>
      </c>
      <c r="G68" s="128">
        <v>24</v>
      </c>
      <c r="H68" s="128">
        <v>0</v>
      </c>
      <c r="I68" s="128">
        <v>0</v>
      </c>
      <c r="J68" s="128">
        <v>0</v>
      </c>
      <c r="K68" s="128">
        <v>24</v>
      </c>
    </row>
    <row r="69" spans="1:11" x14ac:dyDescent="0.25">
      <c r="A69" s="125" t="s">
        <v>415</v>
      </c>
      <c r="B69" s="126" t="s">
        <v>422</v>
      </c>
      <c r="C69" s="125">
        <v>14</v>
      </c>
      <c r="D69" s="125">
        <v>11</v>
      </c>
      <c r="E69" s="125">
        <v>12</v>
      </c>
      <c r="F69" s="125">
        <v>23</v>
      </c>
      <c r="G69" s="125">
        <v>7</v>
      </c>
      <c r="H69" s="125">
        <v>3</v>
      </c>
      <c r="I69" s="125">
        <v>0</v>
      </c>
      <c r="J69" s="125">
        <v>0</v>
      </c>
      <c r="K69" s="125">
        <v>10</v>
      </c>
    </row>
    <row r="70" spans="1:11" x14ac:dyDescent="0.25">
      <c r="A70" s="128" t="s">
        <v>415</v>
      </c>
      <c r="B70" s="129" t="s">
        <v>421</v>
      </c>
      <c r="C70" s="128">
        <v>20</v>
      </c>
      <c r="D70" s="128">
        <v>27</v>
      </c>
      <c r="E70" s="128">
        <v>0</v>
      </c>
      <c r="F70" s="128">
        <v>27</v>
      </c>
      <c r="G70" s="128">
        <v>15</v>
      </c>
      <c r="H70" s="128">
        <v>0</v>
      </c>
      <c r="I70" s="128">
        <v>0</v>
      </c>
      <c r="J70" s="128">
        <v>0</v>
      </c>
      <c r="K70" s="128">
        <v>15</v>
      </c>
    </row>
    <row r="71" spans="1:11" x14ac:dyDescent="0.25">
      <c r="A71" s="125" t="s">
        <v>415</v>
      </c>
      <c r="B71" s="126" t="s">
        <v>420</v>
      </c>
      <c r="C71" s="125">
        <v>22</v>
      </c>
      <c r="D71" s="125">
        <v>21</v>
      </c>
      <c r="E71" s="125">
        <v>0</v>
      </c>
      <c r="F71" s="125">
        <v>21</v>
      </c>
      <c r="G71" s="125">
        <v>21</v>
      </c>
      <c r="H71" s="125">
        <v>0</v>
      </c>
      <c r="I71" s="125">
        <v>0</v>
      </c>
      <c r="J71" s="125">
        <v>0</v>
      </c>
      <c r="K71" s="125">
        <v>21</v>
      </c>
    </row>
    <row r="72" spans="1:11" x14ac:dyDescent="0.25">
      <c r="A72" s="128" t="s">
        <v>415</v>
      </c>
      <c r="B72" s="129" t="s">
        <v>419</v>
      </c>
      <c r="C72" s="128">
        <v>21</v>
      </c>
      <c r="D72" s="128">
        <v>18</v>
      </c>
      <c r="E72" s="128">
        <v>0</v>
      </c>
      <c r="F72" s="128">
        <v>18</v>
      </c>
      <c r="G72" s="128">
        <v>9</v>
      </c>
      <c r="H72" s="128">
        <v>0</v>
      </c>
      <c r="I72" s="128">
        <v>0</v>
      </c>
      <c r="J72" s="128">
        <v>0</v>
      </c>
      <c r="K72" s="128">
        <v>9</v>
      </c>
    </row>
    <row r="73" spans="1:11" x14ac:dyDescent="0.25">
      <c r="A73" s="125" t="s">
        <v>415</v>
      </c>
      <c r="B73" s="126" t="s">
        <v>418</v>
      </c>
      <c r="C73" s="125">
        <v>24</v>
      </c>
      <c r="D73" s="125">
        <v>24</v>
      </c>
      <c r="E73" s="125">
        <v>0</v>
      </c>
      <c r="F73" s="125">
        <v>24</v>
      </c>
      <c r="G73" s="125">
        <v>13</v>
      </c>
      <c r="H73" s="125">
        <v>0</v>
      </c>
      <c r="I73" s="125">
        <v>0</v>
      </c>
      <c r="J73" s="125">
        <v>0</v>
      </c>
      <c r="K73" s="125">
        <v>13</v>
      </c>
    </row>
    <row r="74" spans="1:11" x14ac:dyDescent="0.25">
      <c r="A74" s="128" t="s">
        <v>415</v>
      </c>
      <c r="B74" s="129" t="s">
        <v>417</v>
      </c>
      <c r="C74" s="128">
        <v>24</v>
      </c>
      <c r="D74" s="128">
        <v>19</v>
      </c>
      <c r="E74" s="128">
        <v>0</v>
      </c>
      <c r="F74" s="128">
        <v>19</v>
      </c>
      <c r="G74" s="128">
        <v>12</v>
      </c>
      <c r="H74" s="128">
        <v>0</v>
      </c>
      <c r="I74" s="128">
        <v>0</v>
      </c>
      <c r="J74" s="128">
        <v>0</v>
      </c>
      <c r="K74" s="128">
        <v>12</v>
      </c>
    </row>
    <row r="75" spans="1:11" x14ac:dyDescent="0.25">
      <c r="A75" s="125" t="s">
        <v>415</v>
      </c>
      <c r="B75" s="126" t="s">
        <v>416</v>
      </c>
      <c r="C75" s="125">
        <v>18</v>
      </c>
      <c r="D75" s="125">
        <v>18</v>
      </c>
      <c r="E75" s="125">
        <v>0</v>
      </c>
      <c r="F75" s="125">
        <v>18</v>
      </c>
      <c r="G75" s="125">
        <v>14</v>
      </c>
      <c r="H75" s="125">
        <v>0</v>
      </c>
      <c r="I75" s="125">
        <v>0</v>
      </c>
      <c r="J75" s="125">
        <v>0</v>
      </c>
      <c r="K75" s="125">
        <v>14</v>
      </c>
    </row>
    <row r="76" spans="1:11" x14ac:dyDescent="0.25">
      <c r="A76" s="128" t="s">
        <v>415</v>
      </c>
      <c r="B76" s="129" t="s">
        <v>414</v>
      </c>
      <c r="C76" s="128">
        <v>14</v>
      </c>
      <c r="D76" s="128">
        <v>10</v>
      </c>
      <c r="E76" s="128">
        <v>0</v>
      </c>
      <c r="F76" s="128">
        <v>10</v>
      </c>
      <c r="G76" s="128">
        <v>9</v>
      </c>
      <c r="H76" s="128">
        <v>0</v>
      </c>
      <c r="I76" s="128">
        <v>0</v>
      </c>
      <c r="J76" s="128">
        <v>0</v>
      </c>
      <c r="K76" s="128">
        <v>9</v>
      </c>
    </row>
    <row r="77" spans="1:11" x14ac:dyDescent="0.25">
      <c r="A77" s="125" t="s">
        <v>413</v>
      </c>
      <c r="B77" s="126" t="s">
        <v>412</v>
      </c>
      <c r="C77" s="125">
        <v>12</v>
      </c>
      <c r="D77" s="125">
        <v>10</v>
      </c>
      <c r="E77" s="125">
        <v>0</v>
      </c>
      <c r="F77" s="125">
        <v>10</v>
      </c>
      <c r="G77" s="125">
        <v>5</v>
      </c>
      <c r="H77" s="125">
        <v>0</v>
      </c>
      <c r="I77" s="125">
        <v>4</v>
      </c>
      <c r="J77" s="125">
        <v>0</v>
      </c>
      <c r="K77" s="125">
        <v>9</v>
      </c>
    </row>
    <row r="78" spans="1:11" x14ac:dyDescent="0.25">
      <c r="A78" s="128" t="s">
        <v>411</v>
      </c>
      <c r="B78" s="129" t="s">
        <v>534</v>
      </c>
      <c r="C78" s="128">
        <v>180</v>
      </c>
      <c r="D78" s="128">
        <v>27</v>
      </c>
      <c r="E78" s="128">
        <v>1</v>
      </c>
      <c r="F78" s="128">
        <v>28</v>
      </c>
      <c r="G78" s="128">
        <v>42</v>
      </c>
      <c r="H78" s="128">
        <v>0</v>
      </c>
      <c r="I78" s="128">
        <v>0</v>
      </c>
      <c r="J78" s="128">
        <v>0</v>
      </c>
      <c r="K78" s="128">
        <v>42</v>
      </c>
    </row>
    <row r="79" spans="1:11" x14ac:dyDescent="0.25">
      <c r="A79" s="125" t="s">
        <v>411</v>
      </c>
      <c r="B79" s="126" t="s">
        <v>410</v>
      </c>
      <c r="C79" s="125">
        <v>24</v>
      </c>
      <c r="D79" s="125">
        <v>14</v>
      </c>
      <c r="E79" s="125">
        <v>0</v>
      </c>
      <c r="F79" s="125">
        <v>14</v>
      </c>
      <c r="G79" s="125">
        <v>18</v>
      </c>
      <c r="H79" s="125">
        <v>1</v>
      </c>
      <c r="I79" s="125">
        <v>1</v>
      </c>
      <c r="J79" s="125">
        <v>0</v>
      </c>
      <c r="K79" s="125">
        <v>20</v>
      </c>
    </row>
    <row r="80" spans="1:11" x14ac:dyDescent="0.25">
      <c r="A80" s="128" t="s">
        <v>405</v>
      </c>
      <c r="B80" s="129" t="s">
        <v>409</v>
      </c>
      <c r="C80" s="128">
        <v>36</v>
      </c>
      <c r="D80" s="128">
        <v>15</v>
      </c>
      <c r="E80" s="128">
        <v>6</v>
      </c>
      <c r="F80" s="128">
        <v>21</v>
      </c>
      <c r="G80" s="128">
        <v>9</v>
      </c>
      <c r="H80" s="128">
        <v>0</v>
      </c>
      <c r="I80" s="128">
        <v>0</v>
      </c>
      <c r="J80" s="128">
        <v>0</v>
      </c>
      <c r="K80" s="128">
        <v>9</v>
      </c>
    </row>
    <row r="81" spans="1:11" x14ac:dyDescent="0.25">
      <c r="A81" s="125" t="s">
        <v>405</v>
      </c>
      <c r="B81" s="126" t="s">
        <v>408</v>
      </c>
      <c r="C81" s="125">
        <v>24</v>
      </c>
      <c r="D81" s="125">
        <v>12</v>
      </c>
      <c r="E81" s="125">
        <v>2</v>
      </c>
      <c r="F81" s="125">
        <v>14</v>
      </c>
      <c r="G81" s="125">
        <v>15</v>
      </c>
      <c r="H81" s="125">
        <v>0</v>
      </c>
      <c r="I81" s="125">
        <v>0</v>
      </c>
      <c r="J81" s="125">
        <v>0</v>
      </c>
      <c r="K81" s="125">
        <v>15</v>
      </c>
    </row>
    <row r="82" spans="1:11" x14ac:dyDescent="0.25">
      <c r="A82" s="128" t="s">
        <v>405</v>
      </c>
      <c r="B82" s="129" t="s">
        <v>407</v>
      </c>
      <c r="C82" s="128">
        <v>18</v>
      </c>
      <c r="D82" s="128">
        <v>12</v>
      </c>
      <c r="E82" s="128">
        <v>0</v>
      </c>
      <c r="F82" s="128">
        <v>12</v>
      </c>
      <c r="G82" s="128">
        <v>23</v>
      </c>
      <c r="H82" s="128">
        <v>0</v>
      </c>
      <c r="I82" s="128">
        <v>0</v>
      </c>
      <c r="J82" s="128">
        <v>0</v>
      </c>
      <c r="K82" s="128">
        <v>23</v>
      </c>
    </row>
    <row r="83" spans="1:11" x14ac:dyDescent="0.25">
      <c r="A83" s="125" t="s">
        <v>405</v>
      </c>
      <c r="B83" s="126" t="s">
        <v>406</v>
      </c>
      <c r="C83" s="125">
        <v>24</v>
      </c>
      <c r="D83" s="125">
        <v>20</v>
      </c>
      <c r="E83" s="125">
        <v>0</v>
      </c>
      <c r="F83" s="125">
        <v>20</v>
      </c>
      <c r="G83" s="125">
        <v>10</v>
      </c>
      <c r="H83" s="125">
        <v>0</v>
      </c>
      <c r="I83" s="125">
        <v>1</v>
      </c>
      <c r="J83" s="125">
        <v>0</v>
      </c>
      <c r="K83" s="125">
        <v>11</v>
      </c>
    </row>
    <row r="84" spans="1:11" x14ac:dyDescent="0.25">
      <c r="A84" s="128" t="s">
        <v>405</v>
      </c>
      <c r="B84" s="129" t="s">
        <v>404</v>
      </c>
      <c r="C84" s="128">
        <v>30</v>
      </c>
      <c r="D84" s="128">
        <v>30</v>
      </c>
      <c r="E84" s="128">
        <v>0</v>
      </c>
      <c r="F84" s="128">
        <v>30</v>
      </c>
      <c r="G84" s="128">
        <v>24</v>
      </c>
      <c r="H84" s="128">
        <v>0</v>
      </c>
      <c r="I84" s="128">
        <v>0</v>
      </c>
      <c r="J84" s="128">
        <v>0</v>
      </c>
      <c r="K84" s="128">
        <v>24</v>
      </c>
    </row>
    <row r="85" spans="1:11" x14ac:dyDescent="0.25">
      <c r="A85" s="125" t="s">
        <v>394</v>
      </c>
      <c r="B85" s="126" t="s">
        <v>403</v>
      </c>
      <c r="C85" s="125">
        <v>24</v>
      </c>
      <c r="D85" s="125">
        <v>15</v>
      </c>
      <c r="E85" s="125">
        <v>0</v>
      </c>
      <c r="F85" s="125">
        <v>15</v>
      </c>
      <c r="G85" s="125">
        <v>7</v>
      </c>
      <c r="H85" s="125">
        <v>0</v>
      </c>
      <c r="I85" s="125">
        <v>0</v>
      </c>
      <c r="J85" s="125">
        <v>0</v>
      </c>
      <c r="K85" s="125">
        <v>7</v>
      </c>
    </row>
    <row r="86" spans="1:11" x14ac:dyDescent="0.25">
      <c r="A86" s="128" t="s">
        <v>394</v>
      </c>
      <c r="B86" s="129" t="s">
        <v>402</v>
      </c>
      <c r="C86" s="128">
        <v>24</v>
      </c>
      <c r="D86" s="128">
        <v>18</v>
      </c>
      <c r="E86" s="128">
        <v>0</v>
      </c>
      <c r="F86" s="128">
        <v>18</v>
      </c>
      <c r="G86" s="128">
        <v>12</v>
      </c>
      <c r="H86" s="128">
        <v>0</v>
      </c>
      <c r="I86" s="128">
        <v>0</v>
      </c>
      <c r="J86" s="128">
        <v>0</v>
      </c>
      <c r="K86" s="128">
        <v>12</v>
      </c>
    </row>
    <row r="87" spans="1:11" x14ac:dyDescent="0.25">
      <c r="A87" s="125" t="s">
        <v>394</v>
      </c>
      <c r="B87" s="126" t="s">
        <v>401</v>
      </c>
      <c r="C87" s="125">
        <v>42</v>
      </c>
      <c r="D87" s="125">
        <v>24</v>
      </c>
      <c r="E87" s="125">
        <v>0</v>
      </c>
      <c r="F87" s="125">
        <v>24</v>
      </c>
      <c r="G87" s="125">
        <v>22</v>
      </c>
      <c r="H87" s="125">
        <v>0</v>
      </c>
      <c r="I87" s="125">
        <v>0</v>
      </c>
      <c r="J87" s="125">
        <v>0</v>
      </c>
      <c r="K87" s="125">
        <v>22</v>
      </c>
    </row>
    <row r="88" spans="1:11" x14ac:dyDescent="0.25">
      <c r="A88" s="128" t="s">
        <v>394</v>
      </c>
      <c r="B88" s="129" t="s">
        <v>400</v>
      </c>
      <c r="C88" s="128">
        <v>48</v>
      </c>
      <c r="D88" s="128">
        <v>18</v>
      </c>
      <c r="E88" s="128">
        <v>18</v>
      </c>
      <c r="F88" s="128">
        <v>36</v>
      </c>
      <c r="G88" s="128">
        <v>0</v>
      </c>
      <c r="H88" s="128">
        <v>17</v>
      </c>
      <c r="I88" s="128">
        <v>0</v>
      </c>
      <c r="J88" s="128">
        <v>0</v>
      </c>
      <c r="K88" s="128">
        <v>17</v>
      </c>
    </row>
    <row r="89" spans="1:11" x14ac:dyDescent="0.25">
      <c r="A89" s="125" t="s">
        <v>394</v>
      </c>
      <c r="B89" s="126" t="s">
        <v>399</v>
      </c>
      <c r="C89" s="125">
        <v>24</v>
      </c>
      <c r="D89" s="125">
        <v>20</v>
      </c>
      <c r="E89" s="125">
        <v>0</v>
      </c>
      <c r="F89" s="125">
        <v>20</v>
      </c>
      <c r="G89" s="125">
        <v>19</v>
      </c>
      <c r="H89" s="125">
        <v>0</v>
      </c>
      <c r="I89" s="125">
        <v>0</v>
      </c>
      <c r="J89" s="125">
        <v>0</v>
      </c>
      <c r="K89" s="125">
        <v>19</v>
      </c>
    </row>
    <row r="90" spans="1:11" x14ac:dyDescent="0.25">
      <c r="A90" s="128" t="s">
        <v>394</v>
      </c>
      <c r="B90" s="129" t="s">
        <v>398</v>
      </c>
      <c r="C90" s="128">
        <v>24</v>
      </c>
      <c r="D90" s="128">
        <v>21</v>
      </c>
      <c r="E90" s="128">
        <v>0</v>
      </c>
      <c r="F90" s="128">
        <v>21</v>
      </c>
      <c r="G90" s="128">
        <v>11</v>
      </c>
      <c r="H90" s="128">
        <v>0</v>
      </c>
      <c r="I90" s="128">
        <v>7</v>
      </c>
      <c r="J90" s="128">
        <v>0</v>
      </c>
      <c r="K90" s="128">
        <v>18</v>
      </c>
    </row>
    <row r="91" spans="1:11" x14ac:dyDescent="0.25">
      <c r="A91" s="125" t="s">
        <v>394</v>
      </c>
      <c r="B91" s="126" t="s">
        <v>397</v>
      </c>
      <c r="C91" s="125">
        <v>24</v>
      </c>
      <c r="D91" s="125">
        <v>18</v>
      </c>
      <c r="E91" s="125">
        <v>0</v>
      </c>
      <c r="F91" s="125">
        <v>18</v>
      </c>
      <c r="G91" s="125">
        <v>10</v>
      </c>
      <c r="H91" s="125">
        <v>0</v>
      </c>
      <c r="I91" s="125">
        <v>2</v>
      </c>
      <c r="J91" s="125">
        <v>0</v>
      </c>
      <c r="K91" s="125">
        <v>12</v>
      </c>
    </row>
    <row r="92" spans="1:11" x14ac:dyDescent="0.25">
      <c r="A92" s="128" t="s">
        <v>394</v>
      </c>
      <c r="B92" s="129" t="s">
        <v>396</v>
      </c>
      <c r="C92" s="128">
        <v>12</v>
      </c>
      <c r="D92" s="128">
        <v>7</v>
      </c>
      <c r="E92" s="128">
        <v>0</v>
      </c>
      <c r="F92" s="128">
        <v>7</v>
      </c>
      <c r="G92" s="128">
        <v>3</v>
      </c>
      <c r="H92" s="128">
        <v>0</v>
      </c>
      <c r="I92" s="128">
        <v>4</v>
      </c>
      <c r="J92" s="128">
        <v>0</v>
      </c>
      <c r="K92" s="128">
        <v>7</v>
      </c>
    </row>
    <row r="93" spans="1:11" x14ac:dyDescent="0.25">
      <c r="A93" s="125" t="s">
        <v>394</v>
      </c>
      <c r="B93" s="126" t="s">
        <v>395</v>
      </c>
      <c r="C93" s="125">
        <v>20</v>
      </c>
      <c r="D93" s="125">
        <v>17</v>
      </c>
      <c r="E93" s="125">
        <v>0</v>
      </c>
      <c r="F93" s="125">
        <v>17</v>
      </c>
      <c r="G93" s="125">
        <v>1</v>
      </c>
      <c r="H93" s="125">
        <v>0</v>
      </c>
      <c r="I93" s="125">
        <v>15</v>
      </c>
      <c r="J93" s="125">
        <v>0</v>
      </c>
      <c r="K93" s="125">
        <v>16</v>
      </c>
    </row>
    <row r="94" spans="1:11" x14ac:dyDescent="0.25">
      <c r="A94" s="128" t="s">
        <v>394</v>
      </c>
      <c r="B94" s="129" t="s">
        <v>393</v>
      </c>
      <c r="C94" s="128">
        <v>24</v>
      </c>
      <c r="D94" s="128">
        <v>16</v>
      </c>
      <c r="E94" s="128">
        <v>0</v>
      </c>
      <c r="F94" s="128">
        <v>16</v>
      </c>
      <c r="G94" s="128">
        <v>1</v>
      </c>
      <c r="H94" s="128">
        <v>0</v>
      </c>
      <c r="I94" s="128">
        <v>10</v>
      </c>
      <c r="J94" s="128">
        <v>0</v>
      </c>
      <c r="K94" s="128">
        <v>11</v>
      </c>
    </row>
    <row r="95" spans="1:11" x14ac:dyDescent="0.25">
      <c r="A95" s="125" t="s">
        <v>383</v>
      </c>
      <c r="B95" s="126" t="s">
        <v>392</v>
      </c>
      <c r="C95" s="125">
        <v>40</v>
      </c>
      <c r="D95" s="125">
        <v>32</v>
      </c>
      <c r="E95" s="125">
        <v>0</v>
      </c>
      <c r="F95" s="125">
        <v>32</v>
      </c>
      <c r="G95" s="125">
        <v>30</v>
      </c>
      <c r="H95" s="125">
        <v>0</v>
      </c>
      <c r="I95" s="125">
        <v>0</v>
      </c>
      <c r="J95" s="125">
        <v>0</v>
      </c>
      <c r="K95" s="125">
        <v>30</v>
      </c>
    </row>
    <row r="96" spans="1:11" x14ac:dyDescent="0.25">
      <c r="A96" s="128" t="s">
        <v>383</v>
      </c>
      <c r="B96" s="129" t="s">
        <v>391</v>
      </c>
      <c r="C96" s="128">
        <v>24</v>
      </c>
      <c r="D96" s="128">
        <v>19</v>
      </c>
      <c r="E96" s="128">
        <v>0</v>
      </c>
      <c r="F96" s="128">
        <v>19</v>
      </c>
      <c r="G96" s="128">
        <v>15</v>
      </c>
      <c r="H96" s="128">
        <v>0</v>
      </c>
      <c r="I96" s="128">
        <v>0</v>
      </c>
      <c r="J96" s="128">
        <v>0</v>
      </c>
      <c r="K96" s="128">
        <v>15</v>
      </c>
    </row>
    <row r="97" spans="1:11" x14ac:dyDescent="0.25">
      <c r="A97" s="125" t="s">
        <v>383</v>
      </c>
      <c r="B97" s="126" t="s">
        <v>390</v>
      </c>
      <c r="C97" s="125">
        <v>24</v>
      </c>
      <c r="D97" s="125">
        <v>23</v>
      </c>
      <c r="E97" s="125">
        <v>0</v>
      </c>
      <c r="F97" s="125">
        <v>23</v>
      </c>
      <c r="G97" s="125">
        <v>19</v>
      </c>
      <c r="H97" s="125">
        <v>0</v>
      </c>
      <c r="I97" s="125">
        <v>0</v>
      </c>
      <c r="J97" s="125">
        <v>0</v>
      </c>
      <c r="K97" s="125">
        <v>19</v>
      </c>
    </row>
    <row r="98" spans="1:11" x14ac:dyDescent="0.25">
      <c r="A98" s="128" t="s">
        <v>383</v>
      </c>
      <c r="B98" s="129" t="s">
        <v>389</v>
      </c>
      <c r="C98" s="128">
        <v>18</v>
      </c>
      <c r="D98" s="128">
        <v>17</v>
      </c>
      <c r="E98" s="128">
        <v>0</v>
      </c>
      <c r="F98" s="128">
        <v>17</v>
      </c>
      <c r="G98" s="128">
        <v>11</v>
      </c>
      <c r="H98" s="128">
        <v>0</v>
      </c>
      <c r="I98" s="128">
        <v>0</v>
      </c>
      <c r="J98" s="128">
        <v>0</v>
      </c>
      <c r="K98" s="128">
        <v>11</v>
      </c>
    </row>
    <row r="99" spans="1:11" x14ac:dyDescent="0.25">
      <c r="A99" s="125" t="s">
        <v>383</v>
      </c>
      <c r="B99" s="126" t="s">
        <v>388</v>
      </c>
      <c r="C99" s="125">
        <v>48</v>
      </c>
      <c r="D99" s="125">
        <v>41</v>
      </c>
      <c r="E99" s="125">
        <v>0</v>
      </c>
      <c r="F99" s="125">
        <v>41</v>
      </c>
      <c r="G99" s="125">
        <v>24</v>
      </c>
      <c r="H99" s="125">
        <v>0</v>
      </c>
      <c r="I99" s="125">
        <v>22</v>
      </c>
      <c r="J99" s="125">
        <v>0</v>
      </c>
      <c r="K99" s="125">
        <v>46</v>
      </c>
    </row>
    <row r="100" spans="1:11" x14ac:dyDescent="0.25">
      <c r="A100" s="128" t="s">
        <v>383</v>
      </c>
      <c r="B100" s="129" t="s">
        <v>387</v>
      </c>
      <c r="C100" s="128">
        <v>24</v>
      </c>
      <c r="D100" s="128">
        <v>21</v>
      </c>
      <c r="E100" s="128">
        <v>0</v>
      </c>
      <c r="F100" s="128">
        <v>21</v>
      </c>
      <c r="G100" s="128">
        <v>13</v>
      </c>
      <c r="H100" s="128">
        <v>0</v>
      </c>
      <c r="I100" s="128">
        <v>0</v>
      </c>
      <c r="J100" s="128">
        <v>0</v>
      </c>
      <c r="K100" s="128">
        <v>13</v>
      </c>
    </row>
    <row r="101" spans="1:11" x14ac:dyDescent="0.25">
      <c r="A101" s="125" t="s">
        <v>383</v>
      </c>
      <c r="B101" s="126" t="s">
        <v>386</v>
      </c>
      <c r="C101" s="125">
        <v>25</v>
      </c>
      <c r="D101" s="125">
        <v>25</v>
      </c>
      <c r="E101" s="125">
        <v>0</v>
      </c>
      <c r="F101" s="125">
        <v>25</v>
      </c>
      <c r="G101" s="125">
        <v>16</v>
      </c>
      <c r="H101" s="125">
        <v>0</v>
      </c>
      <c r="I101" s="125">
        <v>0</v>
      </c>
      <c r="J101" s="125">
        <v>0</v>
      </c>
      <c r="K101" s="125">
        <v>16</v>
      </c>
    </row>
    <row r="102" spans="1:11" x14ac:dyDescent="0.25">
      <c r="A102" s="128" t="s">
        <v>383</v>
      </c>
      <c r="B102" s="129" t="s">
        <v>385</v>
      </c>
      <c r="C102" s="128">
        <v>36</v>
      </c>
      <c r="D102" s="128">
        <v>46</v>
      </c>
      <c r="E102" s="128">
        <v>0</v>
      </c>
      <c r="F102" s="128">
        <v>46</v>
      </c>
      <c r="G102" s="128">
        <v>19</v>
      </c>
      <c r="H102" s="128">
        <v>0</v>
      </c>
      <c r="I102" s="128">
        <v>0</v>
      </c>
      <c r="J102" s="128">
        <v>0</v>
      </c>
      <c r="K102" s="128">
        <v>19</v>
      </c>
    </row>
    <row r="103" spans="1:11" x14ac:dyDescent="0.25">
      <c r="A103" s="125" t="s">
        <v>383</v>
      </c>
      <c r="B103" s="126" t="s">
        <v>384</v>
      </c>
      <c r="C103" s="125">
        <v>75</v>
      </c>
      <c r="D103" s="125">
        <v>2</v>
      </c>
      <c r="E103" s="125">
        <v>6</v>
      </c>
      <c r="F103" s="125">
        <v>8</v>
      </c>
      <c r="G103" s="125">
        <v>0</v>
      </c>
      <c r="H103" s="125">
        <v>18</v>
      </c>
      <c r="I103" s="125">
        <v>0</v>
      </c>
      <c r="J103" s="125">
        <v>0</v>
      </c>
      <c r="K103" s="125">
        <v>18</v>
      </c>
    </row>
    <row r="104" spans="1:11" x14ac:dyDescent="0.25">
      <c r="A104" s="128" t="s">
        <v>383</v>
      </c>
      <c r="B104" s="129" t="s">
        <v>382</v>
      </c>
      <c r="C104" s="128">
        <v>48</v>
      </c>
      <c r="D104" s="128">
        <v>27</v>
      </c>
      <c r="E104" s="128">
        <v>6</v>
      </c>
      <c r="F104" s="128">
        <v>33</v>
      </c>
      <c r="G104" s="128">
        <v>18</v>
      </c>
      <c r="H104" s="128">
        <v>0</v>
      </c>
      <c r="I104" s="128">
        <v>2</v>
      </c>
      <c r="J104" s="128">
        <v>0</v>
      </c>
      <c r="K104" s="128">
        <v>20</v>
      </c>
    </row>
    <row r="105" spans="1:11" x14ac:dyDescent="0.25">
      <c r="A105" s="125" t="s">
        <v>378</v>
      </c>
      <c r="B105" s="126" t="s">
        <v>381</v>
      </c>
      <c r="C105" s="125">
        <v>30</v>
      </c>
      <c r="D105" s="125">
        <v>17</v>
      </c>
      <c r="E105" s="125">
        <v>0</v>
      </c>
      <c r="F105" s="125">
        <v>17</v>
      </c>
      <c r="G105" s="125">
        <v>12</v>
      </c>
      <c r="H105" s="125">
        <v>0</v>
      </c>
      <c r="I105" s="125">
        <v>0</v>
      </c>
      <c r="J105" s="125">
        <v>0</v>
      </c>
      <c r="K105" s="125">
        <v>12</v>
      </c>
    </row>
    <row r="106" spans="1:11" x14ac:dyDescent="0.25">
      <c r="A106" s="128" t="s">
        <v>378</v>
      </c>
      <c r="B106" s="129" t="s">
        <v>380</v>
      </c>
      <c r="C106" s="128">
        <v>12</v>
      </c>
      <c r="D106" s="128">
        <v>7</v>
      </c>
      <c r="E106" s="128">
        <v>0</v>
      </c>
      <c r="F106" s="128">
        <v>7</v>
      </c>
      <c r="G106" s="128">
        <v>5</v>
      </c>
      <c r="H106" s="128">
        <v>0</v>
      </c>
      <c r="I106" s="128">
        <v>6</v>
      </c>
      <c r="J106" s="128">
        <v>0</v>
      </c>
      <c r="K106" s="128">
        <v>11</v>
      </c>
    </row>
    <row r="107" spans="1:11" x14ac:dyDescent="0.25">
      <c r="A107" s="125" t="s">
        <v>378</v>
      </c>
      <c r="B107" s="126" t="s">
        <v>379</v>
      </c>
      <c r="C107" s="125">
        <v>36</v>
      </c>
      <c r="D107" s="125">
        <v>15</v>
      </c>
      <c r="E107" s="125">
        <v>0</v>
      </c>
      <c r="F107" s="125">
        <v>15</v>
      </c>
      <c r="G107" s="125">
        <v>3</v>
      </c>
      <c r="H107" s="125">
        <v>0</v>
      </c>
      <c r="I107" s="125">
        <v>8</v>
      </c>
      <c r="J107" s="125">
        <v>0</v>
      </c>
      <c r="K107" s="125">
        <v>11</v>
      </c>
    </row>
    <row r="108" spans="1:11" x14ac:dyDescent="0.25">
      <c r="A108" s="128" t="s">
        <v>378</v>
      </c>
      <c r="B108" s="129" t="s">
        <v>377</v>
      </c>
      <c r="C108" s="128">
        <v>24</v>
      </c>
      <c r="D108" s="128">
        <v>24</v>
      </c>
      <c r="E108" s="128">
        <v>0</v>
      </c>
      <c r="F108" s="128">
        <v>24</v>
      </c>
      <c r="G108" s="128">
        <v>14</v>
      </c>
      <c r="H108" s="128">
        <v>0</v>
      </c>
      <c r="I108" s="128">
        <v>1</v>
      </c>
      <c r="J108" s="128">
        <v>0</v>
      </c>
      <c r="K108" s="128">
        <v>15</v>
      </c>
    </row>
    <row r="109" spans="1:11" x14ac:dyDescent="0.25">
      <c r="A109" s="125" t="s">
        <v>376</v>
      </c>
      <c r="B109" s="126" t="s">
        <v>375</v>
      </c>
      <c r="C109" s="125">
        <v>18</v>
      </c>
      <c r="D109" s="125">
        <v>12</v>
      </c>
      <c r="E109" s="125">
        <v>0</v>
      </c>
      <c r="F109" s="125">
        <v>12</v>
      </c>
      <c r="G109" s="125">
        <v>13</v>
      </c>
      <c r="H109" s="125">
        <v>0</v>
      </c>
      <c r="I109" s="125">
        <v>0</v>
      </c>
      <c r="J109" s="125">
        <v>0</v>
      </c>
      <c r="K109" s="125">
        <v>13</v>
      </c>
    </row>
    <row r="110" spans="1:11" x14ac:dyDescent="0.25">
      <c r="A110" s="128" t="s">
        <v>374</v>
      </c>
      <c r="B110" s="129" t="s">
        <v>373</v>
      </c>
      <c r="C110" s="128">
        <v>18</v>
      </c>
      <c r="D110" s="128">
        <v>8</v>
      </c>
      <c r="E110" s="128">
        <v>0</v>
      </c>
      <c r="F110" s="128">
        <v>8</v>
      </c>
      <c r="G110" s="128">
        <v>2</v>
      </c>
      <c r="H110" s="128">
        <v>0</v>
      </c>
      <c r="I110" s="128">
        <v>7</v>
      </c>
      <c r="J110" s="128">
        <v>0</v>
      </c>
      <c r="K110" s="128">
        <v>9</v>
      </c>
    </row>
    <row r="111" spans="1:11" x14ac:dyDescent="0.25">
      <c r="A111" s="125" t="s">
        <v>372</v>
      </c>
      <c r="B111" s="126" t="s">
        <v>371</v>
      </c>
      <c r="C111" s="125">
        <v>24</v>
      </c>
      <c r="D111" s="125">
        <v>15</v>
      </c>
      <c r="E111" s="125">
        <v>0</v>
      </c>
      <c r="F111" s="125">
        <v>15</v>
      </c>
      <c r="G111" s="125">
        <v>0</v>
      </c>
      <c r="H111" s="125">
        <v>0</v>
      </c>
      <c r="I111" s="125">
        <v>21</v>
      </c>
      <c r="J111" s="125">
        <v>0</v>
      </c>
      <c r="K111" s="125">
        <v>21</v>
      </c>
    </row>
    <row r="112" spans="1:11" x14ac:dyDescent="0.25">
      <c r="A112" s="128" t="s">
        <v>363</v>
      </c>
      <c r="B112" s="129" t="s">
        <v>370</v>
      </c>
      <c r="C112" s="128">
        <v>12</v>
      </c>
      <c r="D112" s="128">
        <v>9</v>
      </c>
      <c r="E112" s="128">
        <v>0</v>
      </c>
      <c r="F112" s="128">
        <v>9</v>
      </c>
      <c r="G112" s="128">
        <v>11</v>
      </c>
      <c r="H112" s="128">
        <v>0</v>
      </c>
      <c r="I112" s="128">
        <v>0</v>
      </c>
      <c r="J112" s="128">
        <v>0</v>
      </c>
      <c r="K112" s="128">
        <v>11</v>
      </c>
    </row>
    <row r="113" spans="1:11" x14ac:dyDescent="0.25">
      <c r="A113" s="125" t="s">
        <v>363</v>
      </c>
      <c r="B113" s="126" t="s">
        <v>369</v>
      </c>
      <c r="C113" s="125">
        <v>18</v>
      </c>
      <c r="D113" s="125">
        <v>14</v>
      </c>
      <c r="E113" s="125">
        <v>0</v>
      </c>
      <c r="F113" s="125">
        <v>14</v>
      </c>
      <c r="G113" s="125">
        <v>14</v>
      </c>
      <c r="H113" s="125">
        <v>0</v>
      </c>
      <c r="I113" s="125">
        <v>0</v>
      </c>
      <c r="J113" s="125">
        <v>0</v>
      </c>
      <c r="K113" s="125">
        <v>14</v>
      </c>
    </row>
    <row r="114" spans="1:11" x14ac:dyDescent="0.25">
      <c r="A114" s="128" t="s">
        <v>363</v>
      </c>
      <c r="B114" s="129" t="s">
        <v>368</v>
      </c>
      <c r="C114" s="128">
        <v>20</v>
      </c>
      <c r="D114" s="128">
        <v>20</v>
      </c>
      <c r="E114" s="128">
        <v>0</v>
      </c>
      <c r="F114" s="128">
        <v>20</v>
      </c>
      <c r="G114" s="128">
        <v>8</v>
      </c>
      <c r="H114" s="128">
        <v>8</v>
      </c>
      <c r="I114" s="128">
        <v>0</v>
      </c>
      <c r="J114" s="128">
        <v>0</v>
      </c>
      <c r="K114" s="128">
        <v>16</v>
      </c>
    </row>
    <row r="115" spans="1:11" x14ac:dyDescent="0.25">
      <c r="A115" s="125" t="s">
        <v>363</v>
      </c>
      <c r="B115" s="126" t="s">
        <v>367</v>
      </c>
      <c r="C115" s="125">
        <v>15</v>
      </c>
      <c r="D115" s="125">
        <v>8</v>
      </c>
      <c r="E115" s="125">
        <v>0</v>
      </c>
      <c r="F115" s="125">
        <v>8</v>
      </c>
      <c r="G115" s="125">
        <v>6</v>
      </c>
      <c r="H115" s="125">
        <v>0</v>
      </c>
      <c r="I115" s="125">
        <v>0</v>
      </c>
      <c r="J115" s="125">
        <v>0</v>
      </c>
      <c r="K115" s="125">
        <v>6</v>
      </c>
    </row>
    <row r="116" spans="1:11" x14ac:dyDescent="0.25">
      <c r="A116" s="128" t="s">
        <v>363</v>
      </c>
      <c r="B116" s="129" t="s">
        <v>366</v>
      </c>
      <c r="C116" s="128">
        <v>18</v>
      </c>
      <c r="D116" s="128">
        <v>18</v>
      </c>
      <c r="E116" s="128">
        <v>0</v>
      </c>
      <c r="F116" s="128">
        <v>18</v>
      </c>
      <c r="G116" s="128">
        <v>19</v>
      </c>
      <c r="H116" s="128">
        <v>0</v>
      </c>
      <c r="I116" s="128">
        <v>0</v>
      </c>
      <c r="J116" s="128">
        <v>0</v>
      </c>
      <c r="K116" s="128">
        <v>19</v>
      </c>
    </row>
    <row r="117" spans="1:11" x14ac:dyDescent="0.25">
      <c r="A117" s="125" t="s">
        <v>363</v>
      </c>
      <c r="B117" s="126" t="s">
        <v>365</v>
      </c>
      <c r="C117" s="125">
        <v>16</v>
      </c>
      <c r="D117" s="125">
        <v>10</v>
      </c>
      <c r="E117" s="125">
        <v>0</v>
      </c>
      <c r="F117" s="125">
        <v>10</v>
      </c>
      <c r="G117" s="125">
        <v>10</v>
      </c>
      <c r="H117" s="125">
        <v>0</v>
      </c>
      <c r="I117" s="125">
        <v>0</v>
      </c>
      <c r="J117" s="125">
        <v>0</v>
      </c>
      <c r="K117" s="125">
        <v>10</v>
      </c>
    </row>
    <row r="118" spans="1:11" x14ac:dyDescent="0.25">
      <c r="A118" s="128" t="s">
        <v>363</v>
      </c>
      <c r="B118" s="129" t="s">
        <v>364</v>
      </c>
      <c r="C118" s="128">
        <v>26</v>
      </c>
      <c r="D118" s="128">
        <v>19</v>
      </c>
      <c r="E118" s="128">
        <v>0</v>
      </c>
      <c r="F118" s="128">
        <v>19</v>
      </c>
      <c r="G118" s="128">
        <v>17</v>
      </c>
      <c r="H118" s="128">
        <v>0</v>
      </c>
      <c r="I118" s="128">
        <v>0</v>
      </c>
      <c r="J118" s="128">
        <v>0</v>
      </c>
      <c r="K118" s="128">
        <v>17</v>
      </c>
    </row>
    <row r="119" spans="1:11" x14ac:dyDescent="0.25">
      <c r="A119" s="125" t="s">
        <v>363</v>
      </c>
      <c r="B119" s="126" t="s">
        <v>362</v>
      </c>
      <c r="C119" s="125">
        <v>20</v>
      </c>
      <c r="D119" s="125">
        <v>13</v>
      </c>
      <c r="E119" s="125">
        <v>0</v>
      </c>
      <c r="F119" s="125">
        <v>13</v>
      </c>
      <c r="G119" s="125">
        <v>9</v>
      </c>
      <c r="H119" s="125">
        <v>0</v>
      </c>
      <c r="I119" s="125">
        <v>0</v>
      </c>
      <c r="J119" s="125">
        <v>0</v>
      </c>
      <c r="K119" s="125">
        <v>9</v>
      </c>
    </row>
    <row r="120" spans="1:11" x14ac:dyDescent="0.25">
      <c r="A120" s="128" t="s">
        <v>354</v>
      </c>
      <c r="B120" s="129" t="s">
        <v>361</v>
      </c>
      <c r="C120" s="128">
        <v>12</v>
      </c>
      <c r="D120" s="128">
        <v>10</v>
      </c>
      <c r="E120" s="128">
        <v>0</v>
      </c>
      <c r="F120" s="128">
        <v>10</v>
      </c>
      <c r="G120" s="128">
        <v>0</v>
      </c>
      <c r="H120" s="128">
        <v>0</v>
      </c>
      <c r="I120" s="128">
        <v>0</v>
      </c>
      <c r="J120" s="128">
        <v>0</v>
      </c>
      <c r="K120" s="128">
        <v>0</v>
      </c>
    </row>
    <row r="121" spans="1:11" x14ac:dyDescent="0.25">
      <c r="A121" s="125" t="s">
        <v>354</v>
      </c>
      <c r="B121" s="126" t="s">
        <v>360</v>
      </c>
      <c r="C121" s="125">
        <v>20</v>
      </c>
      <c r="D121" s="125">
        <v>13</v>
      </c>
      <c r="E121" s="125">
        <v>0</v>
      </c>
      <c r="F121" s="125">
        <v>13</v>
      </c>
      <c r="G121" s="125">
        <v>0</v>
      </c>
      <c r="H121" s="125">
        <v>0</v>
      </c>
      <c r="I121" s="125">
        <v>17</v>
      </c>
      <c r="J121" s="125">
        <v>0</v>
      </c>
      <c r="K121" s="125">
        <v>17</v>
      </c>
    </row>
    <row r="122" spans="1:11" x14ac:dyDescent="0.25">
      <c r="A122" s="128" t="s">
        <v>354</v>
      </c>
      <c r="B122" s="129" t="s">
        <v>359</v>
      </c>
      <c r="C122" s="128">
        <v>24</v>
      </c>
      <c r="D122" s="128">
        <v>29</v>
      </c>
      <c r="E122" s="128">
        <v>0</v>
      </c>
      <c r="F122" s="128">
        <v>29</v>
      </c>
      <c r="G122" s="128">
        <v>6</v>
      </c>
      <c r="H122" s="128">
        <v>0</v>
      </c>
      <c r="I122" s="128">
        <v>15</v>
      </c>
      <c r="J122" s="128">
        <v>0</v>
      </c>
      <c r="K122" s="128">
        <v>21</v>
      </c>
    </row>
    <row r="123" spans="1:11" x14ac:dyDescent="0.25">
      <c r="A123" s="125" t="s">
        <v>354</v>
      </c>
      <c r="B123" s="126" t="s">
        <v>358</v>
      </c>
      <c r="C123" s="125">
        <v>195</v>
      </c>
      <c r="D123" s="125">
        <v>40</v>
      </c>
      <c r="E123" s="125">
        <v>24</v>
      </c>
      <c r="F123" s="125">
        <v>64</v>
      </c>
      <c r="G123" s="125">
        <v>2</v>
      </c>
      <c r="H123" s="125">
        <v>1</v>
      </c>
      <c r="I123" s="125">
        <v>1</v>
      </c>
      <c r="J123" s="125">
        <v>0</v>
      </c>
      <c r="K123" s="125">
        <v>4</v>
      </c>
    </row>
    <row r="124" spans="1:11" x14ac:dyDescent="0.25">
      <c r="A124" s="128" t="s">
        <v>354</v>
      </c>
      <c r="B124" s="129" t="s">
        <v>357</v>
      </c>
      <c r="C124" s="128">
        <v>18</v>
      </c>
      <c r="D124" s="128">
        <v>10</v>
      </c>
      <c r="E124" s="128">
        <v>0</v>
      </c>
      <c r="F124" s="128">
        <v>10</v>
      </c>
      <c r="G124" s="128">
        <v>6</v>
      </c>
      <c r="H124" s="128">
        <v>10</v>
      </c>
      <c r="I124" s="128">
        <v>0</v>
      </c>
      <c r="J124" s="128">
        <v>0</v>
      </c>
      <c r="K124" s="128">
        <v>16</v>
      </c>
    </row>
    <row r="125" spans="1:11" x14ac:dyDescent="0.25">
      <c r="A125" s="125" t="s">
        <v>354</v>
      </c>
      <c r="B125" s="126" t="s">
        <v>356</v>
      </c>
      <c r="C125" s="125">
        <v>24</v>
      </c>
      <c r="D125" s="125">
        <v>21</v>
      </c>
      <c r="E125" s="125">
        <v>0</v>
      </c>
      <c r="F125" s="125">
        <v>21</v>
      </c>
      <c r="G125" s="125">
        <v>12</v>
      </c>
      <c r="H125" s="125">
        <v>6</v>
      </c>
      <c r="I125" s="125">
        <v>0</v>
      </c>
      <c r="J125" s="125">
        <v>0</v>
      </c>
      <c r="K125" s="125">
        <v>18</v>
      </c>
    </row>
    <row r="126" spans="1:11" x14ac:dyDescent="0.25">
      <c r="A126" s="128" t="s">
        <v>354</v>
      </c>
      <c r="B126" s="129" t="s">
        <v>355</v>
      </c>
      <c r="C126" s="128">
        <v>60</v>
      </c>
      <c r="D126" s="128">
        <v>44</v>
      </c>
      <c r="E126" s="128">
        <v>0</v>
      </c>
      <c r="F126" s="128">
        <v>44</v>
      </c>
      <c r="G126" s="128">
        <v>32</v>
      </c>
      <c r="H126" s="128">
        <v>0</v>
      </c>
      <c r="I126" s="128">
        <v>2</v>
      </c>
      <c r="J126" s="128">
        <v>0</v>
      </c>
      <c r="K126" s="128">
        <v>34</v>
      </c>
    </row>
    <row r="127" spans="1:11" x14ac:dyDescent="0.25">
      <c r="A127" s="125" t="s">
        <v>354</v>
      </c>
      <c r="B127" s="126" t="s">
        <v>353</v>
      </c>
      <c r="C127" s="125">
        <v>24</v>
      </c>
      <c r="D127" s="125">
        <v>20</v>
      </c>
      <c r="E127" s="125">
        <v>0</v>
      </c>
      <c r="F127" s="125">
        <v>20</v>
      </c>
      <c r="G127" s="125">
        <v>12</v>
      </c>
      <c r="H127" s="125">
        <v>0</v>
      </c>
      <c r="I127" s="125">
        <v>1</v>
      </c>
      <c r="J127" s="125">
        <v>0</v>
      </c>
      <c r="K127" s="125">
        <v>13</v>
      </c>
    </row>
    <row r="128" spans="1:11" x14ac:dyDescent="0.25">
      <c r="A128" s="128" t="s">
        <v>340</v>
      </c>
      <c r="B128" s="129" t="s">
        <v>352</v>
      </c>
      <c r="C128" s="128">
        <v>24</v>
      </c>
      <c r="D128" s="128">
        <v>24</v>
      </c>
      <c r="E128" s="128">
        <v>0</v>
      </c>
      <c r="F128" s="128">
        <v>24</v>
      </c>
      <c r="G128" s="128">
        <v>13</v>
      </c>
      <c r="H128" s="128">
        <v>6</v>
      </c>
      <c r="I128" s="128">
        <v>0</v>
      </c>
      <c r="J128" s="128">
        <v>0</v>
      </c>
      <c r="K128" s="128">
        <v>19</v>
      </c>
    </row>
    <row r="129" spans="1:11" x14ac:dyDescent="0.25">
      <c r="A129" s="125" t="s">
        <v>340</v>
      </c>
      <c r="B129" s="126" t="s">
        <v>351</v>
      </c>
      <c r="C129" s="125">
        <v>70</v>
      </c>
      <c r="D129" s="125">
        <v>30</v>
      </c>
      <c r="E129" s="125">
        <v>34</v>
      </c>
      <c r="F129" s="125">
        <v>64</v>
      </c>
      <c r="G129" s="125">
        <v>15</v>
      </c>
      <c r="H129" s="125">
        <v>12</v>
      </c>
      <c r="I129" s="125">
        <v>0</v>
      </c>
      <c r="J129" s="125">
        <v>0</v>
      </c>
      <c r="K129" s="125">
        <v>27</v>
      </c>
    </row>
    <row r="130" spans="1:11" x14ac:dyDescent="0.25">
      <c r="A130" s="128" t="s">
        <v>340</v>
      </c>
      <c r="B130" s="129" t="s">
        <v>350</v>
      </c>
      <c r="C130" s="128">
        <v>45</v>
      </c>
      <c r="D130" s="128">
        <v>45</v>
      </c>
      <c r="E130" s="128">
        <v>0</v>
      </c>
      <c r="F130" s="128">
        <v>45</v>
      </c>
      <c r="G130" s="128">
        <v>16</v>
      </c>
      <c r="H130" s="128">
        <v>0</v>
      </c>
      <c r="I130" s="128">
        <v>22</v>
      </c>
      <c r="J130" s="128">
        <v>0</v>
      </c>
      <c r="K130" s="128">
        <v>38</v>
      </c>
    </row>
    <row r="131" spans="1:11" x14ac:dyDescent="0.25">
      <c r="A131" s="125" t="s">
        <v>340</v>
      </c>
      <c r="B131" s="126" t="s">
        <v>349</v>
      </c>
      <c r="C131" s="125">
        <v>48</v>
      </c>
      <c r="D131" s="125">
        <v>40</v>
      </c>
      <c r="E131" s="125">
        <v>0</v>
      </c>
      <c r="F131" s="125">
        <v>40</v>
      </c>
      <c r="G131" s="125">
        <v>12</v>
      </c>
      <c r="H131" s="125">
        <v>1</v>
      </c>
      <c r="I131" s="125">
        <v>0</v>
      </c>
      <c r="J131" s="125">
        <v>26</v>
      </c>
      <c r="K131" s="125">
        <v>39</v>
      </c>
    </row>
    <row r="132" spans="1:11" x14ac:dyDescent="0.25">
      <c r="A132" s="128" t="s">
        <v>340</v>
      </c>
      <c r="B132" s="129" t="s">
        <v>348</v>
      </c>
      <c r="C132" s="128">
        <v>72</v>
      </c>
      <c r="D132" s="128">
        <v>69</v>
      </c>
      <c r="E132" s="128">
        <v>2</v>
      </c>
      <c r="F132" s="128">
        <v>71</v>
      </c>
      <c r="G132" s="128">
        <v>8</v>
      </c>
      <c r="H132" s="128">
        <v>4</v>
      </c>
      <c r="I132" s="128">
        <v>0</v>
      </c>
      <c r="J132" s="128">
        <v>0</v>
      </c>
      <c r="K132" s="128">
        <v>12</v>
      </c>
    </row>
    <row r="133" spans="1:11" x14ac:dyDescent="0.25">
      <c r="A133" s="125" t="s">
        <v>340</v>
      </c>
      <c r="B133" s="126" t="s">
        <v>347</v>
      </c>
      <c r="C133" s="125">
        <v>36</v>
      </c>
      <c r="D133" s="125">
        <v>27</v>
      </c>
      <c r="E133" s="125">
        <v>0</v>
      </c>
      <c r="F133" s="125">
        <v>27</v>
      </c>
      <c r="G133" s="125">
        <v>21</v>
      </c>
      <c r="H133" s="125">
        <v>0</v>
      </c>
      <c r="I133" s="125">
        <v>1</v>
      </c>
      <c r="J133" s="125">
        <v>0</v>
      </c>
      <c r="K133" s="125">
        <v>22</v>
      </c>
    </row>
    <row r="134" spans="1:11" x14ac:dyDescent="0.25">
      <c r="A134" s="128" t="s">
        <v>340</v>
      </c>
      <c r="B134" s="129" t="s">
        <v>346</v>
      </c>
      <c r="C134" s="128">
        <v>20</v>
      </c>
      <c r="D134" s="128">
        <v>21</v>
      </c>
      <c r="E134" s="128">
        <v>0</v>
      </c>
      <c r="F134" s="128">
        <v>21</v>
      </c>
      <c r="G134" s="128">
        <v>14</v>
      </c>
      <c r="H134" s="128">
        <v>0</v>
      </c>
      <c r="I134" s="128">
        <v>0</v>
      </c>
      <c r="J134" s="128">
        <v>0</v>
      </c>
      <c r="K134" s="128">
        <v>14</v>
      </c>
    </row>
    <row r="135" spans="1:11" x14ac:dyDescent="0.25">
      <c r="A135" s="125" t="s">
        <v>340</v>
      </c>
      <c r="B135" s="126" t="s">
        <v>345</v>
      </c>
      <c r="C135" s="125">
        <v>30</v>
      </c>
      <c r="D135" s="125">
        <v>29</v>
      </c>
      <c r="E135" s="125">
        <v>0</v>
      </c>
      <c r="F135" s="125">
        <v>29</v>
      </c>
      <c r="G135" s="125">
        <v>15</v>
      </c>
      <c r="H135" s="125">
        <v>0</v>
      </c>
      <c r="I135" s="125">
        <v>9</v>
      </c>
      <c r="J135" s="125">
        <v>0</v>
      </c>
      <c r="K135" s="125">
        <v>24</v>
      </c>
    </row>
    <row r="136" spans="1:11" x14ac:dyDescent="0.25">
      <c r="A136" s="128" t="s">
        <v>340</v>
      </c>
      <c r="B136" s="129" t="s">
        <v>344</v>
      </c>
      <c r="C136" s="128">
        <v>24</v>
      </c>
      <c r="D136" s="128">
        <v>9</v>
      </c>
      <c r="E136" s="128">
        <v>0</v>
      </c>
      <c r="F136" s="128">
        <v>9</v>
      </c>
      <c r="G136" s="128">
        <v>3</v>
      </c>
      <c r="H136" s="128">
        <v>9</v>
      </c>
      <c r="I136" s="128">
        <v>0</v>
      </c>
      <c r="J136" s="128">
        <v>0</v>
      </c>
      <c r="K136" s="128">
        <v>12</v>
      </c>
    </row>
    <row r="137" spans="1:11" x14ac:dyDescent="0.25">
      <c r="A137" s="125" t="s">
        <v>340</v>
      </c>
      <c r="B137" s="126" t="s">
        <v>343</v>
      </c>
      <c r="C137" s="125">
        <v>30</v>
      </c>
      <c r="D137" s="125">
        <v>20</v>
      </c>
      <c r="E137" s="125">
        <v>0</v>
      </c>
      <c r="F137" s="125">
        <v>20</v>
      </c>
      <c r="G137" s="125">
        <v>4</v>
      </c>
      <c r="H137" s="125">
        <v>6</v>
      </c>
      <c r="I137" s="125">
        <v>0</v>
      </c>
      <c r="J137" s="125">
        <v>0</v>
      </c>
      <c r="K137" s="125">
        <v>10</v>
      </c>
    </row>
    <row r="138" spans="1:11" x14ac:dyDescent="0.25">
      <c r="A138" s="128" t="s">
        <v>340</v>
      </c>
      <c r="B138" s="129" t="s">
        <v>342</v>
      </c>
      <c r="C138" s="128">
        <v>30</v>
      </c>
      <c r="D138" s="128">
        <v>22</v>
      </c>
      <c r="E138" s="128">
        <v>17</v>
      </c>
      <c r="F138" s="128">
        <v>39</v>
      </c>
      <c r="G138" s="128">
        <v>1</v>
      </c>
      <c r="H138" s="128">
        <v>15</v>
      </c>
      <c r="I138" s="128">
        <v>0</v>
      </c>
      <c r="J138" s="128">
        <v>0</v>
      </c>
      <c r="K138" s="128">
        <v>16</v>
      </c>
    </row>
    <row r="139" spans="1:11" x14ac:dyDescent="0.25">
      <c r="A139" s="125" t="s">
        <v>340</v>
      </c>
      <c r="B139" s="126" t="s">
        <v>341</v>
      </c>
      <c r="C139" s="125">
        <v>24</v>
      </c>
      <c r="D139" s="125">
        <v>13</v>
      </c>
      <c r="E139" s="125">
        <v>17</v>
      </c>
      <c r="F139" s="125">
        <v>30</v>
      </c>
      <c r="G139" s="125">
        <v>2</v>
      </c>
      <c r="H139" s="125">
        <v>0</v>
      </c>
      <c r="I139" s="125">
        <v>11</v>
      </c>
      <c r="J139" s="125">
        <v>0</v>
      </c>
      <c r="K139" s="125">
        <v>13</v>
      </c>
    </row>
    <row r="140" spans="1:11" x14ac:dyDescent="0.25">
      <c r="A140" s="128" t="s">
        <v>340</v>
      </c>
      <c r="B140" s="129" t="s">
        <v>339</v>
      </c>
      <c r="C140" s="128">
        <v>30</v>
      </c>
      <c r="D140" s="128">
        <v>30</v>
      </c>
      <c r="E140" s="128">
        <v>26</v>
      </c>
      <c r="F140" s="128">
        <v>56</v>
      </c>
      <c r="G140" s="128">
        <v>1</v>
      </c>
      <c r="H140" s="128">
        <v>0</v>
      </c>
      <c r="I140" s="128">
        <v>23</v>
      </c>
      <c r="J140" s="128">
        <v>0</v>
      </c>
      <c r="K140" s="128">
        <v>24</v>
      </c>
    </row>
    <row r="141" spans="1:11" x14ac:dyDescent="0.25">
      <c r="A141" s="125" t="s">
        <v>336</v>
      </c>
      <c r="B141" s="126" t="s">
        <v>338</v>
      </c>
      <c r="C141" s="125">
        <v>54</v>
      </c>
      <c r="D141" s="125">
        <v>23</v>
      </c>
      <c r="E141" s="125">
        <v>15</v>
      </c>
      <c r="F141" s="125">
        <v>38</v>
      </c>
      <c r="G141" s="125">
        <v>4</v>
      </c>
      <c r="H141" s="125">
        <v>0</v>
      </c>
      <c r="I141" s="125">
        <v>18</v>
      </c>
      <c r="J141" s="125">
        <v>0</v>
      </c>
      <c r="K141" s="125">
        <v>22</v>
      </c>
    </row>
    <row r="142" spans="1:11" x14ac:dyDescent="0.25">
      <c r="A142" s="128" t="s">
        <v>336</v>
      </c>
      <c r="B142" s="129" t="s">
        <v>337</v>
      </c>
      <c r="C142" s="128">
        <v>12</v>
      </c>
      <c r="D142" s="128">
        <v>12</v>
      </c>
      <c r="E142" s="128">
        <v>0</v>
      </c>
      <c r="F142" s="128">
        <v>12</v>
      </c>
      <c r="G142" s="128">
        <v>8</v>
      </c>
      <c r="H142" s="128">
        <v>0</v>
      </c>
      <c r="I142" s="128">
        <v>0</v>
      </c>
      <c r="J142" s="128">
        <v>0</v>
      </c>
      <c r="K142" s="128">
        <v>8</v>
      </c>
    </row>
    <row r="143" spans="1:11" x14ac:dyDescent="0.25">
      <c r="A143" s="125" t="s">
        <v>336</v>
      </c>
      <c r="B143" s="126" t="s">
        <v>335</v>
      </c>
      <c r="C143" s="125">
        <v>16</v>
      </c>
      <c r="D143" s="125">
        <v>15</v>
      </c>
      <c r="E143" s="125">
        <v>0</v>
      </c>
      <c r="F143" s="125">
        <v>15</v>
      </c>
      <c r="G143" s="125">
        <v>6</v>
      </c>
      <c r="H143" s="125">
        <v>0</v>
      </c>
      <c r="I143" s="125">
        <v>10</v>
      </c>
      <c r="J143" s="125">
        <v>0</v>
      </c>
      <c r="K143" s="125">
        <v>16</v>
      </c>
    </row>
    <row r="144" spans="1:11" x14ac:dyDescent="0.25">
      <c r="A144" s="128" t="s">
        <v>331</v>
      </c>
      <c r="B144" s="129" t="s">
        <v>334</v>
      </c>
      <c r="C144" s="128">
        <v>18</v>
      </c>
      <c r="D144" s="128">
        <v>18</v>
      </c>
      <c r="E144" s="128">
        <v>0</v>
      </c>
      <c r="F144" s="128">
        <v>18</v>
      </c>
      <c r="G144" s="128">
        <v>14</v>
      </c>
      <c r="H144" s="128">
        <v>0</v>
      </c>
      <c r="I144" s="128">
        <v>4</v>
      </c>
      <c r="J144" s="128">
        <v>0</v>
      </c>
      <c r="K144" s="128">
        <v>18</v>
      </c>
    </row>
    <row r="145" spans="1:11" x14ac:dyDescent="0.25">
      <c r="A145" s="125" t="s">
        <v>331</v>
      </c>
      <c r="B145" s="126" t="s">
        <v>333</v>
      </c>
      <c r="C145" s="125">
        <v>48</v>
      </c>
      <c r="D145" s="125">
        <v>42</v>
      </c>
      <c r="E145" s="125">
        <v>0</v>
      </c>
      <c r="F145" s="125">
        <v>42</v>
      </c>
      <c r="G145" s="125">
        <v>0</v>
      </c>
      <c r="H145" s="125">
        <v>0</v>
      </c>
      <c r="I145" s="125">
        <v>49</v>
      </c>
      <c r="J145" s="125">
        <v>0</v>
      </c>
      <c r="K145" s="125">
        <v>49</v>
      </c>
    </row>
    <row r="146" spans="1:11" x14ac:dyDescent="0.25">
      <c r="A146" s="128" t="s">
        <v>331</v>
      </c>
      <c r="B146" s="129" t="s">
        <v>332</v>
      </c>
      <c r="C146" s="128">
        <v>24</v>
      </c>
      <c r="D146" s="128">
        <v>19</v>
      </c>
      <c r="E146" s="128">
        <v>0</v>
      </c>
      <c r="F146" s="128">
        <v>19</v>
      </c>
      <c r="G146" s="128">
        <v>10</v>
      </c>
      <c r="H146" s="128">
        <v>0</v>
      </c>
      <c r="I146" s="128">
        <v>0</v>
      </c>
      <c r="J146" s="128">
        <v>0</v>
      </c>
      <c r="K146" s="128">
        <v>10</v>
      </c>
    </row>
    <row r="147" spans="1:11" x14ac:dyDescent="0.25">
      <c r="A147" s="125" t="s">
        <v>331</v>
      </c>
      <c r="B147" s="126" t="s">
        <v>330</v>
      </c>
      <c r="C147" s="125">
        <v>16</v>
      </c>
      <c r="D147" s="125">
        <v>16</v>
      </c>
      <c r="E147" s="125">
        <v>0</v>
      </c>
      <c r="F147" s="125">
        <v>16</v>
      </c>
      <c r="G147" s="125">
        <v>9</v>
      </c>
      <c r="H147" s="125">
        <v>0</v>
      </c>
      <c r="I147" s="125">
        <v>0</v>
      </c>
      <c r="J147" s="125">
        <v>0</v>
      </c>
      <c r="K147" s="125">
        <v>9</v>
      </c>
    </row>
    <row r="148" spans="1:11" x14ac:dyDescent="0.25">
      <c r="A148" s="128" t="s">
        <v>328</v>
      </c>
      <c r="B148" s="129" t="s">
        <v>329</v>
      </c>
      <c r="C148" s="128">
        <v>18</v>
      </c>
      <c r="D148" s="128">
        <v>9</v>
      </c>
      <c r="E148" s="128">
        <v>0</v>
      </c>
      <c r="F148" s="128">
        <v>9</v>
      </c>
      <c r="G148" s="128">
        <v>8</v>
      </c>
      <c r="H148" s="128">
        <v>0</v>
      </c>
      <c r="I148" s="128">
        <v>0</v>
      </c>
      <c r="J148" s="128">
        <v>0</v>
      </c>
      <c r="K148" s="128">
        <v>8</v>
      </c>
    </row>
    <row r="149" spans="1:11" x14ac:dyDescent="0.25">
      <c r="A149" s="125" t="s">
        <v>328</v>
      </c>
      <c r="B149" s="126" t="s">
        <v>327</v>
      </c>
      <c r="C149" s="125">
        <v>160</v>
      </c>
      <c r="D149" s="125">
        <v>38</v>
      </c>
      <c r="E149" s="125">
        <v>0</v>
      </c>
      <c r="F149" s="125">
        <v>38</v>
      </c>
      <c r="G149" s="125">
        <v>7</v>
      </c>
      <c r="H149" s="125">
        <v>0</v>
      </c>
      <c r="I149" s="125">
        <v>0</v>
      </c>
      <c r="J149" s="125">
        <v>14</v>
      </c>
      <c r="K149" s="125">
        <v>21</v>
      </c>
    </row>
    <row r="150" spans="1:11" x14ac:dyDescent="0.25">
      <c r="A150" s="128" t="s">
        <v>322</v>
      </c>
      <c r="B150" s="129" t="s">
        <v>326</v>
      </c>
      <c r="C150" s="128">
        <v>22</v>
      </c>
      <c r="D150" s="128">
        <v>15</v>
      </c>
      <c r="E150" s="128">
        <v>0</v>
      </c>
      <c r="F150" s="128">
        <v>15</v>
      </c>
      <c r="G150" s="128">
        <v>9</v>
      </c>
      <c r="H150" s="128">
        <v>0</v>
      </c>
      <c r="I150" s="128">
        <v>8</v>
      </c>
      <c r="J150" s="128">
        <v>0</v>
      </c>
      <c r="K150" s="128">
        <v>17</v>
      </c>
    </row>
    <row r="151" spans="1:11" x14ac:dyDescent="0.25">
      <c r="A151" s="125" t="s">
        <v>322</v>
      </c>
      <c r="B151" s="126" t="s">
        <v>325</v>
      </c>
      <c r="C151" s="125">
        <v>72</v>
      </c>
      <c r="D151" s="125">
        <v>37</v>
      </c>
      <c r="E151" s="125">
        <v>0</v>
      </c>
      <c r="F151" s="125">
        <v>37</v>
      </c>
      <c r="G151" s="125">
        <v>13</v>
      </c>
      <c r="H151" s="125">
        <v>0</v>
      </c>
      <c r="I151" s="125">
        <v>0</v>
      </c>
      <c r="J151" s="125">
        <v>0</v>
      </c>
      <c r="K151" s="125">
        <v>13</v>
      </c>
    </row>
    <row r="152" spans="1:11" x14ac:dyDescent="0.25">
      <c r="A152" s="128" t="s">
        <v>322</v>
      </c>
      <c r="B152" s="129" t="s">
        <v>324</v>
      </c>
      <c r="C152" s="128">
        <v>18</v>
      </c>
      <c r="D152" s="128">
        <v>11</v>
      </c>
      <c r="E152" s="128">
        <v>0</v>
      </c>
      <c r="F152" s="128">
        <v>11</v>
      </c>
      <c r="G152" s="128">
        <v>7</v>
      </c>
      <c r="H152" s="128">
        <v>2</v>
      </c>
      <c r="I152" s="128">
        <v>0</v>
      </c>
      <c r="J152" s="128">
        <v>0</v>
      </c>
      <c r="K152" s="128">
        <v>9</v>
      </c>
    </row>
    <row r="153" spans="1:11" x14ac:dyDescent="0.25">
      <c r="A153" s="125" t="s">
        <v>322</v>
      </c>
      <c r="B153" s="126" t="s">
        <v>323</v>
      </c>
      <c r="C153" s="125">
        <v>14</v>
      </c>
      <c r="D153" s="125">
        <v>6</v>
      </c>
      <c r="E153" s="125">
        <v>0</v>
      </c>
      <c r="F153" s="125">
        <v>6</v>
      </c>
      <c r="G153" s="125">
        <v>1</v>
      </c>
      <c r="H153" s="125">
        <v>1</v>
      </c>
      <c r="I153" s="125">
        <v>0</v>
      </c>
      <c r="J153" s="125">
        <v>0</v>
      </c>
      <c r="K153" s="125">
        <v>2</v>
      </c>
    </row>
    <row r="154" spans="1:11" x14ac:dyDescent="0.25">
      <c r="A154" s="128" t="s">
        <v>322</v>
      </c>
      <c r="B154" s="129" t="s">
        <v>321</v>
      </c>
      <c r="C154" s="128">
        <v>65</v>
      </c>
      <c r="D154" s="128">
        <v>35</v>
      </c>
      <c r="E154" s="128">
        <v>0</v>
      </c>
      <c r="F154" s="128">
        <v>35</v>
      </c>
      <c r="G154" s="128">
        <v>28</v>
      </c>
      <c r="H154" s="128">
        <v>0</v>
      </c>
      <c r="I154" s="128">
        <v>0</v>
      </c>
      <c r="J154" s="128">
        <v>0</v>
      </c>
      <c r="K154" s="128">
        <v>28</v>
      </c>
    </row>
    <row r="155" spans="1:11" x14ac:dyDescent="0.25">
      <c r="A155" s="125" t="s">
        <v>319</v>
      </c>
      <c r="B155" s="126" t="s">
        <v>320</v>
      </c>
      <c r="C155" s="125">
        <v>36</v>
      </c>
      <c r="D155" s="125">
        <v>12</v>
      </c>
      <c r="E155" s="125">
        <v>12</v>
      </c>
      <c r="F155" s="125">
        <v>24</v>
      </c>
      <c r="G155" s="125">
        <v>15</v>
      </c>
      <c r="H155" s="125">
        <v>0</v>
      </c>
      <c r="I155" s="125">
        <v>0</v>
      </c>
      <c r="J155" s="125">
        <v>0</v>
      </c>
      <c r="K155" s="125">
        <v>15</v>
      </c>
    </row>
    <row r="156" spans="1:11" x14ac:dyDescent="0.25">
      <c r="A156" s="128" t="s">
        <v>319</v>
      </c>
      <c r="B156" s="129" t="s">
        <v>318</v>
      </c>
      <c r="C156" s="128">
        <v>25</v>
      </c>
      <c r="D156" s="128">
        <v>24</v>
      </c>
      <c r="E156" s="128">
        <v>0</v>
      </c>
      <c r="F156" s="128">
        <v>24</v>
      </c>
      <c r="G156" s="128">
        <v>17</v>
      </c>
      <c r="H156" s="128">
        <v>0</v>
      </c>
      <c r="I156" s="128">
        <v>2</v>
      </c>
      <c r="J156" s="128">
        <v>0</v>
      </c>
      <c r="K156" s="128">
        <v>19</v>
      </c>
    </row>
    <row r="157" spans="1:11" x14ac:dyDescent="0.25">
      <c r="A157" s="125" t="s">
        <v>317</v>
      </c>
      <c r="B157" s="126" t="s">
        <v>316</v>
      </c>
      <c r="C157" s="125">
        <v>30</v>
      </c>
      <c r="D157" s="125">
        <v>24</v>
      </c>
      <c r="E157" s="125">
        <v>0</v>
      </c>
      <c r="F157" s="125">
        <v>24</v>
      </c>
      <c r="G157" s="125">
        <v>16</v>
      </c>
      <c r="H157" s="125">
        <v>0</v>
      </c>
      <c r="I157" s="125">
        <v>0</v>
      </c>
      <c r="J157" s="125">
        <v>0</v>
      </c>
      <c r="K157" s="125">
        <v>16</v>
      </c>
    </row>
    <row r="158" spans="1:11" x14ac:dyDescent="0.25">
      <c r="A158" s="128" t="s">
        <v>312</v>
      </c>
      <c r="B158" s="129" t="s">
        <v>315</v>
      </c>
      <c r="C158" s="128">
        <v>20</v>
      </c>
      <c r="D158" s="128">
        <v>13</v>
      </c>
      <c r="E158" s="128">
        <v>0</v>
      </c>
      <c r="F158" s="128">
        <v>13</v>
      </c>
      <c r="G158" s="128">
        <v>9</v>
      </c>
      <c r="H158" s="128">
        <v>0</v>
      </c>
      <c r="I158" s="128">
        <v>0</v>
      </c>
      <c r="J158" s="128">
        <v>0</v>
      </c>
      <c r="K158" s="128">
        <v>9</v>
      </c>
    </row>
    <row r="159" spans="1:11" x14ac:dyDescent="0.25">
      <c r="A159" s="125" t="s">
        <v>312</v>
      </c>
      <c r="B159" s="126" t="s">
        <v>314</v>
      </c>
      <c r="C159" s="125">
        <v>44</v>
      </c>
      <c r="D159" s="125">
        <v>20</v>
      </c>
      <c r="E159" s="125">
        <v>0</v>
      </c>
      <c r="F159" s="125">
        <v>20</v>
      </c>
      <c r="G159" s="125">
        <v>16</v>
      </c>
      <c r="H159" s="125">
        <v>0</v>
      </c>
      <c r="I159" s="125">
        <v>14</v>
      </c>
      <c r="J159" s="125">
        <v>0</v>
      </c>
      <c r="K159" s="125">
        <v>30</v>
      </c>
    </row>
    <row r="160" spans="1:11" x14ac:dyDescent="0.25">
      <c r="A160" s="128" t="s">
        <v>312</v>
      </c>
      <c r="B160" s="129" t="s">
        <v>313</v>
      </c>
      <c r="C160" s="128">
        <v>20</v>
      </c>
      <c r="D160" s="128">
        <v>13</v>
      </c>
      <c r="E160" s="128">
        <v>0</v>
      </c>
      <c r="F160" s="128">
        <v>13</v>
      </c>
      <c r="G160" s="128">
        <v>14</v>
      </c>
      <c r="H160" s="128">
        <v>0</v>
      </c>
      <c r="I160" s="128">
        <v>0</v>
      </c>
      <c r="J160" s="128">
        <v>0</v>
      </c>
      <c r="K160" s="128">
        <v>14</v>
      </c>
    </row>
    <row r="161" spans="1:11" x14ac:dyDescent="0.25">
      <c r="A161" s="125" t="s">
        <v>312</v>
      </c>
      <c r="B161" s="126" t="s">
        <v>311</v>
      </c>
      <c r="C161" s="125">
        <v>140</v>
      </c>
      <c r="D161" s="125">
        <v>113</v>
      </c>
      <c r="E161" s="125">
        <v>0</v>
      </c>
      <c r="F161" s="125">
        <v>113</v>
      </c>
      <c r="G161" s="125">
        <v>130</v>
      </c>
      <c r="H161" s="125">
        <v>0</v>
      </c>
      <c r="I161" s="125">
        <v>0</v>
      </c>
      <c r="J161" s="125">
        <v>0</v>
      </c>
      <c r="K161" s="125">
        <v>130</v>
      </c>
    </row>
    <row r="162" spans="1:11" x14ac:dyDescent="0.25">
      <c r="A162" s="128" t="s">
        <v>306</v>
      </c>
      <c r="B162" s="129" t="s">
        <v>310</v>
      </c>
      <c r="C162" s="128">
        <v>40</v>
      </c>
      <c r="D162" s="128">
        <v>32</v>
      </c>
      <c r="E162" s="128">
        <v>0</v>
      </c>
      <c r="F162" s="128">
        <v>32</v>
      </c>
      <c r="G162" s="128">
        <v>32</v>
      </c>
      <c r="H162" s="128">
        <v>0</v>
      </c>
      <c r="I162" s="128">
        <v>0</v>
      </c>
      <c r="J162" s="128">
        <v>0</v>
      </c>
      <c r="K162" s="128">
        <v>32</v>
      </c>
    </row>
    <row r="163" spans="1:11" x14ac:dyDescent="0.25">
      <c r="A163" s="125" t="s">
        <v>306</v>
      </c>
      <c r="B163" s="126" t="s">
        <v>309</v>
      </c>
      <c r="C163" s="125">
        <v>12</v>
      </c>
      <c r="D163" s="125">
        <v>7</v>
      </c>
      <c r="E163" s="125">
        <v>0</v>
      </c>
      <c r="F163" s="125">
        <v>7</v>
      </c>
      <c r="G163" s="125">
        <v>10</v>
      </c>
      <c r="H163" s="125">
        <v>0</v>
      </c>
      <c r="I163" s="125">
        <v>2</v>
      </c>
      <c r="J163" s="125">
        <v>0</v>
      </c>
      <c r="K163" s="125">
        <v>12</v>
      </c>
    </row>
    <row r="164" spans="1:11" x14ac:dyDescent="0.25">
      <c r="A164" s="128" t="s">
        <v>306</v>
      </c>
      <c r="B164" s="129" t="s">
        <v>308</v>
      </c>
      <c r="C164" s="128">
        <v>18</v>
      </c>
      <c r="D164" s="128">
        <v>13</v>
      </c>
      <c r="E164" s="128">
        <v>0</v>
      </c>
      <c r="F164" s="128">
        <v>13</v>
      </c>
      <c r="G164" s="128">
        <v>13</v>
      </c>
      <c r="H164" s="128">
        <v>0</v>
      </c>
      <c r="I164" s="128">
        <v>4</v>
      </c>
      <c r="J164" s="128">
        <v>0</v>
      </c>
      <c r="K164" s="128">
        <v>17</v>
      </c>
    </row>
    <row r="165" spans="1:11" x14ac:dyDescent="0.25">
      <c r="A165" s="125" t="s">
        <v>306</v>
      </c>
      <c r="B165" s="126" t="s">
        <v>307</v>
      </c>
      <c r="C165" s="125">
        <v>18</v>
      </c>
      <c r="D165" s="125">
        <v>18</v>
      </c>
      <c r="E165" s="125">
        <v>0</v>
      </c>
      <c r="F165" s="125">
        <v>18</v>
      </c>
      <c r="G165" s="125">
        <v>9</v>
      </c>
      <c r="H165" s="125">
        <v>0</v>
      </c>
      <c r="I165" s="125">
        <v>2</v>
      </c>
      <c r="J165" s="125">
        <v>0</v>
      </c>
      <c r="K165" s="125">
        <v>11</v>
      </c>
    </row>
    <row r="166" spans="1:11" x14ac:dyDescent="0.25">
      <c r="A166" s="128" t="s">
        <v>306</v>
      </c>
      <c r="B166" s="129" t="s">
        <v>305</v>
      </c>
      <c r="C166" s="128">
        <v>12</v>
      </c>
      <c r="D166" s="128">
        <v>12</v>
      </c>
      <c r="E166" s="128">
        <v>0</v>
      </c>
      <c r="F166" s="128">
        <v>12</v>
      </c>
      <c r="G166" s="128">
        <v>0</v>
      </c>
      <c r="H166" s="128">
        <v>0</v>
      </c>
      <c r="I166" s="128">
        <v>0</v>
      </c>
      <c r="J166" s="128">
        <v>0</v>
      </c>
      <c r="K166" s="128">
        <v>0</v>
      </c>
    </row>
    <row r="167" spans="1:11" x14ac:dyDescent="0.25">
      <c r="A167" s="125" t="s">
        <v>303</v>
      </c>
      <c r="B167" s="126" t="s">
        <v>304</v>
      </c>
      <c r="C167" s="125">
        <v>24</v>
      </c>
      <c r="D167" s="125">
        <v>17</v>
      </c>
      <c r="E167" s="125">
        <v>0</v>
      </c>
      <c r="F167" s="125">
        <v>17</v>
      </c>
      <c r="G167" s="125">
        <v>6</v>
      </c>
      <c r="H167" s="125">
        <v>0</v>
      </c>
      <c r="I167" s="125">
        <v>0</v>
      </c>
      <c r="J167" s="125">
        <v>0</v>
      </c>
      <c r="K167" s="125">
        <v>6</v>
      </c>
    </row>
    <row r="168" spans="1:11" x14ac:dyDescent="0.25">
      <c r="A168" s="128" t="s">
        <v>303</v>
      </c>
      <c r="B168" s="129" t="s">
        <v>302</v>
      </c>
      <c r="C168" s="128">
        <v>12</v>
      </c>
      <c r="D168" s="128">
        <v>12</v>
      </c>
      <c r="E168" s="128">
        <v>0</v>
      </c>
      <c r="F168" s="128">
        <v>12</v>
      </c>
      <c r="G168" s="128">
        <v>11</v>
      </c>
      <c r="H168" s="128">
        <v>0</v>
      </c>
      <c r="I168" s="128">
        <v>0</v>
      </c>
      <c r="J168" s="128">
        <v>0</v>
      </c>
      <c r="K168" s="128">
        <v>11</v>
      </c>
    </row>
    <row r="169" spans="1:11" x14ac:dyDescent="0.25">
      <c r="A169" s="125" t="s">
        <v>281</v>
      </c>
      <c r="B169" s="126" t="s">
        <v>301</v>
      </c>
      <c r="C169" s="125">
        <v>32</v>
      </c>
      <c r="D169" s="125">
        <v>42</v>
      </c>
      <c r="E169" s="125">
        <v>0</v>
      </c>
      <c r="F169" s="125">
        <v>42</v>
      </c>
      <c r="G169" s="125">
        <v>32</v>
      </c>
      <c r="H169" s="125">
        <v>0</v>
      </c>
      <c r="I169" s="125">
        <v>0</v>
      </c>
      <c r="J169" s="125">
        <v>0</v>
      </c>
      <c r="K169" s="125">
        <v>32</v>
      </c>
    </row>
    <row r="170" spans="1:11" x14ac:dyDescent="0.25">
      <c r="A170" s="128" t="s">
        <v>281</v>
      </c>
      <c r="B170" s="129" t="s">
        <v>300</v>
      </c>
      <c r="C170" s="128">
        <v>30</v>
      </c>
      <c r="D170" s="128">
        <v>29</v>
      </c>
      <c r="E170" s="128">
        <v>0</v>
      </c>
      <c r="F170" s="128">
        <v>29</v>
      </c>
      <c r="G170" s="128">
        <v>25</v>
      </c>
      <c r="H170" s="128">
        <v>0</v>
      </c>
      <c r="I170" s="128">
        <v>0</v>
      </c>
      <c r="J170" s="128">
        <v>0</v>
      </c>
      <c r="K170" s="128">
        <v>25</v>
      </c>
    </row>
    <row r="171" spans="1:11" x14ac:dyDescent="0.25">
      <c r="A171" s="125" t="s">
        <v>281</v>
      </c>
      <c r="B171" s="126" t="s">
        <v>299</v>
      </c>
      <c r="C171" s="125">
        <v>96</v>
      </c>
      <c r="D171" s="125">
        <v>0</v>
      </c>
      <c r="E171" s="125">
        <v>0</v>
      </c>
      <c r="F171" s="125">
        <v>0</v>
      </c>
      <c r="G171" s="125">
        <v>0</v>
      </c>
      <c r="H171" s="125">
        <v>0</v>
      </c>
      <c r="I171" s="125">
        <v>0</v>
      </c>
      <c r="J171" s="125">
        <v>0</v>
      </c>
      <c r="K171" s="125">
        <v>0</v>
      </c>
    </row>
    <row r="172" spans="1:11" x14ac:dyDescent="0.25">
      <c r="A172" s="128" t="s">
        <v>281</v>
      </c>
      <c r="B172" s="129" t="s">
        <v>298</v>
      </c>
      <c r="C172" s="128">
        <v>18</v>
      </c>
      <c r="D172" s="128">
        <v>18</v>
      </c>
      <c r="E172" s="128">
        <v>0</v>
      </c>
      <c r="F172" s="128">
        <v>18</v>
      </c>
      <c r="G172" s="128">
        <v>14</v>
      </c>
      <c r="H172" s="128">
        <v>0</v>
      </c>
      <c r="I172" s="128">
        <v>0</v>
      </c>
      <c r="J172" s="128">
        <v>0</v>
      </c>
      <c r="K172" s="128">
        <v>14</v>
      </c>
    </row>
    <row r="173" spans="1:11" x14ac:dyDescent="0.25">
      <c r="A173" s="125" t="s">
        <v>281</v>
      </c>
      <c r="B173" s="126" t="s">
        <v>297</v>
      </c>
      <c r="C173" s="125">
        <v>18</v>
      </c>
      <c r="D173" s="125">
        <v>18</v>
      </c>
      <c r="E173" s="125">
        <v>0</v>
      </c>
      <c r="F173" s="125">
        <v>18</v>
      </c>
      <c r="G173" s="125">
        <v>16</v>
      </c>
      <c r="H173" s="125">
        <v>0</v>
      </c>
      <c r="I173" s="125">
        <v>0</v>
      </c>
      <c r="J173" s="125">
        <v>0</v>
      </c>
      <c r="K173" s="125">
        <v>16</v>
      </c>
    </row>
    <row r="174" spans="1:11" x14ac:dyDescent="0.25">
      <c r="A174" s="128" t="s">
        <v>281</v>
      </c>
      <c r="B174" s="129" t="s">
        <v>296</v>
      </c>
      <c r="C174" s="128">
        <v>30</v>
      </c>
      <c r="D174" s="128">
        <v>28</v>
      </c>
      <c r="E174" s="128">
        <v>0</v>
      </c>
      <c r="F174" s="128">
        <v>28</v>
      </c>
      <c r="G174" s="128">
        <v>22</v>
      </c>
      <c r="H174" s="128">
        <v>0</v>
      </c>
      <c r="I174" s="128">
        <v>0</v>
      </c>
      <c r="J174" s="128">
        <v>0</v>
      </c>
      <c r="K174" s="128">
        <v>22</v>
      </c>
    </row>
    <row r="175" spans="1:11" x14ac:dyDescent="0.25">
      <c r="A175" s="125" t="s">
        <v>281</v>
      </c>
      <c r="B175" s="126" t="s">
        <v>295</v>
      </c>
      <c r="C175" s="125">
        <v>28</v>
      </c>
      <c r="D175" s="125">
        <v>28</v>
      </c>
      <c r="E175" s="125">
        <v>0</v>
      </c>
      <c r="F175" s="125">
        <v>28</v>
      </c>
      <c r="G175" s="125">
        <v>22</v>
      </c>
      <c r="H175" s="125">
        <v>0</v>
      </c>
      <c r="I175" s="125">
        <v>0</v>
      </c>
      <c r="J175" s="125">
        <v>0</v>
      </c>
      <c r="K175" s="125">
        <v>22</v>
      </c>
    </row>
    <row r="176" spans="1:11" x14ac:dyDescent="0.25">
      <c r="A176" s="128" t="s">
        <v>281</v>
      </c>
      <c r="B176" s="129" t="s">
        <v>294</v>
      </c>
      <c r="C176" s="128">
        <v>30</v>
      </c>
      <c r="D176" s="128">
        <v>27</v>
      </c>
      <c r="E176" s="128">
        <v>0</v>
      </c>
      <c r="F176" s="128">
        <v>27</v>
      </c>
      <c r="G176" s="128">
        <v>24</v>
      </c>
      <c r="H176" s="128">
        <v>0</v>
      </c>
      <c r="I176" s="128">
        <v>0</v>
      </c>
      <c r="J176" s="128">
        <v>0</v>
      </c>
      <c r="K176" s="128">
        <v>24</v>
      </c>
    </row>
    <row r="177" spans="1:11" x14ac:dyDescent="0.25">
      <c r="A177" s="125" t="s">
        <v>281</v>
      </c>
      <c r="B177" s="126" t="s">
        <v>293</v>
      </c>
      <c r="C177" s="125">
        <v>20</v>
      </c>
      <c r="D177" s="125">
        <v>20</v>
      </c>
      <c r="E177" s="125">
        <v>0</v>
      </c>
      <c r="F177" s="125">
        <v>20</v>
      </c>
      <c r="G177" s="125">
        <v>14</v>
      </c>
      <c r="H177" s="125">
        <v>0</v>
      </c>
      <c r="I177" s="125">
        <v>0</v>
      </c>
      <c r="J177" s="125">
        <v>0</v>
      </c>
      <c r="K177" s="125">
        <v>14</v>
      </c>
    </row>
    <row r="178" spans="1:11" x14ac:dyDescent="0.25">
      <c r="A178" s="128" t="s">
        <v>281</v>
      </c>
      <c r="B178" s="129" t="s">
        <v>292</v>
      </c>
      <c r="C178" s="128">
        <v>36</v>
      </c>
      <c r="D178" s="128">
        <v>34</v>
      </c>
      <c r="E178" s="128">
        <v>0</v>
      </c>
      <c r="F178" s="128">
        <v>34</v>
      </c>
      <c r="G178" s="128">
        <v>29</v>
      </c>
      <c r="H178" s="128">
        <v>0</v>
      </c>
      <c r="I178" s="128">
        <v>0</v>
      </c>
      <c r="J178" s="128">
        <v>0</v>
      </c>
      <c r="K178" s="128">
        <v>29</v>
      </c>
    </row>
    <row r="179" spans="1:11" x14ac:dyDescent="0.25">
      <c r="A179" s="125" t="s">
        <v>281</v>
      </c>
      <c r="B179" s="126" t="s">
        <v>291</v>
      </c>
      <c r="C179" s="125">
        <v>12</v>
      </c>
      <c r="D179" s="125">
        <v>12</v>
      </c>
      <c r="E179" s="125">
        <v>0</v>
      </c>
      <c r="F179" s="125">
        <v>12</v>
      </c>
      <c r="G179" s="125">
        <v>13</v>
      </c>
      <c r="H179" s="125">
        <v>0</v>
      </c>
      <c r="I179" s="125">
        <v>0</v>
      </c>
      <c r="J179" s="125">
        <v>0</v>
      </c>
      <c r="K179" s="125">
        <v>13</v>
      </c>
    </row>
    <row r="180" spans="1:11" x14ac:dyDescent="0.25">
      <c r="A180" s="128" t="s">
        <v>281</v>
      </c>
      <c r="B180" s="129" t="s">
        <v>290</v>
      </c>
      <c r="C180" s="128">
        <v>48</v>
      </c>
      <c r="D180" s="128">
        <v>59</v>
      </c>
      <c r="E180" s="128">
        <v>1</v>
      </c>
      <c r="F180" s="128">
        <v>60</v>
      </c>
      <c r="G180" s="128">
        <v>0</v>
      </c>
      <c r="H180" s="128">
        <v>16</v>
      </c>
      <c r="I180" s="128">
        <v>0</v>
      </c>
      <c r="J180" s="128">
        <v>0</v>
      </c>
      <c r="K180" s="128">
        <v>16</v>
      </c>
    </row>
    <row r="181" spans="1:11" x14ac:dyDescent="0.25">
      <c r="A181" s="125" t="s">
        <v>281</v>
      </c>
      <c r="B181" s="126" t="s">
        <v>289</v>
      </c>
      <c r="C181" s="125">
        <v>75</v>
      </c>
      <c r="D181" s="125">
        <v>37</v>
      </c>
      <c r="E181" s="125">
        <v>13</v>
      </c>
      <c r="F181" s="125">
        <v>50</v>
      </c>
      <c r="G181" s="125">
        <v>0</v>
      </c>
      <c r="H181" s="125">
        <v>33</v>
      </c>
      <c r="I181" s="125">
        <v>0</v>
      </c>
      <c r="J181" s="125">
        <v>0</v>
      </c>
      <c r="K181" s="125">
        <v>33</v>
      </c>
    </row>
    <row r="182" spans="1:11" x14ac:dyDescent="0.25">
      <c r="A182" s="128" t="s">
        <v>281</v>
      </c>
      <c r="B182" s="129" t="s">
        <v>288</v>
      </c>
      <c r="C182" s="128">
        <v>20</v>
      </c>
      <c r="D182" s="128">
        <v>19</v>
      </c>
      <c r="E182" s="128">
        <v>0</v>
      </c>
      <c r="F182" s="128">
        <v>19</v>
      </c>
      <c r="G182" s="128">
        <v>9</v>
      </c>
      <c r="H182" s="128">
        <v>0</v>
      </c>
      <c r="I182" s="128">
        <v>0</v>
      </c>
      <c r="J182" s="128">
        <v>0</v>
      </c>
      <c r="K182" s="128">
        <v>9</v>
      </c>
    </row>
    <row r="183" spans="1:11" x14ac:dyDescent="0.25">
      <c r="A183" s="125" t="s">
        <v>281</v>
      </c>
      <c r="B183" s="126" t="s">
        <v>287</v>
      </c>
      <c r="C183" s="125">
        <v>24</v>
      </c>
      <c r="D183" s="125">
        <v>24</v>
      </c>
      <c r="E183" s="125">
        <v>0</v>
      </c>
      <c r="F183" s="125">
        <v>24</v>
      </c>
      <c r="G183" s="125">
        <v>19</v>
      </c>
      <c r="H183" s="125">
        <v>0</v>
      </c>
      <c r="I183" s="125">
        <v>0</v>
      </c>
      <c r="J183" s="125">
        <v>0</v>
      </c>
      <c r="K183" s="125">
        <v>19</v>
      </c>
    </row>
    <row r="184" spans="1:11" x14ac:dyDescent="0.25">
      <c r="A184" s="128" t="s">
        <v>281</v>
      </c>
      <c r="B184" s="129" t="s">
        <v>286</v>
      </c>
      <c r="C184" s="128">
        <v>24</v>
      </c>
      <c r="D184" s="128">
        <v>22</v>
      </c>
      <c r="E184" s="128">
        <v>0</v>
      </c>
      <c r="F184" s="128">
        <v>22</v>
      </c>
      <c r="G184" s="128">
        <v>17</v>
      </c>
      <c r="H184" s="128">
        <v>1</v>
      </c>
      <c r="I184" s="128">
        <v>0</v>
      </c>
      <c r="J184" s="128">
        <v>0</v>
      </c>
      <c r="K184" s="128">
        <v>18</v>
      </c>
    </row>
    <row r="185" spans="1:11" x14ac:dyDescent="0.25">
      <c r="A185" s="125" t="s">
        <v>281</v>
      </c>
      <c r="B185" s="126" t="s">
        <v>285</v>
      </c>
      <c r="C185" s="125">
        <v>24</v>
      </c>
      <c r="D185" s="125">
        <v>24</v>
      </c>
      <c r="E185" s="125">
        <v>0</v>
      </c>
      <c r="F185" s="125">
        <v>24</v>
      </c>
      <c r="G185" s="125">
        <v>22</v>
      </c>
      <c r="H185" s="125">
        <v>0</v>
      </c>
      <c r="I185" s="125">
        <v>0</v>
      </c>
      <c r="J185" s="125">
        <v>0</v>
      </c>
      <c r="K185" s="125">
        <v>22</v>
      </c>
    </row>
    <row r="186" spans="1:11" x14ac:dyDescent="0.25">
      <c r="A186" s="128" t="s">
        <v>281</v>
      </c>
      <c r="B186" s="129" t="s">
        <v>284</v>
      </c>
      <c r="C186" s="128">
        <v>30</v>
      </c>
      <c r="D186" s="128">
        <v>30</v>
      </c>
      <c r="E186" s="128">
        <v>0</v>
      </c>
      <c r="F186" s="128">
        <v>30</v>
      </c>
      <c r="G186" s="128">
        <v>27</v>
      </c>
      <c r="H186" s="128">
        <v>0</v>
      </c>
      <c r="I186" s="128">
        <v>0</v>
      </c>
      <c r="J186" s="128">
        <v>0</v>
      </c>
      <c r="K186" s="128">
        <v>27</v>
      </c>
    </row>
    <row r="187" spans="1:11" x14ac:dyDescent="0.25">
      <c r="A187" s="125" t="s">
        <v>281</v>
      </c>
      <c r="B187" s="126" t="s">
        <v>283</v>
      </c>
      <c r="C187" s="125">
        <v>24</v>
      </c>
      <c r="D187" s="125">
        <v>24</v>
      </c>
      <c r="E187" s="125">
        <v>0</v>
      </c>
      <c r="F187" s="125">
        <v>24</v>
      </c>
      <c r="G187" s="125">
        <v>15</v>
      </c>
      <c r="H187" s="125">
        <v>0</v>
      </c>
      <c r="I187" s="125">
        <v>0</v>
      </c>
      <c r="J187" s="125">
        <v>0</v>
      </c>
      <c r="K187" s="125">
        <v>15</v>
      </c>
    </row>
    <row r="188" spans="1:11" x14ac:dyDescent="0.25">
      <c r="A188" s="128" t="s">
        <v>281</v>
      </c>
      <c r="B188" s="129" t="s">
        <v>282</v>
      </c>
      <c r="C188" s="128">
        <v>16</v>
      </c>
      <c r="D188" s="128">
        <v>12</v>
      </c>
      <c r="E188" s="128">
        <v>0</v>
      </c>
      <c r="F188" s="128">
        <v>12</v>
      </c>
      <c r="G188" s="128">
        <v>9</v>
      </c>
      <c r="H188" s="128">
        <v>0</v>
      </c>
      <c r="I188" s="128">
        <v>0</v>
      </c>
      <c r="J188" s="128">
        <v>0</v>
      </c>
      <c r="K188" s="128">
        <v>9</v>
      </c>
    </row>
    <row r="189" spans="1:11" x14ac:dyDescent="0.25">
      <c r="A189" s="125" t="s">
        <v>281</v>
      </c>
      <c r="B189" s="126" t="s">
        <v>280</v>
      </c>
      <c r="C189" s="125">
        <v>12</v>
      </c>
      <c r="D189" s="125">
        <v>12</v>
      </c>
      <c r="E189" s="125">
        <v>0</v>
      </c>
      <c r="F189" s="125">
        <v>12</v>
      </c>
      <c r="G189" s="125">
        <v>11</v>
      </c>
      <c r="H189" s="125">
        <v>0</v>
      </c>
      <c r="I189" s="125">
        <v>0</v>
      </c>
      <c r="J189" s="125">
        <v>0</v>
      </c>
      <c r="K189" s="125">
        <v>11</v>
      </c>
    </row>
    <row r="190" spans="1:11" x14ac:dyDescent="0.25">
      <c r="A190" s="128" t="s">
        <v>279</v>
      </c>
      <c r="B190" s="129" t="s">
        <v>278</v>
      </c>
      <c r="C190" s="128">
        <v>20</v>
      </c>
      <c r="D190" s="128">
        <v>18</v>
      </c>
      <c r="E190" s="128">
        <v>0</v>
      </c>
      <c r="F190" s="128">
        <v>18</v>
      </c>
      <c r="G190" s="128">
        <v>2</v>
      </c>
      <c r="H190" s="128">
        <v>12</v>
      </c>
      <c r="I190" s="128">
        <v>2</v>
      </c>
      <c r="J190" s="128">
        <v>0</v>
      </c>
      <c r="K190" s="128">
        <v>16</v>
      </c>
    </row>
    <row r="191" spans="1:11" x14ac:dyDescent="0.25">
      <c r="A191" s="125" t="s">
        <v>273</v>
      </c>
      <c r="B191" s="126" t="s">
        <v>277</v>
      </c>
      <c r="C191" s="125">
        <v>28</v>
      </c>
      <c r="D191" s="125">
        <v>27</v>
      </c>
      <c r="E191" s="125">
        <v>0</v>
      </c>
      <c r="F191" s="125">
        <v>27</v>
      </c>
      <c r="G191" s="125">
        <v>10</v>
      </c>
      <c r="H191" s="125">
        <v>0</v>
      </c>
      <c r="I191" s="125">
        <v>0</v>
      </c>
      <c r="J191" s="125">
        <v>0</v>
      </c>
      <c r="K191" s="125">
        <v>10</v>
      </c>
    </row>
    <row r="192" spans="1:11" x14ac:dyDescent="0.25">
      <c r="A192" s="128" t="s">
        <v>273</v>
      </c>
      <c r="B192" s="129" t="s">
        <v>276</v>
      </c>
      <c r="C192" s="128">
        <v>18</v>
      </c>
      <c r="D192" s="128">
        <v>18</v>
      </c>
      <c r="E192" s="128">
        <v>0</v>
      </c>
      <c r="F192" s="128">
        <v>18</v>
      </c>
      <c r="G192" s="128">
        <v>9</v>
      </c>
      <c r="H192" s="128">
        <v>0</v>
      </c>
      <c r="I192" s="128">
        <v>2</v>
      </c>
      <c r="J192" s="128">
        <v>0</v>
      </c>
      <c r="K192" s="128">
        <v>11</v>
      </c>
    </row>
    <row r="193" spans="1:11" x14ac:dyDescent="0.25">
      <c r="A193" s="125" t="s">
        <v>273</v>
      </c>
      <c r="B193" s="126" t="s">
        <v>275</v>
      </c>
      <c r="C193" s="125">
        <v>144</v>
      </c>
      <c r="D193" s="125">
        <v>24</v>
      </c>
      <c r="E193" s="125">
        <v>25</v>
      </c>
      <c r="F193" s="125">
        <v>49</v>
      </c>
      <c r="G193" s="125">
        <v>0</v>
      </c>
      <c r="H193" s="125">
        <v>13</v>
      </c>
      <c r="I193" s="125">
        <v>0</v>
      </c>
      <c r="J193" s="125">
        <v>0</v>
      </c>
      <c r="K193" s="125">
        <v>13</v>
      </c>
    </row>
    <row r="194" spans="1:11" x14ac:dyDescent="0.25">
      <c r="A194" s="128" t="s">
        <v>273</v>
      </c>
      <c r="B194" s="129" t="s">
        <v>274</v>
      </c>
      <c r="C194" s="128">
        <v>30</v>
      </c>
      <c r="D194" s="128">
        <v>0</v>
      </c>
      <c r="E194" s="128">
        <v>6</v>
      </c>
      <c r="F194" s="128">
        <v>6</v>
      </c>
      <c r="G194" s="128">
        <v>4</v>
      </c>
      <c r="H194" s="128">
        <v>1</v>
      </c>
      <c r="I194" s="128">
        <v>0</v>
      </c>
      <c r="J194" s="128">
        <v>0</v>
      </c>
      <c r="K194" s="128">
        <v>5</v>
      </c>
    </row>
    <row r="195" spans="1:11" x14ac:dyDescent="0.25">
      <c r="A195" s="125" t="s">
        <v>273</v>
      </c>
      <c r="B195" s="126" t="s">
        <v>272</v>
      </c>
      <c r="C195" s="125">
        <v>80</v>
      </c>
      <c r="D195" s="125">
        <v>0</v>
      </c>
      <c r="E195" s="125">
        <v>18</v>
      </c>
      <c r="F195" s="125">
        <v>18</v>
      </c>
      <c r="G195" s="125">
        <v>0</v>
      </c>
      <c r="H195" s="125">
        <v>18</v>
      </c>
      <c r="I195" s="125">
        <v>0</v>
      </c>
      <c r="J195" s="125">
        <v>0</v>
      </c>
      <c r="K195" s="125">
        <v>18</v>
      </c>
    </row>
    <row r="196" spans="1:11" x14ac:dyDescent="0.25">
      <c r="A196" s="128" t="s">
        <v>267</v>
      </c>
      <c r="B196" s="129" t="s">
        <v>271</v>
      </c>
      <c r="C196" s="128">
        <v>12</v>
      </c>
      <c r="D196" s="128">
        <v>12</v>
      </c>
      <c r="E196" s="128">
        <v>0</v>
      </c>
      <c r="F196" s="128">
        <v>12</v>
      </c>
      <c r="G196" s="128">
        <v>13</v>
      </c>
      <c r="H196" s="128">
        <v>0</v>
      </c>
      <c r="I196" s="128">
        <v>0</v>
      </c>
      <c r="J196" s="128">
        <v>0</v>
      </c>
      <c r="K196" s="128">
        <v>13</v>
      </c>
    </row>
    <row r="197" spans="1:11" x14ac:dyDescent="0.25">
      <c r="A197" s="125" t="s">
        <v>267</v>
      </c>
      <c r="B197" s="126" t="s">
        <v>270</v>
      </c>
      <c r="C197" s="125">
        <v>15</v>
      </c>
      <c r="D197" s="125">
        <v>11</v>
      </c>
      <c r="E197" s="125">
        <v>0</v>
      </c>
      <c r="F197" s="125">
        <v>11</v>
      </c>
      <c r="G197" s="125">
        <v>2</v>
      </c>
      <c r="H197" s="125">
        <v>0</v>
      </c>
      <c r="I197" s="125">
        <v>0</v>
      </c>
      <c r="J197" s="125">
        <v>0</v>
      </c>
      <c r="K197" s="125">
        <v>2</v>
      </c>
    </row>
    <row r="198" spans="1:11" x14ac:dyDescent="0.25">
      <c r="A198" s="128" t="s">
        <v>267</v>
      </c>
      <c r="B198" s="129" t="s">
        <v>269</v>
      </c>
      <c r="C198" s="128">
        <v>12</v>
      </c>
      <c r="D198" s="128">
        <v>10</v>
      </c>
      <c r="E198" s="128">
        <v>0</v>
      </c>
      <c r="F198" s="128">
        <v>10</v>
      </c>
      <c r="G198" s="128">
        <v>6</v>
      </c>
      <c r="H198" s="128">
        <v>0</v>
      </c>
      <c r="I198" s="128">
        <v>0</v>
      </c>
      <c r="J198" s="128">
        <v>0</v>
      </c>
      <c r="K198" s="128">
        <v>6</v>
      </c>
    </row>
    <row r="199" spans="1:11" x14ac:dyDescent="0.25">
      <c r="A199" s="125" t="s">
        <v>267</v>
      </c>
      <c r="B199" s="126" t="s">
        <v>268</v>
      </c>
      <c r="C199" s="125">
        <v>12</v>
      </c>
      <c r="D199" s="125">
        <v>12</v>
      </c>
      <c r="E199" s="125">
        <v>0</v>
      </c>
      <c r="F199" s="125">
        <v>12</v>
      </c>
      <c r="G199" s="125">
        <v>0</v>
      </c>
      <c r="H199" s="125">
        <v>12</v>
      </c>
      <c r="I199" s="125">
        <v>0</v>
      </c>
      <c r="J199" s="125">
        <v>0</v>
      </c>
      <c r="K199" s="125">
        <v>12</v>
      </c>
    </row>
    <row r="200" spans="1:11" x14ac:dyDescent="0.25">
      <c r="A200" s="128" t="s">
        <v>267</v>
      </c>
      <c r="B200" s="129" t="s">
        <v>266</v>
      </c>
      <c r="C200" s="128">
        <v>6</v>
      </c>
      <c r="D200" s="128">
        <v>6</v>
      </c>
      <c r="E200" s="128">
        <v>0</v>
      </c>
      <c r="F200" s="128">
        <v>6</v>
      </c>
      <c r="G200" s="128">
        <v>6</v>
      </c>
      <c r="H200" s="128">
        <v>0</v>
      </c>
      <c r="I200" s="128">
        <v>0</v>
      </c>
      <c r="J200" s="128">
        <v>0</v>
      </c>
      <c r="K200" s="128">
        <v>6</v>
      </c>
    </row>
    <row r="201" spans="1:11" x14ac:dyDescent="0.25">
      <c r="A201" s="125" t="s">
        <v>259</v>
      </c>
      <c r="B201" s="126" t="s">
        <v>265</v>
      </c>
      <c r="C201" s="125">
        <v>17</v>
      </c>
      <c r="D201" s="125">
        <v>11</v>
      </c>
      <c r="E201" s="125">
        <v>0</v>
      </c>
      <c r="F201" s="125">
        <v>11</v>
      </c>
      <c r="G201" s="125">
        <v>9</v>
      </c>
      <c r="H201" s="125">
        <v>0</v>
      </c>
      <c r="I201" s="125">
        <v>0</v>
      </c>
      <c r="J201" s="125">
        <v>0</v>
      </c>
      <c r="K201" s="125">
        <v>9</v>
      </c>
    </row>
    <row r="202" spans="1:11" x14ac:dyDescent="0.25">
      <c r="A202" s="128" t="s">
        <v>259</v>
      </c>
      <c r="B202" s="129" t="s">
        <v>264</v>
      </c>
      <c r="C202" s="128">
        <v>24</v>
      </c>
      <c r="D202" s="128">
        <v>12</v>
      </c>
      <c r="E202" s="128">
        <v>0</v>
      </c>
      <c r="F202" s="128">
        <v>12</v>
      </c>
      <c r="G202" s="128">
        <v>13</v>
      </c>
      <c r="H202" s="128">
        <v>0</v>
      </c>
      <c r="I202" s="128">
        <v>0</v>
      </c>
      <c r="J202" s="128">
        <v>0</v>
      </c>
      <c r="K202" s="128">
        <v>13</v>
      </c>
    </row>
    <row r="203" spans="1:11" x14ac:dyDescent="0.25">
      <c r="A203" s="125" t="s">
        <v>259</v>
      </c>
      <c r="B203" s="126" t="s">
        <v>263</v>
      </c>
      <c r="C203" s="125">
        <v>36</v>
      </c>
      <c r="D203" s="125">
        <v>32</v>
      </c>
      <c r="E203" s="125">
        <v>0</v>
      </c>
      <c r="F203" s="125">
        <v>32</v>
      </c>
      <c r="G203" s="125">
        <v>22</v>
      </c>
      <c r="H203" s="125">
        <v>0</v>
      </c>
      <c r="I203" s="125">
        <v>0</v>
      </c>
      <c r="J203" s="125">
        <v>0</v>
      </c>
      <c r="K203" s="125">
        <v>22</v>
      </c>
    </row>
    <row r="204" spans="1:11" x14ac:dyDescent="0.25">
      <c r="A204" s="128" t="s">
        <v>259</v>
      </c>
      <c r="B204" s="129" t="s">
        <v>262</v>
      </c>
      <c r="C204" s="128">
        <v>30</v>
      </c>
      <c r="D204" s="128">
        <v>24</v>
      </c>
      <c r="E204" s="128">
        <v>1</v>
      </c>
      <c r="F204" s="128">
        <v>25</v>
      </c>
      <c r="G204" s="128">
        <v>13</v>
      </c>
      <c r="H204" s="128">
        <v>0</v>
      </c>
      <c r="I204" s="128">
        <v>3</v>
      </c>
      <c r="J204" s="128">
        <v>0</v>
      </c>
      <c r="K204" s="128">
        <v>16</v>
      </c>
    </row>
    <row r="205" spans="1:11" x14ac:dyDescent="0.25">
      <c r="A205" s="125" t="s">
        <v>259</v>
      </c>
      <c r="B205" s="126" t="s">
        <v>261</v>
      </c>
      <c r="C205" s="125">
        <v>24</v>
      </c>
      <c r="D205" s="125">
        <v>24</v>
      </c>
      <c r="E205" s="125">
        <v>0</v>
      </c>
      <c r="F205" s="125">
        <v>24</v>
      </c>
      <c r="G205" s="125">
        <v>18</v>
      </c>
      <c r="H205" s="125">
        <v>0</v>
      </c>
      <c r="I205" s="125">
        <v>0</v>
      </c>
      <c r="J205" s="125">
        <v>0</v>
      </c>
      <c r="K205" s="125">
        <v>18</v>
      </c>
    </row>
    <row r="206" spans="1:11" x14ac:dyDescent="0.25">
      <c r="A206" s="128" t="s">
        <v>259</v>
      </c>
      <c r="B206" s="129" t="s">
        <v>260</v>
      </c>
      <c r="C206" s="128">
        <v>45</v>
      </c>
      <c r="D206" s="128">
        <v>42</v>
      </c>
      <c r="E206" s="128">
        <v>0</v>
      </c>
      <c r="F206" s="128">
        <v>42</v>
      </c>
      <c r="G206" s="128">
        <v>0</v>
      </c>
      <c r="H206" s="128">
        <v>0</v>
      </c>
      <c r="I206" s="128">
        <v>31</v>
      </c>
      <c r="J206" s="128">
        <v>0</v>
      </c>
      <c r="K206" s="128">
        <v>31</v>
      </c>
    </row>
    <row r="207" spans="1:11" x14ac:dyDescent="0.25">
      <c r="A207" s="125" t="s">
        <v>259</v>
      </c>
      <c r="B207" s="126" t="s">
        <v>258</v>
      </c>
      <c r="C207" s="125">
        <v>24</v>
      </c>
      <c r="D207" s="125">
        <v>20</v>
      </c>
      <c r="E207" s="125">
        <v>0</v>
      </c>
      <c r="F207" s="125">
        <v>20</v>
      </c>
      <c r="G207" s="125">
        <v>16</v>
      </c>
      <c r="H207" s="125">
        <v>0</v>
      </c>
      <c r="I207" s="125">
        <v>0</v>
      </c>
      <c r="J207" s="125">
        <v>0</v>
      </c>
      <c r="K207" s="125">
        <v>16</v>
      </c>
    </row>
    <row r="208" spans="1:11" x14ac:dyDescent="0.25">
      <c r="A208" s="128" t="s">
        <v>252</v>
      </c>
      <c r="B208" s="129" t="s">
        <v>257</v>
      </c>
      <c r="C208" s="128">
        <v>60</v>
      </c>
      <c r="D208" s="128">
        <v>46</v>
      </c>
      <c r="E208" s="128">
        <v>34</v>
      </c>
      <c r="F208" s="128">
        <v>80</v>
      </c>
      <c r="G208" s="128">
        <v>0</v>
      </c>
      <c r="H208" s="128">
        <v>38</v>
      </c>
      <c r="I208" s="128">
        <v>0</v>
      </c>
      <c r="J208" s="128">
        <v>0</v>
      </c>
      <c r="K208" s="128">
        <v>38</v>
      </c>
    </row>
    <row r="209" spans="1:11" x14ac:dyDescent="0.25">
      <c r="A209" s="125" t="s">
        <v>252</v>
      </c>
      <c r="B209" s="126" t="s">
        <v>256</v>
      </c>
      <c r="C209" s="125">
        <v>40</v>
      </c>
      <c r="D209" s="125">
        <v>31</v>
      </c>
      <c r="E209" s="125">
        <v>13</v>
      </c>
      <c r="F209" s="125">
        <v>44</v>
      </c>
      <c r="G209" s="125">
        <v>14</v>
      </c>
      <c r="H209" s="125">
        <v>0</v>
      </c>
      <c r="I209" s="125">
        <v>0</v>
      </c>
      <c r="J209" s="125">
        <v>0</v>
      </c>
      <c r="K209" s="125">
        <v>14</v>
      </c>
    </row>
    <row r="210" spans="1:11" x14ac:dyDescent="0.25">
      <c r="A210" s="128" t="s">
        <v>252</v>
      </c>
      <c r="B210" s="129" t="s">
        <v>255</v>
      </c>
      <c r="C210" s="128">
        <v>24</v>
      </c>
      <c r="D210" s="128">
        <v>19</v>
      </c>
      <c r="E210" s="128">
        <v>0</v>
      </c>
      <c r="F210" s="128">
        <v>19</v>
      </c>
      <c r="G210" s="128">
        <v>17</v>
      </c>
      <c r="H210" s="128">
        <v>0</v>
      </c>
      <c r="I210" s="128">
        <v>0</v>
      </c>
      <c r="J210" s="128">
        <v>0</v>
      </c>
      <c r="K210" s="128">
        <v>17</v>
      </c>
    </row>
    <row r="211" spans="1:11" x14ac:dyDescent="0.25">
      <c r="A211" s="125" t="s">
        <v>252</v>
      </c>
      <c r="B211" s="126" t="s">
        <v>254</v>
      </c>
      <c r="C211" s="125">
        <v>24</v>
      </c>
      <c r="D211" s="125">
        <v>8</v>
      </c>
      <c r="E211" s="125">
        <v>0</v>
      </c>
      <c r="F211" s="125">
        <v>8</v>
      </c>
      <c r="G211" s="125">
        <v>9</v>
      </c>
      <c r="H211" s="125">
        <v>0</v>
      </c>
      <c r="I211" s="125">
        <v>0</v>
      </c>
      <c r="J211" s="125">
        <v>0</v>
      </c>
      <c r="K211" s="125">
        <v>9</v>
      </c>
    </row>
    <row r="212" spans="1:11" x14ac:dyDescent="0.25">
      <c r="A212" s="128" t="s">
        <v>252</v>
      </c>
      <c r="B212" s="129" t="s">
        <v>253</v>
      </c>
      <c r="C212" s="128">
        <v>16</v>
      </c>
      <c r="D212" s="128">
        <v>12</v>
      </c>
      <c r="E212" s="128">
        <v>6</v>
      </c>
      <c r="F212" s="128">
        <v>18</v>
      </c>
      <c r="G212" s="128">
        <v>0</v>
      </c>
      <c r="H212" s="128">
        <v>0</v>
      </c>
      <c r="I212" s="128">
        <v>4</v>
      </c>
      <c r="J212" s="128">
        <v>0</v>
      </c>
      <c r="K212" s="128">
        <v>4</v>
      </c>
    </row>
    <row r="213" spans="1:11" x14ac:dyDescent="0.25">
      <c r="A213" s="125" t="s">
        <v>252</v>
      </c>
      <c r="B213" s="126" t="s">
        <v>251</v>
      </c>
      <c r="C213" s="125">
        <v>16</v>
      </c>
      <c r="D213" s="125">
        <v>14</v>
      </c>
      <c r="E213" s="125">
        <v>0</v>
      </c>
      <c r="F213" s="125">
        <v>14</v>
      </c>
      <c r="G213" s="125">
        <v>10</v>
      </c>
      <c r="H213" s="125">
        <v>0</v>
      </c>
      <c r="I213" s="125">
        <v>0</v>
      </c>
      <c r="J213" s="125">
        <v>0</v>
      </c>
      <c r="K213" s="125">
        <v>10</v>
      </c>
    </row>
    <row r="214" spans="1:11" x14ac:dyDescent="0.25">
      <c r="A214" s="128" t="s">
        <v>250</v>
      </c>
      <c r="B214" s="129" t="s">
        <v>249</v>
      </c>
      <c r="C214" s="128">
        <v>25</v>
      </c>
      <c r="D214" s="128">
        <v>22</v>
      </c>
      <c r="E214" s="128">
        <v>0</v>
      </c>
      <c r="F214" s="128">
        <v>22</v>
      </c>
      <c r="G214" s="128">
        <v>0</v>
      </c>
      <c r="H214" s="128">
        <v>25</v>
      </c>
      <c r="I214" s="128">
        <v>0</v>
      </c>
      <c r="J214" s="128">
        <v>0</v>
      </c>
      <c r="K214" s="128">
        <v>25</v>
      </c>
    </row>
    <row r="215" spans="1:11" x14ac:dyDescent="0.25">
      <c r="A215" s="125" t="s">
        <v>248</v>
      </c>
      <c r="B215" s="126" t="s">
        <v>247</v>
      </c>
      <c r="C215" s="125">
        <v>24</v>
      </c>
      <c r="D215" s="125">
        <v>24</v>
      </c>
      <c r="E215" s="125">
        <v>0</v>
      </c>
      <c r="F215" s="125">
        <v>24</v>
      </c>
      <c r="G215" s="125">
        <v>16</v>
      </c>
      <c r="H215" s="125">
        <v>0</v>
      </c>
      <c r="I215" s="125">
        <v>0</v>
      </c>
      <c r="J215" s="125">
        <v>0</v>
      </c>
      <c r="K215" s="125">
        <v>16</v>
      </c>
    </row>
    <row r="216" spans="1:11" x14ac:dyDescent="0.25">
      <c r="A216" s="128" t="s">
        <v>239</v>
      </c>
      <c r="B216" s="129" t="s">
        <v>246</v>
      </c>
      <c r="C216" s="128">
        <v>20</v>
      </c>
      <c r="D216" s="128">
        <v>11</v>
      </c>
      <c r="E216" s="128">
        <v>0</v>
      </c>
      <c r="F216" s="128">
        <v>11</v>
      </c>
      <c r="G216" s="128">
        <v>9</v>
      </c>
      <c r="H216" s="128">
        <v>0</v>
      </c>
      <c r="I216" s="128">
        <v>0</v>
      </c>
      <c r="J216" s="128">
        <v>0</v>
      </c>
      <c r="K216" s="128">
        <v>9</v>
      </c>
    </row>
    <row r="217" spans="1:11" x14ac:dyDescent="0.25">
      <c r="A217" s="125" t="s">
        <v>239</v>
      </c>
      <c r="B217" s="126" t="s">
        <v>245</v>
      </c>
      <c r="C217" s="125">
        <v>18</v>
      </c>
      <c r="D217" s="125">
        <v>16</v>
      </c>
      <c r="E217" s="125">
        <v>0</v>
      </c>
      <c r="F217" s="125">
        <v>16</v>
      </c>
      <c r="G217" s="125">
        <v>11</v>
      </c>
      <c r="H217" s="125">
        <v>0</v>
      </c>
      <c r="I217" s="125">
        <v>0</v>
      </c>
      <c r="J217" s="125">
        <v>0</v>
      </c>
      <c r="K217" s="125">
        <v>11</v>
      </c>
    </row>
    <row r="218" spans="1:11" x14ac:dyDescent="0.25">
      <c r="A218" s="128" t="s">
        <v>239</v>
      </c>
      <c r="B218" s="129" t="s">
        <v>244</v>
      </c>
      <c r="C218" s="128">
        <v>28</v>
      </c>
      <c r="D218" s="128">
        <v>27</v>
      </c>
      <c r="E218" s="128">
        <v>0</v>
      </c>
      <c r="F218" s="128">
        <v>27</v>
      </c>
      <c r="G218" s="128">
        <v>28</v>
      </c>
      <c r="H218" s="128">
        <v>0</v>
      </c>
      <c r="I218" s="128">
        <v>0</v>
      </c>
      <c r="J218" s="128">
        <v>0</v>
      </c>
      <c r="K218" s="128">
        <v>28</v>
      </c>
    </row>
    <row r="219" spans="1:11" x14ac:dyDescent="0.25">
      <c r="A219" s="125" t="s">
        <v>239</v>
      </c>
      <c r="B219" s="126" t="s">
        <v>243</v>
      </c>
      <c r="C219" s="125">
        <v>20</v>
      </c>
      <c r="D219" s="125">
        <v>16</v>
      </c>
      <c r="E219" s="125">
        <v>0</v>
      </c>
      <c r="F219" s="125">
        <v>16</v>
      </c>
      <c r="G219" s="125">
        <v>14</v>
      </c>
      <c r="H219" s="125">
        <v>0</v>
      </c>
      <c r="I219" s="125">
        <v>0</v>
      </c>
      <c r="J219" s="125">
        <v>0</v>
      </c>
      <c r="K219" s="125">
        <v>14</v>
      </c>
    </row>
    <row r="220" spans="1:11" x14ac:dyDescent="0.25">
      <c r="A220" s="128" t="s">
        <v>239</v>
      </c>
      <c r="B220" s="129" t="s">
        <v>242</v>
      </c>
      <c r="C220" s="128">
        <v>24</v>
      </c>
      <c r="D220" s="128">
        <v>21</v>
      </c>
      <c r="E220" s="128">
        <v>0</v>
      </c>
      <c r="F220" s="128">
        <v>21</v>
      </c>
      <c r="G220" s="128">
        <v>7</v>
      </c>
      <c r="H220" s="128">
        <v>0</v>
      </c>
      <c r="I220" s="128">
        <v>14</v>
      </c>
      <c r="J220" s="128">
        <v>0</v>
      </c>
      <c r="K220" s="128">
        <v>21</v>
      </c>
    </row>
    <row r="221" spans="1:11" x14ac:dyDescent="0.25">
      <c r="A221" s="125" t="s">
        <v>239</v>
      </c>
      <c r="B221" s="126" t="s">
        <v>241</v>
      </c>
      <c r="C221" s="125">
        <v>22</v>
      </c>
      <c r="D221" s="125">
        <v>16</v>
      </c>
      <c r="E221" s="125">
        <v>0</v>
      </c>
      <c r="F221" s="125">
        <v>16</v>
      </c>
      <c r="G221" s="125">
        <v>23</v>
      </c>
      <c r="H221" s="125">
        <v>0</v>
      </c>
      <c r="I221" s="125">
        <v>0</v>
      </c>
      <c r="J221" s="125">
        <v>0</v>
      </c>
      <c r="K221" s="125">
        <v>23</v>
      </c>
    </row>
    <row r="222" spans="1:11" x14ac:dyDescent="0.25">
      <c r="A222" s="128" t="s">
        <v>239</v>
      </c>
      <c r="B222" s="129" t="s">
        <v>240</v>
      </c>
      <c r="C222" s="128">
        <v>24</v>
      </c>
      <c r="D222" s="128">
        <v>23</v>
      </c>
      <c r="E222" s="128">
        <v>0</v>
      </c>
      <c r="F222" s="128">
        <v>23</v>
      </c>
      <c r="G222" s="128">
        <v>18</v>
      </c>
      <c r="H222" s="128">
        <v>0</v>
      </c>
      <c r="I222" s="128">
        <v>0</v>
      </c>
      <c r="J222" s="128">
        <v>0</v>
      </c>
      <c r="K222" s="128">
        <v>18</v>
      </c>
    </row>
    <row r="223" spans="1:11" x14ac:dyDescent="0.25">
      <c r="A223" s="125" t="s">
        <v>239</v>
      </c>
      <c r="B223" s="126" t="s">
        <v>238</v>
      </c>
      <c r="C223" s="125">
        <v>20</v>
      </c>
      <c r="D223" s="125">
        <v>20</v>
      </c>
      <c r="E223" s="125">
        <v>0</v>
      </c>
      <c r="F223" s="125">
        <v>20</v>
      </c>
      <c r="G223" s="125">
        <v>18</v>
      </c>
      <c r="H223" s="125">
        <v>0</v>
      </c>
      <c r="I223" s="125">
        <v>0</v>
      </c>
      <c r="J223" s="125">
        <v>0</v>
      </c>
      <c r="K223" s="125">
        <v>18</v>
      </c>
    </row>
    <row r="224" spans="1:11" x14ac:dyDescent="0.25">
      <c r="A224" s="128" t="s">
        <v>237</v>
      </c>
      <c r="B224" s="129" t="s">
        <v>236</v>
      </c>
      <c r="C224" s="128">
        <v>64</v>
      </c>
      <c r="D224" s="128">
        <v>34</v>
      </c>
      <c r="E224" s="128">
        <v>0</v>
      </c>
      <c r="F224" s="128">
        <v>34</v>
      </c>
      <c r="G224" s="128">
        <v>31</v>
      </c>
      <c r="H224" s="128">
        <v>0</v>
      </c>
      <c r="I224" s="128">
        <v>9</v>
      </c>
      <c r="J224" s="128">
        <v>0</v>
      </c>
      <c r="K224" s="128">
        <v>40</v>
      </c>
    </row>
    <row r="225" spans="1:11" x14ac:dyDescent="0.25">
      <c r="A225" s="125" t="s">
        <v>230</v>
      </c>
      <c r="B225" s="126" t="s">
        <v>235</v>
      </c>
      <c r="C225" s="125">
        <v>36</v>
      </c>
      <c r="D225" s="125">
        <v>36</v>
      </c>
      <c r="E225" s="125">
        <v>0</v>
      </c>
      <c r="F225" s="125">
        <v>36</v>
      </c>
      <c r="G225" s="125">
        <v>21</v>
      </c>
      <c r="H225" s="125">
        <v>0</v>
      </c>
      <c r="I225" s="125">
        <v>16</v>
      </c>
      <c r="J225" s="125">
        <v>0</v>
      </c>
      <c r="K225" s="125">
        <v>37</v>
      </c>
    </row>
    <row r="226" spans="1:11" x14ac:dyDescent="0.25">
      <c r="A226" s="128" t="s">
        <v>230</v>
      </c>
      <c r="B226" s="129" t="s">
        <v>234</v>
      </c>
      <c r="C226" s="128">
        <v>168</v>
      </c>
      <c r="D226" s="128">
        <v>117</v>
      </c>
      <c r="E226" s="128">
        <v>0</v>
      </c>
      <c r="F226" s="128">
        <v>117</v>
      </c>
      <c r="G226" s="128">
        <v>63</v>
      </c>
      <c r="H226" s="128">
        <v>0</v>
      </c>
      <c r="I226" s="128">
        <v>0</v>
      </c>
      <c r="J226" s="128">
        <v>0</v>
      </c>
      <c r="K226" s="128">
        <v>63</v>
      </c>
    </row>
    <row r="227" spans="1:11" x14ac:dyDescent="0.25">
      <c r="A227" s="125" t="s">
        <v>230</v>
      </c>
      <c r="B227" s="126" t="s">
        <v>233</v>
      </c>
      <c r="C227" s="125">
        <v>18</v>
      </c>
      <c r="D227" s="125">
        <v>18</v>
      </c>
      <c r="E227" s="125">
        <v>0</v>
      </c>
      <c r="F227" s="125">
        <v>18</v>
      </c>
      <c r="G227" s="125">
        <v>5</v>
      </c>
      <c r="H227" s="125">
        <v>0</v>
      </c>
      <c r="I227" s="125">
        <v>9</v>
      </c>
      <c r="J227" s="125">
        <v>0</v>
      </c>
      <c r="K227" s="125">
        <v>14</v>
      </c>
    </row>
    <row r="228" spans="1:11" x14ac:dyDescent="0.25">
      <c r="A228" s="128" t="s">
        <v>230</v>
      </c>
      <c r="B228" s="129" t="s">
        <v>232</v>
      </c>
      <c r="C228" s="128">
        <v>20</v>
      </c>
      <c r="D228" s="128">
        <v>17</v>
      </c>
      <c r="E228" s="128">
        <v>0</v>
      </c>
      <c r="F228" s="128">
        <v>17</v>
      </c>
      <c r="G228" s="128">
        <v>14</v>
      </c>
      <c r="H228" s="128">
        <v>0</v>
      </c>
      <c r="I228" s="128">
        <v>0</v>
      </c>
      <c r="J228" s="128">
        <v>0</v>
      </c>
      <c r="K228" s="128">
        <v>14</v>
      </c>
    </row>
    <row r="229" spans="1:11" x14ac:dyDescent="0.25">
      <c r="A229" s="125" t="s">
        <v>230</v>
      </c>
      <c r="B229" s="126" t="s">
        <v>231</v>
      </c>
      <c r="C229" s="125">
        <v>42</v>
      </c>
      <c r="D229" s="125">
        <v>53</v>
      </c>
      <c r="E229" s="125">
        <v>0</v>
      </c>
      <c r="F229" s="125">
        <v>53</v>
      </c>
      <c r="G229" s="125">
        <v>21</v>
      </c>
      <c r="H229" s="125">
        <v>0</v>
      </c>
      <c r="I229" s="125">
        <v>0</v>
      </c>
      <c r="J229" s="125">
        <v>0</v>
      </c>
      <c r="K229" s="125">
        <v>21</v>
      </c>
    </row>
    <row r="230" spans="1:11" x14ac:dyDescent="0.25">
      <c r="A230" s="128" t="s">
        <v>230</v>
      </c>
      <c r="B230" s="129" t="s">
        <v>229</v>
      </c>
      <c r="C230" s="128">
        <v>24</v>
      </c>
      <c r="D230" s="128">
        <v>20</v>
      </c>
      <c r="E230" s="128">
        <v>0</v>
      </c>
      <c r="F230" s="128">
        <v>20</v>
      </c>
      <c r="G230" s="128">
        <v>5</v>
      </c>
      <c r="H230" s="128">
        <v>0</v>
      </c>
      <c r="I230" s="128">
        <v>7</v>
      </c>
      <c r="J230" s="128">
        <v>0</v>
      </c>
      <c r="K230" s="128">
        <v>12</v>
      </c>
    </row>
    <row r="231" spans="1:11" x14ac:dyDescent="0.25">
      <c r="A231" s="125" t="s">
        <v>221</v>
      </c>
      <c r="B231" s="126" t="s">
        <v>228</v>
      </c>
      <c r="C231" s="125">
        <v>15</v>
      </c>
      <c r="D231" s="125">
        <v>14</v>
      </c>
      <c r="E231" s="125">
        <v>0</v>
      </c>
      <c r="F231" s="125">
        <v>14</v>
      </c>
      <c r="G231" s="125">
        <v>14</v>
      </c>
      <c r="H231" s="125">
        <v>0</v>
      </c>
      <c r="I231" s="125">
        <v>0</v>
      </c>
      <c r="J231" s="125">
        <v>0</v>
      </c>
      <c r="K231" s="125">
        <v>14</v>
      </c>
    </row>
    <row r="232" spans="1:11" x14ac:dyDescent="0.25">
      <c r="A232" s="128" t="s">
        <v>221</v>
      </c>
      <c r="B232" s="129" t="s">
        <v>227</v>
      </c>
      <c r="C232" s="128">
        <v>24</v>
      </c>
      <c r="D232" s="128">
        <v>12</v>
      </c>
      <c r="E232" s="128">
        <v>0</v>
      </c>
      <c r="F232" s="128">
        <v>12</v>
      </c>
      <c r="G232" s="128">
        <v>17</v>
      </c>
      <c r="H232" s="128">
        <v>0</v>
      </c>
      <c r="I232" s="128">
        <v>0</v>
      </c>
      <c r="J232" s="128">
        <v>0</v>
      </c>
      <c r="K232" s="128">
        <v>17</v>
      </c>
    </row>
    <row r="233" spans="1:11" x14ac:dyDescent="0.25">
      <c r="A233" s="125" t="s">
        <v>221</v>
      </c>
      <c r="B233" s="126" t="s">
        <v>226</v>
      </c>
      <c r="C233" s="125">
        <v>24</v>
      </c>
      <c r="D233" s="125">
        <v>18</v>
      </c>
      <c r="E233" s="125">
        <v>0</v>
      </c>
      <c r="F233" s="125">
        <v>18</v>
      </c>
      <c r="G233" s="125">
        <v>8</v>
      </c>
      <c r="H233" s="125">
        <v>4</v>
      </c>
      <c r="I233" s="125">
        <v>0</v>
      </c>
      <c r="J233" s="125">
        <v>0</v>
      </c>
      <c r="K233" s="125">
        <v>12</v>
      </c>
    </row>
    <row r="234" spans="1:11" x14ac:dyDescent="0.25">
      <c r="A234" s="128" t="s">
        <v>221</v>
      </c>
      <c r="B234" s="129" t="s">
        <v>225</v>
      </c>
      <c r="C234" s="128">
        <v>10</v>
      </c>
      <c r="D234" s="128">
        <v>10</v>
      </c>
      <c r="E234" s="128">
        <v>0</v>
      </c>
      <c r="F234" s="128">
        <v>10</v>
      </c>
      <c r="G234" s="128">
        <v>0</v>
      </c>
      <c r="H234" s="128">
        <v>0</v>
      </c>
      <c r="I234" s="128">
        <v>10</v>
      </c>
      <c r="J234" s="128">
        <v>0</v>
      </c>
      <c r="K234" s="128">
        <v>10</v>
      </c>
    </row>
    <row r="235" spans="1:11" x14ac:dyDescent="0.25">
      <c r="A235" s="125" t="s">
        <v>221</v>
      </c>
      <c r="B235" s="126" t="s">
        <v>224</v>
      </c>
      <c r="C235" s="125">
        <v>24</v>
      </c>
      <c r="D235" s="125">
        <v>23</v>
      </c>
      <c r="E235" s="125">
        <v>0</v>
      </c>
      <c r="F235" s="125">
        <v>23</v>
      </c>
      <c r="G235" s="125">
        <v>12</v>
      </c>
      <c r="H235" s="125">
        <v>0</v>
      </c>
      <c r="I235" s="125">
        <v>6</v>
      </c>
      <c r="J235" s="125">
        <v>0</v>
      </c>
      <c r="K235" s="125">
        <v>18</v>
      </c>
    </row>
    <row r="236" spans="1:11" x14ac:dyDescent="0.25">
      <c r="A236" s="128" t="s">
        <v>221</v>
      </c>
      <c r="B236" s="129" t="s">
        <v>223</v>
      </c>
      <c r="C236" s="128">
        <v>288</v>
      </c>
      <c r="D236" s="128">
        <v>282</v>
      </c>
      <c r="E236" s="128">
        <v>0</v>
      </c>
      <c r="F236" s="128">
        <v>282</v>
      </c>
      <c r="G236" s="128">
        <v>272</v>
      </c>
      <c r="H236" s="128">
        <v>0</v>
      </c>
      <c r="I236" s="128">
        <v>0</v>
      </c>
      <c r="J236" s="128">
        <v>0</v>
      </c>
      <c r="K236" s="128">
        <v>272</v>
      </c>
    </row>
    <row r="237" spans="1:11" x14ac:dyDescent="0.25">
      <c r="A237" s="125" t="s">
        <v>221</v>
      </c>
      <c r="B237" s="126" t="s">
        <v>222</v>
      </c>
      <c r="C237" s="125">
        <v>24</v>
      </c>
      <c r="D237" s="125">
        <v>22</v>
      </c>
      <c r="E237" s="125">
        <v>0</v>
      </c>
      <c r="F237" s="125">
        <v>22</v>
      </c>
      <c r="G237" s="125">
        <v>11</v>
      </c>
      <c r="H237" s="125">
        <v>0</v>
      </c>
      <c r="I237" s="125">
        <v>11</v>
      </c>
      <c r="J237" s="125">
        <v>0</v>
      </c>
      <c r="K237" s="125">
        <v>22</v>
      </c>
    </row>
    <row r="238" spans="1:11" x14ac:dyDescent="0.25">
      <c r="A238" s="128" t="s">
        <v>221</v>
      </c>
      <c r="B238" s="129" t="s">
        <v>220</v>
      </c>
      <c r="C238" s="128">
        <v>24</v>
      </c>
      <c r="D238" s="128">
        <v>24</v>
      </c>
      <c r="E238" s="128">
        <v>0</v>
      </c>
      <c r="F238" s="128">
        <v>24</v>
      </c>
      <c r="G238" s="128">
        <v>17</v>
      </c>
      <c r="H238" s="128">
        <v>0</v>
      </c>
      <c r="I238" s="128">
        <v>0</v>
      </c>
      <c r="J238" s="128">
        <v>0</v>
      </c>
      <c r="K238" s="128">
        <v>17</v>
      </c>
    </row>
    <row r="239" spans="1:11" x14ac:dyDescent="0.25">
      <c r="A239" s="125" t="s">
        <v>219</v>
      </c>
      <c r="B239" s="126" t="s">
        <v>218</v>
      </c>
      <c r="C239" s="125">
        <v>40</v>
      </c>
      <c r="D239" s="125">
        <v>20</v>
      </c>
      <c r="E239" s="125">
        <v>0</v>
      </c>
      <c r="F239" s="125">
        <v>20</v>
      </c>
      <c r="G239" s="125">
        <v>16</v>
      </c>
      <c r="H239" s="125">
        <v>0</v>
      </c>
      <c r="I239" s="125">
        <v>0</v>
      </c>
      <c r="J239" s="125">
        <v>0</v>
      </c>
      <c r="K239" s="125">
        <v>16</v>
      </c>
    </row>
    <row r="240" spans="1:11" x14ac:dyDescent="0.25">
      <c r="A240" s="128" t="s">
        <v>217</v>
      </c>
      <c r="B240" s="129" t="s">
        <v>216</v>
      </c>
      <c r="C240" s="128">
        <v>24</v>
      </c>
      <c r="D240" s="128">
        <v>23</v>
      </c>
      <c r="E240" s="128">
        <v>0</v>
      </c>
      <c r="F240" s="128">
        <v>23</v>
      </c>
      <c r="G240" s="128">
        <v>13</v>
      </c>
      <c r="H240" s="128">
        <v>0</v>
      </c>
      <c r="I240" s="128">
        <v>0</v>
      </c>
      <c r="J240" s="128">
        <v>0</v>
      </c>
      <c r="K240" s="128">
        <v>13</v>
      </c>
    </row>
    <row r="241" spans="1:11" x14ac:dyDescent="0.25">
      <c r="A241" s="125" t="s">
        <v>211</v>
      </c>
      <c r="B241" s="126" t="s">
        <v>537</v>
      </c>
      <c r="C241" s="125">
        <v>120</v>
      </c>
      <c r="D241" s="125">
        <v>105</v>
      </c>
      <c r="E241" s="125">
        <v>0</v>
      </c>
      <c r="F241" s="125">
        <v>105</v>
      </c>
      <c r="G241" s="125">
        <v>55</v>
      </c>
      <c r="H241" s="125">
        <v>0</v>
      </c>
      <c r="I241" s="125">
        <v>0</v>
      </c>
      <c r="J241" s="125">
        <v>0</v>
      </c>
      <c r="K241" s="125">
        <v>55</v>
      </c>
    </row>
    <row r="242" spans="1:11" x14ac:dyDescent="0.25">
      <c r="A242" s="128" t="s">
        <v>211</v>
      </c>
      <c r="B242" s="129" t="s">
        <v>214</v>
      </c>
      <c r="C242" s="128">
        <v>96</v>
      </c>
      <c r="D242" s="128">
        <v>24</v>
      </c>
      <c r="E242" s="128">
        <v>0</v>
      </c>
      <c r="F242" s="128">
        <v>24</v>
      </c>
      <c r="G242" s="128">
        <v>15</v>
      </c>
      <c r="H242" s="128">
        <v>0</v>
      </c>
      <c r="I242" s="128">
        <v>0</v>
      </c>
      <c r="J242" s="128">
        <v>0</v>
      </c>
      <c r="K242" s="128">
        <v>15</v>
      </c>
    </row>
    <row r="243" spans="1:11" x14ac:dyDescent="0.25">
      <c r="A243" s="125" t="s">
        <v>211</v>
      </c>
      <c r="B243" s="126" t="s">
        <v>213</v>
      </c>
      <c r="C243" s="125">
        <v>13</v>
      </c>
      <c r="D243" s="125">
        <v>6</v>
      </c>
      <c r="E243" s="125">
        <v>0</v>
      </c>
      <c r="F243" s="125">
        <v>6</v>
      </c>
      <c r="G243" s="125">
        <v>0</v>
      </c>
      <c r="H243" s="125">
        <v>0</v>
      </c>
      <c r="I243" s="125">
        <v>8</v>
      </c>
      <c r="J243" s="125">
        <v>0</v>
      </c>
      <c r="K243" s="125">
        <v>8</v>
      </c>
    </row>
    <row r="244" spans="1:11" x14ac:dyDescent="0.25">
      <c r="A244" s="128" t="s">
        <v>211</v>
      </c>
      <c r="B244" s="129" t="s">
        <v>212</v>
      </c>
      <c r="C244" s="128">
        <v>24</v>
      </c>
      <c r="D244" s="128">
        <v>18</v>
      </c>
      <c r="E244" s="128">
        <v>8</v>
      </c>
      <c r="F244" s="128">
        <v>26</v>
      </c>
      <c r="G244" s="128">
        <v>0</v>
      </c>
      <c r="H244" s="128">
        <v>0</v>
      </c>
      <c r="I244" s="128">
        <v>12</v>
      </c>
      <c r="J244" s="128">
        <v>0</v>
      </c>
      <c r="K244" s="128">
        <v>12</v>
      </c>
    </row>
    <row r="245" spans="1:11" x14ac:dyDescent="0.25">
      <c r="A245" s="125" t="s">
        <v>211</v>
      </c>
      <c r="B245" s="126" t="s">
        <v>210</v>
      </c>
      <c r="C245" s="125">
        <v>18</v>
      </c>
      <c r="D245" s="125">
        <v>14</v>
      </c>
      <c r="E245" s="125">
        <v>0</v>
      </c>
      <c r="F245" s="125">
        <v>14</v>
      </c>
      <c r="G245" s="125">
        <v>12</v>
      </c>
      <c r="H245" s="125">
        <v>0</v>
      </c>
      <c r="I245" s="125">
        <v>0</v>
      </c>
      <c r="J245" s="125">
        <v>0</v>
      </c>
      <c r="K245" s="125">
        <v>12</v>
      </c>
    </row>
    <row r="246" spans="1:11" x14ac:dyDescent="0.25">
      <c r="A246" s="128" t="s">
        <v>202</v>
      </c>
      <c r="B246" s="129" t="s">
        <v>209</v>
      </c>
      <c r="C246" s="128">
        <v>36</v>
      </c>
      <c r="D246" s="128">
        <v>31</v>
      </c>
      <c r="E246" s="128">
        <v>0</v>
      </c>
      <c r="F246" s="128">
        <v>31</v>
      </c>
      <c r="G246" s="128">
        <v>23</v>
      </c>
      <c r="H246" s="128">
        <v>0</v>
      </c>
      <c r="I246" s="128">
        <v>13</v>
      </c>
      <c r="J246" s="128">
        <v>0</v>
      </c>
      <c r="K246" s="128">
        <v>36</v>
      </c>
    </row>
    <row r="247" spans="1:11" x14ac:dyDescent="0.25">
      <c r="A247" s="125" t="s">
        <v>202</v>
      </c>
      <c r="B247" s="126" t="s">
        <v>208</v>
      </c>
      <c r="C247" s="125">
        <v>40</v>
      </c>
      <c r="D247" s="125">
        <v>27</v>
      </c>
      <c r="E247" s="125">
        <v>0</v>
      </c>
      <c r="F247" s="125">
        <v>27</v>
      </c>
      <c r="G247" s="125">
        <v>0</v>
      </c>
      <c r="H247" s="125">
        <v>30</v>
      </c>
      <c r="I247" s="125">
        <v>0</v>
      </c>
      <c r="J247" s="125">
        <v>0</v>
      </c>
      <c r="K247" s="125">
        <v>30</v>
      </c>
    </row>
    <row r="248" spans="1:11" x14ac:dyDescent="0.25">
      <c r="A248" s="128" t="s">
        <v>202</v>
      </c>
      <c r="B248" s="129" t="s">
        <v>207</v>
      </c>
      <c r="C248" s="128">
        <v>40</v>
      </c>
      <c r="D248" s="128">
        <v>40</v>
      </c>
      <c r="E248" s="128">
        <v>0</v>
      </c>
      <c r="F248" s="128">
        <v>40</v>
      </c>
      <c r="G248" s="128">
        <v>1</v>
      </c>
      <c r="H248" s="128">
        <v>32</v>
      </c>
      <c r="I248" s="128">
        <v>0</v>
      </c>
      <c r="J248" s="128">
        <v>5</v>
      </c>
      <c r="K248" s="128">
        <v>38</v>
      </c>
    </row>
    <row r="249" spans="1:11" x14ac:dyDescent="0.25">
      <c r="A249" s="125" t="s">
        <v>202</v>
      </c>
      <c r="B249" s="126" t="s">
        <v>206</v>
      </c>
      <c r="C249" s="125">
        <v>52</v>
      </c>
      <c r="D249" s="125">
        <v>34</v>
      </c>
      <c r="E249" s="125">
        <v>0</v>
      </c>
      <c r="F249" s="125">
        <v>34</v>
      </c>
      <c r="G249" s="125">
        <v>0</v>
      </c>
      <c r="H249" s="125">
        <v>0</v>
      </c>
      <c r="I249" s="125">
        <v>37</v>
      </c>
      <c r="J249" s="125">
        <v>0</v>
      </c>
      <c r="K249" s="125">
        <v>37</v>
      </c>
    </row>
    <row r="250" spans="1:11" x14ac:dyDescent="0.25">
      <c r="A250" s="128" t="s">
        <v>202</v>
      </c>
      <c r="B250" s="129" t="s">
        <v>205</v>
      </c>
      <c r="C250" s="128">
        <v>44</v>
      </c>
      <c r="D250" s="128">
        <v>36</v>
      </c>
      <c r="E250" s="128">
        <v>0</v>
      </c>
      <c r="F250" s="128">
        <v>36</v>
      </c>
      <c r="G250" s="128">
        <v>20</v>
      </c>
      <c r="H250" s="128">
        <v>0</v>
      </c>
      <c r="I250" s="128">
        <v>7</v>
      </c>
      <c r="J250" s="128">
        <v>0</v>
      </c>
      <c r="K250" s="128">
        <v>27</v>
      </c>
    </row>
    <row r="251" spans="1:11" x14ac:dyDescent="0.25">
      <c r="A251" s="125" t="s">
        <v>202</v>
      </c>
      <c r="B251" s="126" t="s">
        <v>204</v>
      </c>
      <c r="C251" s="125">
        <v>50</v>
      </c>
      <c r="D251" s="125">
        <v>34</v>
      </c>
      <c r="E251" s="125">
        <v>0</v>
      </c>
      <c r="F251" s="125">
        <v>34</v>
      </c>
      <c r="G251" s="125">
        <v>0</v>
      </c>
      <c r="H251" s="125">
        <v>0</v>
      </c>
      <c r="I251" s="125">
        <v>15</v>
      </c>
      <c r="J251" s="125">
        <v>0</v>
      </c>
      <c r="K251" s="125">
        <v>15</v>
      </c>
    </row>
    <row r="252" spans="1:11" x14ac:dyDescent="0.25">
      <c r="A252" s="128" t="s">
        <v>202</v>
      </c>
      <c r="B252" s="129" t="s">
        <v>203</v>
      </c>
      <c r="C252" s="128">
        <v>36</v>
      </c>
      <c r="D252" s="128">
        <v>23</v>
      </c>
      <c r="E252" s="128">
        <v>0</v>
      </c>
      <c r="F252" s="128">
        <v>23</v>
      </c>
      <c r="G252" s="128">
        <v>0</v>
      </c>
      <c r="H252" s="128">
        <v>22</v>
      </c>
      <c r="I252" s="128">
        <v>0</v>
      </c>
      <c r="J252" s="128">
        <v>0</v>
      </c>
      <c r="K252" s="128">
        <v>22</v>
      </c>
    </row>
    <row r="253" spans="1:11" x14ac:dyDescent="0.25">
      <c r="A253" s="125" t="s">
        <v>202</v>
      </c>
      <c r="B253" s="126" t="s">
        <v>201</v>
      </c>
      <c r="C253" s="125">
        <v>36</v>
      </c>
      <c r="D253" s="125">
        <v>36</v>
      </c>
      <c r="E253" s="125">
        <v>0</v>
      </c>
      <c r="F253" s="125">
        <v>36</v>
      </c>
      <c r="G253" s="125">
        <v>21</v>
      </c>
      <c r="H253" s="125">
        <v>0</v>
      </c>
      <c r="I253" s="125">
        <v>7</v>
      </c>
      <c r="J253" s="125">
        <v>0</v>
      </c>
      <c r="K253" s="125">
        <v>28</v>
      </c>
    </row>
    <row r="254" spans="1:11" x14ac:dyDescent="0.25">
      <c r="A254" s="128" t="s">
        <v>200</v>
      </c>
      <c r="B254" s="129" t="s">
        <v>199</v>
      </c>
      <c r="C254" s="128">
        <v>10</v>
      </c>
      <c r="D254" s="128">
        <v>7</v>
      </c>
      <c r="E254" s="128">
        <v>0</v>
      </c>
      <c r="F254" s="128">
        <v>7</v>
      </c>
      <c r="G254" s="128">
        <v>5</v>
      </c>
      <c r="H254" s="128">
        <v>0</v>
      </c>
      <c r="I254" s="128">
        <v>0</v>
      </c>
      <c r="J254" s="128">
        <v>0</v>
      </c>
      <c r="K254" s="128">
        <v>5</v>
      </c>
    </row>
    <row r="255" spans="1:11" x14ac:dyDescent="0.25">
      <c r="A255" s="125" t="s">
        <v>192</v>
      </c>
      <c r="B255" s="126" t="s">
        <v>198</v>
      </c>
      <c r="C255" s="125">
        <v>24</v>
      </c>
      <c r="D255" s="125">
        <v>12</v>
      </c>
      <c r="E255" s="125">
        <v>0</v>
      </c>
      <c r="F255" s="125">
        <v>12</v>
      </c>
      <c r="G255" s="125">
        <v>12</v>
      </c>
      <c r="H255" s="125">
        <v>0</v>
      </c>
      <c r="I255" s="125">
        <v>0</v>
      </c>
      <c r="J255" s="125">
        <v>0</v>
      </c>
      <c r="K255" s="125">
        <v>12</v>
      </c>
    </row>
    <row r="256" spans="1:11" x14ac:dyDescent="0.25">
      <c r="A256" s="128" t="s">
        <v>192</v>
      </c>
      <c r="B256" s="129" t="s">
        <v>197</v>
      </c>
      <c r="C256" s="128">
        <v>48</v>
      </c>
      <c r="D256" s="128">
        <v>45</v>
      </c>
      <c r="E256" s="128">
        <v>0</v>
      </c>
      <c r="F256" s="128">
        <v>45</v>
      </c>
      <c r="G256" s="128">
        <v>36</v>
      </c>
      <c r="H256" s="128">
        <v>0</v>
      </c>
      <c r="I256" s="128">
        <v>0</v>
      </c>
      <c r="J256" s="128">
        <v>0</v>
      </c>
      <c r="K256" s="128">
        <v>36</v>
      </c>
    </row>
    <row r="257" spans="1:11" x14ac:dyDescent="0.25">
      <c r="A257" s="125" t="s">
        <v>192</v>
      </c>
      <c r="B257" s="126" t="s">
        <v>196</v>
      </c>
      <c r="C257" s="125">
        <v>18</v>
      </c>
      <c r="D257" s="125">
        <v>18</v>
      </c>
      <c r="E257" s="125">
        <v>0</v>
      </c>
      <c r="F257" s="125">
        <v>18</v>
      </c>
      <c r="G257" s="125">
        <v>11</v>
      </c>
      <c r="H257" s="125">
        <v>0</v>
      </c>
      <c r="I257" s="125">
        <v>0</v>
      </c>
      <c r="J257" s="125">
        <v>0</v>
      </c>
      <c r="K257" s="125">
        <v>11</v>
      </c>
    </row>
    <row r="258" spans="1:11" x14ac:dyDescent="0.25">
      <c r="A258" s="128" t="s">
        <v>192</v>
      </c>
      <c r="B258" s="129" t="s">
        <v>194</v>
      </c>
      <c r="C258" s="128">
        <v>32</v>
      </c>
      <c r="D258" s="128">
        <v>31</v>
      </c>
      <c r="E258" s="128">
        <v>0</v>
      </c>
      <c r="F258" s="128">
        <v>31</v>
      </c>
      <c r="G258" s="128">
        <v>32</v>
      </c>
      <c r="H258" s="128">
        <v>0</v>
      </c>
      <c r="I258" s="128">
        <v>0</v>
      </c>
      <c r="J258" s="128">
        <v>0</v>
      </c>
      <c r="K258" s="128">
        <v>32</v>
      </c>
    </row>
    <row r="259" spans="1:11" x14ac:dyDescent="0.25">
      <c r="A259" s="125" t="s">
        <v>192</v>
      </c>
      <c r="B259" s="126" t="s">
        <v>193</v>
      </c>
      <c r="C259" s="125">
        <v>24</v>
      </c>
      <c r="D259" s="125">
        <v>20</v>
      </c>
      <c r="E259" s="125">
        <v>0</v>
      </c>
      <c r="F259" s="125">
        <v>20</v>
      </c>
      <c r="G259" s="125">
        <v>14</v>
      </c>
      <c r="H259" s="125">
        <v>0</v>
      </c>
      <c r="I259" s="125">
        <v>0</v>
      </c>
      <c r="J259" s="125">
        <v>0</v>
      </c>
      <c r="K259" s="125">
        <v>14</v>
      </c>
    </row>
    <row r="260" spans="1:11" ht="13" thickBot="1" x14ac:dyDescent="0.3">
      <c r="A260" s="128" t="s">
        <v>192</v>
      </c>
      <c r="B260" s="129" t="s">
        <v>191</v>
      </c>
      <c r="C260" s="128">
        <v>15</v>
      </c>
      <c r="D260" s="128">
        <v>15</v>
      </c>
      <c r="E260" s="128">
        <v>0</v>
      </c>
      <c r="F260" s="128">
        <v>15</v>
      </c>
      <c r="G260" s="128">
        <v>6</v>
      </c>
      <c r="H260" s="128">
        <v>0</v>
      </c>
      <c r="I260" s="128">
        <v>0</v>
      </c>
      <c r="J260" s="128">
        <v>0</v>
      </c>
      <c r="K260" s="128">
        <v>6</v>
      </c>
    </row>
    <row r="261" spans="1:11" ht="13.5" thickBot="1" x14ac:dyDescent="0.35">
      <c r="A261" s="274"/>
      <c r="B261" s="275" t="s">
        <v>512</v>
      </c>
      <c r="C261" s="276">
        <f>SUM(C5:C260)</f>
        <v>8595</v>
      </c>
      <c r="D261" s="276">
        <f t="shared" ref="D261:K261" si="0">SUM(D5:D260)</f>
        <v>5962</v>
      </c>
      <c r="E261" s="276">
        <f t="shared" si="0"/>
        <v>438</v>
      </c>
      <c r="F261" s="276">
        <f t="shared" si="0"/>
        <v>6400</v>
      </c>
      <c r="G261" s="276">
        <f t="shared" si="0"/>
        <v>3645</v>
      </c>
      <c r="H261" s="276">
        <f t="shared" si="0"/>
        <v>452</v>
      </c>
      <c r="I261" s="276">
        <f t="shared" si="0"/>
        <v>702</v>
      </c>
      <c r="J261" s="276">
        <f t="shared" si="0"/>
        <v>53</v>
      </c>
      <c r="K261" s="276">
        <f t="shared" si="0"/>
        <v>4852</v>
      </c>
    </row>
    <row r="263" spans="1:11" x14ac:dyDescent="0.25">
      <c r="A263" s="25" t="s">
        <v>631</v>
      </c>
    </row>
    <row r="264" spans="1:11" x14ac:dyDescent="0.25">
      <c r="A264" s="26" t="s">
        <v>64</v>
      </c>
    </row>
  </sheetData>
  <mergeCells count="3">
    <mergeCell ref="A2:B2"/>
    <mergeCell ref="D3:F3"/>
    <mergeCell ref="G3:K3"/>
  </mergeCells>
  <hyperlinks>
    <hyperlink ref="A2:B2" location="TOC!A1" display="Return to Table of Contents"/>
  </hyperlinks>
  <pageMargins left="0.25" right="0.25" top="0.75" bottom="1" header="0.5" footer="0.5"/>
  <pageSetup orientation="portrait" horizontalDpi="1200" verticalDpi="1200" r:id="rId1"/>
  <headerFooter>
    <oddHeader>&amp;L&amp;"Arial,Bold"2017-18 Survey of Allied Dental Education
Report 2 - Dental Assisting Education Programs</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17"/>
  <sheetViews>
    <sheetView zoomScaleNormal="100" workbookViewId="0"/>
  </sheetViews>
  <sheetFormatPr defaultColWidth="9.1796875" defaultRowHeight="12.5" x14ac:dyDescent="0.25"/>
  <cols>
    <col min="1" max="1" width="24.54296875" style="33" customWidth="1"/>
    <col min="2" max="2" width="15.1796875" style="33" customWidth="1"/>
    <col min="3" max="3" width="9.81640625" style="33" bestFit="1" customWidth="1"/>
    <col min="4" max="5" width="9.453125" style="33" bestFit="1" customWidth="1"/>
    <col min="6" max="9" width="9.1796875" style="33"/>
    <col min="10" max="10" width="19.1796875" style="33" customWidth="1"/>
    <col min="11" max="16384" width="9.1796875" style="33"/>
  </cols>
  <sheetData>
    <row r="1" spans="1:12" ht="13" x14ac:dyDescent="0.3">
      <c r="A1" s="74" t="s">
        <v>44</v>
      </c>
    </row>
    <row r="2" spans="1:12" ht="13" x14ac:dyDescent="0.3">
      <c r="A2" s="304" t="s">
        <v>46</v>
      </c>
      <c r="D2" s="234"/>
      <c r="I2" s="235"/>
    </row>
    <row r="3" spans="1:12" ht="13" x14ac:dyDescent="0.3">
      <c r="D3" s="234"/>
    </row>
    <row r="5" spans="1:12" ht="13" x14ac:dyDescent="0.3">
      <c r="A5" s="74"/>
      <c r="D5" s="277"/>
      <c r="E5" s="277"/>
      <c r="F5" s="277"/>
      <c r="G5" s="277"/>
      <c r="H5" s="277"/>
      <c r="I5" s="277"/>
    </row>
    <row r="6" spans="1:12" ht="13" x14ac:dyDescent="0.25">
      <c r="G6" s="118"/>
      <c r="H6" s="118"/>
      <c r="I6" s="277"/>
      <c r="J6" s="277"/>
      <c r="K6" s="277"/>
    </row>
    <row r="7" spans="1:12" ht="13" x14ac:dyDescent="0.25">
      <c r="I7" s="52"/>
      <c r="J7" s="53"/>
      <c r="K7" s="53"/>
    </row>
    <row r="8" spans="1:12" ht="13" x14ac:dyDescent="0.25">
      <c r="I8" s="52"/>
      <c r="J8" s="53"/>
      <c r="K8" s="53"/>
    </row>
    <row r="9" spans="1:12" ht="13" x14ac:dyDescent="0.25">
      <c r="B9" s="33" t="s">
        <v>676</v>
      </c>
      <c r="C9" s="33" t="s">
        <v>677</v>
      </c>
      <c r="D9" s="33" t="s">
        <v>678</v>
      </c>
      <c r="E9" s="33" t="s">
        <v>679</v>
      </c>
      <c r="I9" s="52"/>
      <c r="J9" s="53"/>
      <c r="K9" s="53"/>
    </row>
    <row r="10" spans="1:12" ht="13" x14ac:dyDescent="0.25">
      <c r="B10" s="305"/>
      <c r="C10" s="305">
        <v>6015</v>
      </c>
      <c r="D10" s="305">
        <v>4758</v>
      </c>
      <c r="E10" s="305">
        <v>3844</v>
      </c>
      <c r="I10" s="52"/>
      <c r="J10" s="53"/>
      <c r="K10" s="53"/>
    </row>
    <row r="11" spans="1:12" ht="13" x14ac:dyDescent="0.25">
      <c r="C11" s="306"/>
      <c r="D11" s="118">
        <f>D10/C10</f>
        <v>0.79102244389027432</v>
      </c>
      <c r="E11" s="118">
        <f>E10/D10</f>
        <v>0.80790248003362752</v>
      </c>
      <c r="I11" s="52"/>
      <c r="J11" s="53"/>
      <c r="K11" s="53"/>
    </row>
    <row r="12" spans="1:12" ht="13" x14ac:dyDescent="0.25">
      <c r="I12" s="52"/>
      <c r="J12" s="53"/>
      <c r="K12" s="53"/>
    </row>
    <row r="13" spans="1:12" ht="13" x14ac:dyDescent="0.25">
      <c r="I13" s="52"/>
      <c r="J13" s="53"/>
      <c r="K13" s="53"/>
    </row>
    <row r="15" spans="1:12" ht="13" thickBot="1" x14ac:dyDescent="0.3"/>
    <row r="16" spans="1:12" ht="13" x14ac:dyDescent="0.25">
      <c r="B16" s="302" t="s">
        <v>163</v>
      </c>
      <c r="C16" s="303" t="s">
        <v>164</v>
      </c>
      <c r="D16" s="303" t="s">
        <v>103</v>
      </c>
      <c r="L16" s="235"/>
    </row>
    <row r="17" spans="1:12" ht="13" x14ac:dyDescent="0.25">
      <c r="B17" s="111" t="s">
        <v>688</v>
      </c>
      <c r="C17" s="112">
        <v>6015</v>
      </c>
      <c r="D17" s="112">
        <v>252</v>
      </c>
      <c r="L17" s="235"/>
    </row>
    <row r="18" spans="1:12" ht="13" x14ac:dyDescent="0.25">
      <c r="B18" s="111" t="s">
        <v>689</v>
      </c>
      <c r="C18" s="112">
        <v>4758</v>
      </c>
      <c r="D18" s="112">
        <v>252</v>
      </c>
      <c r="E18" s="33">
        <f>C18/C17</f>
        <v>0.79102244389027432</v>
      </c>
      <c r="L18" s="235"/>
    </row>
    <row r="19" spans="1:12" ht="13" x14ac:dyDescent="0.25">
      <c r="B19" s="111" t="s">
        <v>695</v>
      </c>
      <c r="C19" s="112">
        <v>3844</v>
      </c>
      <c r="D19" s="112">
        <v>252</v>
      </c>
      <c r="E19" s="33">
        <f>C19/C18</f>
        <v>0.80790248003362752</v>
      </c>
      <c r="K19" s="235"/>
    </row>
    <row r="20" spans="1:12" x14ac:dyDescent="0.25">
      <c r="K20" s="235"/>
    </row>
    <row r="28" spans="1:12" ht="13.5" customHeight="1" x14ac:dyDescent="0.25">
      <c r="A28" s="281" t="s">
        <v>609</v>
      </c>
    </row>
    <row r="29" spans="1:12" x14ac:dyDescent="0.25">
      <c r="A29" s="307" t="s">
        <v>64</v>
      </c>
    </row>
    <row r="32" spans="1:12" ht="13" x14ac:dyDescent="0.3">
      <c r="A32" s="74" t="s">
        <v>696</v>
      </c>
    </row>
    <row r="33" spans="1:19" x14ac:dyDescent="0.25">
      <c r="A33" s="307"/>
      <c r="B33" s="53"/>
      <c r="C33" s="53"/>
      <c r="D33" s="118"/>
    </row>
    <row r="34" spans="1:19" ht="15.5" x14ac:dyDescent="0.35">
      <c r="A34" s="309" t="s">
        <v>697</v>
      </c>
      <c r="B34" s="309"/>
      <c r="C34" s="309"/>
      <c r="D34" s="309"/>
      <c r="E34" s="310"/>
      <c r="F34" s="310"/>
      <c r="G34" s="310"/>
      <c r="H34" s="310"/>
      <c r="I34" s="310"/>
      <c r="J34" s="310"/>
      <c r="K34" s="310"/>
      <c r="L34" s="310"/>
      <c r="M34" s="310"/>
    </row>
    <row r="36" spans="1:19" x14ac:dyDescent="0.25">
      <c r="S36" s="118"/>
    </row>
    <row r="37" spans="1:19" x14ac:dyDescent="0.25">
      <c r="A37" s="33" t="s">
        <v>586</v>
      </c>
      <c r="B37" s="118">
        <v>0.21332492643968054</v>
      </c>
      <c r="S37" s="118"/>
    </row>
    <row r="38" spans="1:19" x14ac:dyDescent="0.25">
      <c r="A38" s="33" t="s">
        <v>88</v>
      </c>
      <c r="B38" s="118">
        <v>0.78700000000000003</v>
      </c>
      <c r="S38" s="118"/>
    </row>
    <row r="39" spans="1:19" x14ac:dyDescent="0.25">
      <c r="B39" s="118"/>
      <c r="S39" s="118"/>
    </row>
    <row r="40" spans="1:19" x14ac:dyDescent="0.25">
      <c r="A40" s="33" t="s">
        <v>684</v>
      </c>
      <c r="B40" s="118">
        <v>4.1000000000000002E-2</v>
      </c>
      <c r="S40" s="118"/>
    </row>
    <row r="41" spans="1:19" x14ac:dyDescent="0.25">
      <c r="A41" s="33" t="s">
        <v>88</v>
      </c>
      <c r="B41" s="118">
        <v>0.95899999999999996</v>
      </c>
      <c r="S41" s="118"/>
    </row>
    <row r="42" spans="1:19" x14ac:dyDescent="0.25">
      <c r="B42" s="311"/>
      <c r="S42" s="118"/>
    </row>
    <row r="43" spans="1:19" x14ac:dyDescent="0.25">
      <c r="A43" s="33" t="s">
        <v>685</v>
      </c>
      <c r="B43" s="118">
        <v>0.30748213535098778</v>
      </c>
      <c r="S43" s="118"/>
    </row>
    <row r="44" spans="1:19" x14ac:dyDescent="0.25">
      <c r="A44" s="33" t="s">
        <v>88</v>
      </c>
      <c r="B44" s="118">
        <v>0.69299999999999995</v>
      </c>
      <c r="S44" s="118"/>
    </row>
    <row r="45" spans="1:19" x14ac:dyDescent="0.25">
      <c r="B45" s="118"/>
      <c r="S45" s="118"/>
    </row>
    <row r="46" spans="1:19" x14ac:dyDescent="0.25">
      <c r="A46" s="33" t="s">
        <v>680</v>
      </c>
      <c r="B46" s="118">
        <v>0.439</v>
      </c>
      <c r="S46" s="118"/>
    </row>
    <row r="47" spans="1:19" x14ac:dyDescent="0.25">
      <c r="A47" s="33" t="s">
        <v>88</v>
      </c>
      <c r="B47" s="118">
        <v>0.56100000000000005</v>
      </c>
      <c r="S47" s="118"/>
    </row>
    <row r="48" spans="1:19" x14ac:dyDescent="0.25">
      <c r="S48" s="118"/>
    </row>
    <row r="49" spans="1:19" x14ac:dyDescent="0.25">
      <c r="S49" s="118"/>
    </row>
    <row r="50" spans="1:19" x14ac:dyDescent="0.25">
      <c r="S50" s="118"/>
    </row>
    <row r="51" spans="1:19" x14ac:dyDescent="0.25">
      <c r="S51" s="118"/>
    </row>
    <row r="52" spans="1:19" ht="15.5" x14ac:dyDescent="0.35">
      <c r="A52" s="309" t="s">
        <v>698</v>
      </c>
      <c r="B52" s="310"/>
      <c r="C52" s="310"/>
      <c r="D52" s="310"/>
      <c r="E52" s="310"/>
      <c r="F52" s="310"/>
      <c r="G52" s="310"/>
      <c r="H52" s="310"/>
      <c r="I52" s="310"/>
      <c r="J52" s="310"/>
      <c r="K52" s="310"/>
      <c r="L52" s="310"/>
      <c r="M52" s="310"/>
      <c r="S52" s="118"/>
    </row>
    <row r="53" spans="1:19" x14ac:dyDescent="0.25">
      <c r="S53" s="118"/>
    </row>
    <row r="54" spans="1:19" x14ac:dyDescent="0.25">
      <c r="S54" s="118"/>
    </row>
    <row r="55" spans="1:19" x14ac:dyDescent="0.25">
      <c r="S55" s="118"/>
    </row>
    <row r="56" spans="1:19" x14ac:dyDescent="0.25">
      <c r="A56" s="33" t="s">
        <v>586</v>
      </c>
      <c r="B56" s="118">
        <v>0.42399999999999999</v>
      </c>
      <c r="D56" s="312"/>
      <c r="S56" s="118"/>
    </row>
    <row r="57" spans="1:19" x14ac:dyDescent="0.25">
      <c r="A57" s="33" t="s">
        <v>88</v>
      </c>
      <c r="B57" s="118">
        <v>0.57599999999999996</v>
      </c>
      <c r="S57" s="118"/>
    </row>
    <row r="58" spans="1:19" x14ac:dyDescent="0.25">
      <c r="B58" s="118"/>
      <c r="S58" s="311"/>
    </row>
    <row r="59" spans="1:19" x14ac:dyDescent="0.25">
      <c r="A59" s="33" t="s">
        <v>684</v>
      </c>
      <c r="B59" s="118">
        <v>1.2999999999999999E-2</v>
      </c>
    </row>
    <row r="60" spans="1:19" x14ac:dyDescent="0.25">
      <c r="A60" s="33" t="s">
        <v>88</v>
      </c>
      <c r="B60" s="118">
        <v>0.98699999999999999</v>
      </c>
    </row>
    <row r="61" spans="1:19" x14ac:dyDescent="0.25">
      <c r="B61" s="311"/>
    </row>
    <row r="62" spans="1:19" x14ac:dyDescent="0.25">
      <c r="A62" s="33" t="s">
        <v>685</v>
      </c>
      <c r="B62" s="118">
        <v>0.30599999999999999</v>
      </c>
    </row>
    <row r="63" spans="1:19" x14ac:dyDescent="0.25">
      <c r="A63" s="33" t="s">
        <v>88</v>
      </c>
      <c r="B63" s="118">
        <v>0.69399999999999995</v>
      </c>
    </row>
    <row r="64" spans="1:19" x14ac:dyDescent="0.25">
      <c r="B64" s="118"/>
    </row>
    <row r="65" spans="1:2" x14ac:dyDescent="0.25">
      <c r="A65" s="33" t="s">
        <v>680</v>
      </c>
      <c r="B65" s="118">
        <v>0.25600000000000001</v>
      </c>
    </row>
    <row r="66" spans="1:2" x14ac:dyDescent="0.25">
      <c r="A66" s="33" t="s">
        <v>88</v>
      </c>
      <c r="B66" s="118">
        <v>0.74399999999999999</v>
      </c>
    </row>
    <row r="70" spans="1:2" x14ac:dyDescent="0.25">
      <c r="A70" s="281" t="s">
        <v>609</v>
      </c>
    </row>
    <row r="71" spans="1:2" x14ac:dyDescent="0.25">
      <c r="A71" s="307" t="s">
        <v>64</v>
      </c>
    </row>
    <row r="85" spans="1:11" ht="13" x14ac:dyDescent="0.3">
      <c r="A85" s="313"/>
    </row>
    <row r="86" spans="1:11" x14ac:dyDescent="0.25">
      <c r="A86" s="314"/>
      <c r="B86" s="2"/>
      <c r="C86" s="2"/>
      <c r="H86" s="38"/>
      <c r="I86" s="38"/>
      <c r="J86" s="38"/>
      <c r="K86" s="38"/>
    </row>
    <row r="87" spans="1:11" x14ac:dyDescent="0.25">
      <c r="A87" s="10"/>
      <c r="B87" s="2"/>
      <c r="C87" s="2"/>
      <c r="H87" s="118"/>
      <c r="I87" s="118"/>
      <c r="J87" s="118"/>
      <c r="K87" s="308"/>
    </row>
    <row r="88" spans="1:11" x14ac:dyDescent="0.25">
      <c r="A88" s="315"/>
      <c r="B88" s="2"/>
      <c r="C88" s="2"/>
      <c r="H88" s="118"/>
      <c r="I88" s="118"/>
      <c r="J88" s="118"/>
      <c r="K88" s="118"/>
    </row>
    <row r="89" spans="1:11" x14ac:dyDescent="0.25">
      <c r="A89" s="316"/>
      <c r="B89" s="2"/>
      <c r="C89" s="2"/>
    </row>
    <row r="90" spans="1:11" ht="13" x14ac:dyDescent="0.25">
      <c r="A90" s="317"/>
      <c r="B90" s="317"/>
      <c r="C90" s="317"/>
    </row>
    <row r="91" spans="1:11" ht="13" x14ac:dyDescent="0.25">
      <c r="A91" s="318"/>
      <c r="B91" s="280"/>
      <c r="C91" s="280"/>
    </row>
    <row r="92" spans="1:11" ht="13" x14ac:dyDescent="0.25">
      <c r="A92" s="318"/>
      <c r="B92" s="280"/>
      <c r="C92" s="280"/>
      <c r="H92" s="38"/>
      <c r="I92" s="38"/>
      <c r="J92" s="38"/>
      <c r="K92" s="38"/>
    </row>
    <row r="93" spans="1:11" ht="13" x14ac:dyDescent="0.25">
      <c r="A93" s="318"/>
      <c r="B93" s="280"/>
      <c r="C93" s="280"/>
      <c r="D93" s="319"/>
      <c r="H93" s="118"/>
      <c r="I93" s="118"/>
      <c r="J93" s="118"/>
      <c r="K93" s="308"/>
    </row>
    <row r="94" spans="1:11" ht="13" x14ac:dyDescent="0.25">
      <c r="A94" s="318"/>
      <c r="B94" s="280"/>
      <c r="C94" s="280"/>
      <c r="D94" s="319"/>
      <c r="H94" s="118"/>
      <c r="I94" s="118"/>
      <c r="J94" s="118"/>
      <c r="K94" s="118"/>
    </row>
    <row r="95" spans="1:11" ht="13" x14ac:dyDescent="0.25">
      <c r="A95" s="318"/>
      <c r="B95" s="280"/>
      <c r="C95" s="280"/>
      <c r="D95" s="319"/>
    </row>
    <row r="96" spans="1:11" ht="13" x14ac:dyDescent="0.25">
      <c r="A96" s="318"/>
      <c r="B96" s="280"/>
      <c r="C96" s="280"/>
      <c r="D96" s="319"/>
    </row>
    <row r="97" spans="1:5" ht="13" x14ac:dyDescent="0.25">
      <c r="A97" s="318"/>
      <c r="B97" s="280"/>
      <c r="C97" s="280"/>
      <c r="D97" s="319"/>
    </row>
    <row r="98" spans="1:5" ht="13" x14ac:dyDescent="0.25">
      <c r="A98" s="318"/>
      <c r="B98" s="280"/>
      <c r="C98" s="280"/>
      <c r="D98" s="319"/>
    </row>
    <row r="99" spans="1:5" ht="13" x14ac:dyDescent="0.25">
      <c r="A99" s="318"/>
      <c r="B99" s="280"/>
      <c r="C99" s="280"/>
      <c r="D99" s="319"/>
    </row>
    <row r="100" spans="1:5" ht="13" x14ac:dyDescent="0.25">
      <c r="A100" s="318"/>
      <c r="B100" s="280"/>
      <c r="C100" s="280"/>
      <c r="D100" s="319"/>
    </row>
    <row r="101" spans="1:5" x14ac:dyDescent="0.25">
      <c r="A101" s="10"/>
      <c r="B101" s="2"/>
      <c r="C101" s="2"/>
    </row>
    <row r="102" spans="1:5" x14ac:dyDescent="0.25">
      <c r="A102" s="10"/>
      <c r="B102" s="2"/>
      <c r="C102" s="2"/>
    </row>
    <row r="103" spans="1:5" ht="25" x14ac:dyDescent="0.25">
      <c r="A103" s="320" t="s">
        <v>686</v>
      </c>
      <c r="B103" s="56"/>
      <c r="C103" s="56"/>
      <c r="D103" s="321"/>
      <c r="E103" s="321"/>
    </row>
    <row r="104" spans="1:5" x14ac:dyDescent="0.25">
      <c r="A104" s="322"/>
      <c r="B104" s="56"/>
      <c r="C104" s="56"/>
      <c r="D104" s="321"/>
      <c r="E104" s="321"/>
    </row>
    <row r="105" spans="1:5" x14ac:dyDescent="0.25">
      <c r="A105" s="322" t="s">
        <v>687</v>
      </c>
      <c r="B105" s="56"/>
      <c r="C105" s="56"/>
      <c r="D105" s="321"/>
      <c r="E105" s="321"/>
    </row>
    <row r="106" spans="1:5" x14ac:dyDescent="0.25">
      <c r="A106" s="323"/>
      <c r="B106" s="56"/>
      <c r="C106" s="56"/>
      <c r="D106" s="321"/>
      <c r="E106" s="321"/>
    </row>
    <row r="107" spans="1:5" ht="13" x14ac:dyDescent="0.25">
      <c r="A107" s="324" t="s">
        <v>163</v>
      </c>
      <c r="B107" s="324" t="s">
        <v>103</v>
      </c>
      <c r="C107" s="324" t="s">
        <v>164</v>
      </c>
      <c r="D107" s="321"/>
      <c r="E107" s="321"/>
    </row>
    <row r="108" spans="1:5" ht="13" x14ac:dyDescent="0.25">
      <c r="A108" s="324" t="s">
        <v>688</v>
      </c>
      <c r="B108" s="320">
        <v>170</v>
      </c>
      <c r="C108" s="320">
        <v>4599</v>
      </c>
      <c r="D108" s="321"/>
      <c r="E108" s="321"/>
    </row>
    <row r="109" spans="1:5" ht="13" x14ac:dyDescent="0.25">
      <c r="A109" s="324" t="s">
        <v>689</v>
      </c>
      <c r="B109" s="320">
        <v>170</v>
      </c>
      <c r="C109" s="320">
        <v>3599</v>
      </c>
      <c r="D109" s="321"/>
      <c r="E109" s="321"/>
    </row>
    <row r="110" spans="1:5" ht="13" x14ac:dyDescent="0.25">
      <c r="A110" s="324" t="s">
        <v>681</v>
      </c>
      <c r="B110" s="320">
        <v>170</v>
      </c>
      <c r="C110" s="320">
        <v>1159</v>
      </c>
      <c r="D110" s="325">
        <f>C110/$C$109</f>
        <v>0.32203389830508472</v>
      </c>
      <c r="E110" s="321"/>
    </row>
    <row r="111" spans="1:5" ht="13" x14ac:dyDescent="0.25">
      <c r="A111" s="324" t="s">
        <v>682</v>
      </c>
      <c r="B111" s="320">
        <v>170</v>
      </c>
      <c r="C111" s="320">
        <v>102</v>
      </c>
      <c r="D111" s="325">
        <f t="shared" ref="D111:D117" si="0">C111/$C$109</f>
        <v>2.8341205890525144E-2</v>
      </c>
      <c r="E111" s="321"/>
    </row>
    <row r="112" spans="1:5" ht="13" x14ac:dyDescent="0.25">
      <c r="A112" s="324" t="s">
        <v>690</v>
      </c>
      <c r="B112" s="320">
        <v>170</v>
      </c>
      <c r="C112" s="320">
        <v>1713</v>
      </c>
      <c r="D112" s="325">
        <f t="shared" si="0"/>
        <v>0.47596554598499585</v>
      </c>
      <c r="E112" s="321"/>
    </row>
    <row r="113" spans="1:5" ht="13" x14ac:dyDescent="0.25">
      <c r="A113" s="324" t="s">
        <v>683</v>
      </c>
      <c r="B113" s="320">
        <v>170</v>
      </c>
      <c r="C113" s="320">
        <v>625</v>
      </c>
      <c r="D113" s="325">
        <f t="shared" si="0"/>
        <v>0.17365934981939427</v>
      </c>
      <c r="E113" s="321"/>
    </row>
    <row r="114" spans="1:5" ht="13" x14ac:dyDescent="0.25">
      <c r="A114" s="324" t="s">
        <v>691</v>
      </c>
      <c r="B114" s="320">
        <v>170</v>
      </c>
      <c r="C114" s="320">
        <v>935</v>
      </c>
      <c r="D114" s="325">
        <f t="shared" si="0"/>
        <v>0.25979438732981386</v>
      </c>
      <c r="E114" s="321"/>
    </row>
    <row r="115" spans="1:5" ht="13" x14ac:dyDescent="0.25">
      <c r="A115" s="324" t="s">
        <v>692</v>
      </c>
      <c r="B115" s="320">
        <v>170</v>
      </c>
      <c r="C115" s="320">
        <v>42</v>
      </c>
      <c r="D115" s="325">
        <f t="shared" si="0"/>
        <v>1.1669908307863295E-2</v>
      </c>
      <c r="E115" s="321"/>
    </row>
    <row r="116" spans="1:5" ht="13" x14ac:dyDescent="0.25">
      <c r="A116" s="324" t="s">
        <v>693</v>
      </c>
      <c r="B116" s="320">
        <v>170</v>
      </c>
      <c r="C116" s="320">
        <v>2091</v>
      </c>
      <c r="D116" s="325">
        <f t="shared" si="0"/>
        <v>0.58099472075576553</v>
      </c>
      <c r="E116" s="321"/>
    </row>
    <row r="117" spans="1:5" ht="13" x14ac:dyDescent="0.25">
      <c r="A117" s="324" t="s">
        <v>694</v>
      </c>
      <c r="B117" s="320">
        <v>170</v>
      </c>
      <c r="C117" s="320">
        <v>531</v>
      </c>
      <c r="D117" s="325">
        <f t="shared" si="0"/>
        <v>0.14754098360655737</v>
      </c>
      <c r="E117" s="321"/>
    </row>
  </sheetData>
  <hyperlinks>
    <hyperlink ref="A2" location="TOC!A1" display="Return to Table of Contents"/>
  </hyperlinks>
  <pageMargins left="0.25" right="0.25" top="0.75" bottom="0.75" header="0.3" footer="0.3"/>
  <pageSetup scale="67" fitToHeight="0" orientation="portrait" r:id="rId1"/>
  <headerFooter>
    <oddHeader>&amp;L&amp;"Arial,Bold"2017-18 Survey of Allied Dental Education
Report 2: Dental Assisting Education Programs</oddHeader>
  </headerFooter>
  <rowBreaks count="1" manualBreakCount="1">
    <brk id="29" max="16383" man="1"/>
  </rowBreaks>
  <colBreaks count="1" manualBreakCount="1">
    <brk id="9" max="1048575" man="1"/>
  </colBreaks>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63"/>
  <sheetViews>
    <sheetView zoomScaleNormal="100" workbookViewId="0"/>
  </sheetViews>
  <sheetFormatPr defaultColWidth="9.1796875" defaultRowHeight="12.5" x14ac:dyDescent="0.25"/>
  <cols>
    <col min="1" max="1" width="47.81640625" style="2" customWidth="1"/>
    <col min="2" max="4" width="9.1796875" style="2"/>
    <col min="5" max="5" width="13.1796875" style="2" customWidth="1"/>
    <col min="6" max="16384" width="9.1796875" style="2"/>
  </cols>
  <sheetData>
    <row r="1" spans="1:19" ht="13" x14ac:dyDescent="0.3">
      <c r="A1" s="1" t="s">
        <v>699</v>
      </c>
    </row>
    <row r="2" spans="1:19" x14ac:dyDescent="0.25">
      <c r="A2" s="259" t="s">
        <v>46</v>
      </c>
    </row>
    <row r="3" spans="1:19" ht="13" thickBot="1" x14ac:dyDescent="0.3"/>
    <row r="4" spans="1:19" ht="39" x14ac:dyDescent="0.25">
      <c r="A4" s="278" t="s">
        <v>647</v>
      </c>
      <c r="B4" s="262" t="s">
        <v>648</v>
      </c>
      <c r="C4" s="262" t="s">
        <v>649</v>
      </c>
      <c r="D4" s="262"/>
      <c r="S4" s="6"/>
    </row>
    <row r="5" spans="1:19" x14ac:dyDescent="0.25">
      <c r="A5" s="279" t="s">
        <v>650</v>
      </c>
      <c r="B5" s="280">
        <v>5.4</v>
      </c>
      <c r="C5" s="280">
        <v>24.6</v>
      </c>
      <c r="D5" s="280">
        <f>30-5.4</f>
        <v>24.6</v>
      </c>
    </row>
    <row r="6" spans="1:19" ht="25" x14ac:dyDescent="0.25">
      <c r="A6" s="279" t="s">
        <v>651</v>
      </c>
      <c r="B6" s="280">
        <v>3.8</v>
      </c>
      <c r="C6" s="280">
        <v>21.2</v>
      </c>
      <c r="D6" s="280">
        <f>25-3.8</f>
        <v>21.2</v>
      </c>
    </row>
    <row r="7" spans="1:19" x14ac:dyDescent="0.25">
      <c r="A7" s="279" t="s">
        <v>652</v>
      </c>
      <c r="B7" s="280">
        <v>2.7</v>
      </c>
      <c r="C7" s="280">
        <v>19.3</v>
      </c>
      <c r="D7" s="280">
        <f>22-2.7</f>
        <v>19.3</v>
      </c>
    </row>
    <row r="8" spans="1:19" x14ac:dyDescent="0.25">
      <c r="A8" s="279" t="s">
        <v>653</v>
      </c>
      <c r="B8" s="280">
        <v>2.4</v>
      </c>
      <c r="C8" s="280">
        <v>17.600000000000001</v>
      </c>
      <c r="D8" s="280">
        <f>20-2.4</f>
        <v>17.600000000000001</v>
      </c>
    </row>
    <row r="9" spans="1:19" x14ac:dyDescent="0.25">
      <c r="A9" s="279" t="s">
        <v>654</v>
      </c>
      <c r="B9" s="280">
        <v>2</v>
      </c>
      <c r="C9" s="280">
        <v>22</v>
      </c>
      <c r="D9" s="280">
        <f>24-2</f>
        <v>22</v>
      </c>
    </row>
    <row r="10" spans="1:19" x14ac:dyDescent="0.25">
      <c r="A10" s="279" t="s">
        <v>655</v>
      </c>
      <c r="B10" s="280">
        <v>1.8</v>
      </c>
      <c r="C10" s="280">
        <v>26.2</v>
      </c>
      <c r="D10" s="280">
        <f>28-1.8</f>
        <v>26.2</v>
      </c>
    </row>
    <row r="11" spans="1:19" x14ac:dyDescent="0.25">
      <c r="A11" s="279" t="s">
        <v>657</v>
      </c>
      <c r="B11" s="280">
        <v>1.4</v>
      </c>
      <c r="C11" s="280">
        <v>13.6</v>
      </c>
      <c r="D11" s="280">
        <f>15-1.4</f>
        <v>13.6</v>
      </c>
    </row>
    <row r="12" spans="1:19" x14ac:dyDescent="0.25">
      <c r="A12" s="279" t="s">
        <v>656</v>
      </c>
      <c r="B12" s="280">
        <v>1.4</v>
      </c>
      <c r="C12" s="280">
        <v>6.6</v>
      </c>
      <c r="D12" s="280">
        <f>8-1.4</f>
        <v>6.6</v>
      </c>
    </row>
    <row r="13" spans="1:19" ht="25" x14ac:dyDescent="0.25">
      <c r="A13" s="279" t="s">
        <v>658</v>
      </c>
      <c r="B13" s="280">
        <v>0.8</v>
      </c>
      <c r="C13" s="280">
        <v>7.2</v>
      </c>
      <c r="D13" s="280">
        <f>8-0.9</f>
        <v>7.1</v>
      </c>
    </row>
    <row r="14" spans="1:19" x14ac:dyDescent="0.25">
      <c r="A14" s="279" t="s">
        <v>88</v>
      </c>
      <c r="B14" s="280">
        <v>10.1</v>
      </c>
      <c r="C14" s="280"/>
      <c r="D14" s="280"/>
    </row>
    <row r="23" spans="1:24" x14ac:dyDescent="0.25">
      <c r="A23" s="281" t="s">
        <v>187</v>
      </c>
    </row>
    <row r="24" spans="1:24" x14ac:dyDescent="0.25">
      <c r="A24" s="26" t="s">
        <v>610</v>
      </c>
    </row>
    <row r="25" spans="1:24" ht="13.75" customHeight="1" x14ac:dyDescent="0.25"/>
    <row r="26" spans="1:24" ht="13" x14ac:dyDescent="0.3">
      <c r="A26" s="1" t="s">
        <v>700</v>
      </c>
    </row>
    <row r="27" spans="1:24" ht="13" x14ac:dyDescent="0.25">
      <c r="A27" s="259" t="s">
        <v>46</v>
      </c>
      <c r="R27" s="368"/>
      <c r="S27" s="368"/>
      <c r="T27" s="368"/>
      <c r="U27" s="368"/>
      <c r="V27" s="368"/>
      <c r="W27" s="368"/>
      <c r="X27" s="33"/>
    </row>
    <row r="28" spans="1:24" ht="13" x14ac:dyDescent="0.3">
      <c r="A28" s="282" t="s">
        <v>647</v>
      </c>
      <c r="B28" s="261" t="s">
        <v>551</v>
      </c>
      <c r="C28" s="261" t="s">
        <v>659</v>
      </c>
      <c r="D28" s="261" t="s">
        <v>660</v>
      </c>
      <c r="E28" s="261" t="s">
        <v>649</v>
      </c>
      <c r="F28" s="261" t="s">
        <v>103</v>
      </c>
      <c r="R28" s="52"/>
      <c r="S28" s="53"/>
      <c r="T28" s="53"/>
      <c r="U28" s="53"/>
      <c r="V28" s="53"/>
      <c r="W28" s="53"/>
      <c r="X28" s="33"/>
    </row>
    <row r="29" spans="1:24" ht="18" customHeight="1" x14ac:dyDescent="0.25">
      <c r="A29" s="279" t="s">
        <v>655</v>
      </c>
      <c r="B29" s="283">
        <v>1.8</v>
      </c>
      <c r="C29" s="283">
        <v>1</v>
      </c>
      <c r="D29" s="283">
        <v>0</v>
      </c>
      <c r="E29" s="283">
        <v>28</v>
      </c>
      <c r="F29" s="283">
        <v>251</v>
      </c>
      <c r="R29" s="52"/>
      <c r="S29" s="53"/>
      <c r="T29" s="53"/>
      <c r="U29" s="53"/>
      <c r="V29" s="53"/>
      <c r="W29" s="53"/>
      <c r="X29" s="33"/>
    </row>
    <row r="30" spans="1:24" ht="18" customHeight="1" x14ac:dyDescent="0.25">
      <c r="A30" s="279" t="s">
        <v>653</v>
      </c>
      <c r="B30" s="283">
        <v>2.4</v>
      </c>
      <c r="C30" s="283">
        <v>1</v>
      </c>
      <c r="D30" s="283">
        <v>0</v>
      </c>
      <c r="E30" s="283">
        <v>20</v>
      </c>
      <c r="F30" s="283">
        <v>251</v>
      </c>
      <c r="R30" s="52"/>
      <c r="S30" s="53"/>
      <c r="T30" s="53"/>
      <c r="U30" s="53"/>
      <c r="V30" s="53"/>
      <c r="W30" s="53"/>
      <c r="X30" s="33"/>
    </row>
    <row r="31" spans="1:24" ht="18" customHeight="1" x14ac:dyDescent="0.25">
      <c r="A31" s="279" t="s">
        <v>650</v>
      </c>
      <c r="B31" s="284">
        <v>5.4</v>
      </c>
      <c r="C31" s="283">
        <v>4</v>
      </c>
      <c r="D31" s="283">
        <v>0</v>
      </c>
      <c r="E31" s="283">
        <v>30</v>
      </c>
      <c r="F31" s="283">
        <v>251</v>
      </c>
      <c r="R31" s="52"/>
      <c r="S31" s="53"/>
      <c r="T31" s="53"/>
      <c r="U31" s="53"/>
      <c r="V31" s="53"/>
      <c r="W31" s="53"/>
      <c r="X31" s="33"/>
    </row>
    <row r="32" spans="1:24" ht="26.5" customHeight="1" x14ac:dyDescent="0.25">
      <c r="A32" s="279" t="s">
        <v>658</v>
      </c>
      <c r="B32" s="285">
        <v>0.8</v>
      </c>
      <c r="C32" s="286">
        <v>1</v>
      </c>
      <c r="D32" s="286">
        <v>0</v>
      </c>
      <c r="E32" s="286">
        <v>8</v>
      </c>
      <c r="F32" s="286">
        <v>251</v>
      </c>
      <c r="R32" s="52"/>
      <c r="S32" s="53"/>
      <c r="T32" s="53"/>
      <c r="U32" s="53"/>
      <c r="V32" s="53"/>
      <c r="W32" s="53"/>
      <c r="X32" s="33"/>
    </row>
    <row r="33" spans="1:24" ht="18" customHeight="1" x14ac:dyDescent="0.25">
      <c r="A33" s="279" t="s">
        <v>652</v>
      </c>
      <c r="B33" s="284">
        <v>2.7</v>
      </c>
      <c r="C33" s="283">
        <v>2</v>
      </c>
      <c r="D33" s="283">
        <v>0</v>
      </c>
      <c r="E33" s="283">
        <v>22</v>
      </c>
      <c r="F33" s="283">
        <v>251</v>
      </c>
      <c r="R33" s="52"/>
      <c r="S33" s="53"/>
      <c r="T33" s="53"/>
      <c r="U33" s="53"/>
      <c r="V33" s="53"/>
      <c r="W33" s="53"/>
      <c r="X33" s="33"/>
    </row>
    <row r="34" spans="1:24" ht="18" customHeight="1" x14ac:dyDescent="0.25">
      <c r="A34" s="279" t="s">
        <v>654</v>
      </c>
      <c r="B34" s="285">
        <v>2</v>
      </c>
      <c r="C34" s="286">
        <v>1</v>
      </c>
      <c r="D34" s="286">
        <v>0</v>
      </c>
      <c r="E34" s="286">
        <v>24</v>
      </c>
      <c r="F34" s="286">
        <v>251</v>
      </c>
      <c r="R34" s="52"/>
      <c r="S34" s="53"/>
      <c r="T34" s="53"/>
      <c r="U34" s="53"/>
      <c r="V34" s="53"/>
      <c r="W34" s="53"/>
      <c r="X34" s="33"/>
    </row>
    <row r="35" spans="1:24" ht="18" customHeight="1" x14ac:dyDescent="0.25">
      <c r="A35" s="279" t="s">
        <v>656</v>
      </c>
      <c r="B35" s="283">
        <v>1.4</v>
      </c>
      <c r="C35" s="283">
        <v>1</v>
      </c>
      <c r="D35" s="283">
        <v>0</v>
      </c>
      <c r="E35" s="283">
        <v>8</v>
      </c>
      <c r="F35" s="283">
        <v>251</v>
      </c>
      <c r="R35" s="52"/>
      <c r="S35" s="53"/>
      <c r="T35" s="53"/>
      <c r="U35" s="53"/>
      <c r="V35" s="53"/>
      <c r="W35" s="53"/>
      <c r="X35" s="33"/>
    </row>
    <row r="36" spans="1:24" ht="18" customHeight="1" x14ac:dyDescent="0.25">
      <c r="A36" s="279" t="s">
        <v>657</v>
      </c>
      <c r="B36" s="283">
        <v>1.4</v>
      </c>
      <c r="C36" s="283">
        <v>1</v>
      </c>
      <c r="D36" s="283">
        <v>0</v>
      </c>
      <c r="E36" s="283">
        <v>15</v>
      </c>
      <c r="F36" s="283">
        <v>251</v>
      </c>
      <c r="R36" s="52"/>
      <c r="S36" s="53"/>
      <c r="T36" s="53"/>
      <c r="U36" s="53"/>
      <c r="V36" s="53"/>
      <c r="W36" s="53"/>
      <c r="X36" s="33"/>
    </row>
    <row r="37" spans="1:24" ht="26.15" customHeight="1" x14ac:dyDescent="0.25">
      <c r="A37" s="279" t="s">
        <v>651</v>
      </c>
      <c r="B37" s="286">
        <v>3.8</v>
      </c>
      <c r="C37" s="286">
        <v>3</v>
      </c>
      <c r="D37" s="286">
        <v>0</v>
      </c>
      <c r="E37" s="286">
        <v>25</v>
      </c>
      <c r="F37" s="286">
        <v>251</v>
      </c>
      <c r="R37" s="52"/>
      <c r="S37" s="53"/>
      <c r="T37" s="53"/>
      <c r="U37" s="53"/>
      <c r="V37" s="53"/>
      <c r="W37" s="53"/>
      <c r="X37" s="33"/>
    </row>
    <row r="38" spans="1:24" ht="18" customHeight="1" thickBot="1" x14ac:dyDescent="0.3">
      <c r="A38" s="287" t="s">
        <v>88</v>
      </c>
      <c r="B38" s="288">
        <v>10.1</v>
      </c>
      <c r="C38" s="288">
        <v>5</v>
      </c>
      <c r="D38" s="288">
        <v>0</v>
      </c>
      <c r="E38" s="288">
        <v>41</v>
      </c>
      <c r="F38" s="288">
        <v>251</v>
      </c>
      <c r="R38" s="52"/>
      <c r="S38" s="53"/>
      <c r="T38" s="53"/>
      <c r="U38" s="53"/>
      <c r="V38" s="53"/>
      <c r="W38" s="53"/>
      <c r="X38" s="33"/>
    </row>
    <row r="39" spans="1:24" ht="13" x14ac:dyDescent="0.25">
      <c r="R39" s="52"/>
      <c r="S39" s="53"/>
      <c r="T39" s="53"/>
      <c r="U39" s="53"/>
      <c r="V39" s="53"/>
      <c r="W39" s="53"/>
      <c r="X39" s="33"/>
    </row>
    <row r="40" spans="1:24" ht="13" x14ac:dyDescent="0.25">
      <c r="A40" s="281" t="s">
        <v>187</v>
      </c>
      <c r="R40" s="52"/>
      <c r="S40" s="53"/>
      <c r="T40" s="53"/>
      <c r="U40" s="53"/>
      <c r="V40" s="53"/>
      <c r="W40" s="53"/>
      <c r="X40" s="33"/>
    </row>
    <row r="41" spans="1:24" x14ac:dyDescent="0.25">
      <c r="A41" s="26" t="s">
        <v>610</v>
      </c>
    </row>
    <row r="45" spans="1:24" ht="13" x14ac:dyDescent="0.25">
      <c r="I45" s="327"/>
      <c r="J45" s="327"/>
      <c r="K45" s="327"/>
      <c r="L45" s="327"/>
      <c r="M45" s="327"/>
      <c r="N45" s="327"/>
    </row>
    <row r="46" spans="1:24" ht="13" x14ac:dyDescent="0.25">
      <c r="I46" s="52"/>
      <c r="J46" s="53"/>
      <c r="K46" s="53"/>
      <c r="L46" s="53"/>
      <c r="M46" s="53"/>
      <c r="N46" s="53"/>
    </row>
    <row r="47" spans="1:24" ht="13" x14ac:dyDescent="0.25">
      <c r="I47" s="52"/>
      <c r="J47" s="53"/>
      <c r="K47" s="53"/>
      <c r="L47" s="53"/>
      <c r="M47" s="53"/>
      <c r="N47" s="53"/>
    </row>
    <row r="48" spans="1:24" ht="13" x14ac:dyDescent="0.25">
      <c r="I48" s="52"/>
      <c r="J48" s="53"/>
      <c r="K48" s="53"/>
      <c r="L48" s="53"/>
      <c r="M48" s="53"/>
      <c r="N48" s="53"/>
    </row>
    <row r="49" spans="1:14" ht="13" x14ac:dyDescent="0.25">
      <c r="I49" s="52"/>
      <c r="J49" s="53"/>
      <c r="K49" s="53"/>
      <c r="L49" s="53"/>
      <c r="M49" s="53"/>
      <c r="N49" s="53"/>
    </row>
    <row r="50" spans="1:14" ht="13" x14ac:dyDescent="0.25">
      <c r="I50" s="52"/>
      <c r="J50" s="53"/>
      <c r="K50" s="53"/>
      <c r="L50" s="53"/>
      <c r="M50" s="53"/>
      <c r="N50" s="53"/>
    </row>
    <row r="51" spans="1:14" ht="13" x14ac:dyDescent="0.25">
      <c r="I51" s="52"/>
      <c r="J51" s="53"/>
      <c r="K51" s="53"/>
      <c r="L51" s="53"/>
      <c r="M51" s="53"/>
      <c r="N51" s="53"/>
    </row>
    <row r="52" spans="1:14" ht="13" x14ac:dyDescent="0.25">
      <c r="I52" s="52"/>
      <c r="J52" s="53"/>
      <c r="K52" s="53"/>
      <c r="L52" s="53"/>
      <c r="M52" s="53"/>
      <c r="N52" s="53"/>
    </row>
    <row r="53" spans="1:14" ht="13" x14ac:dyDescent="0.25">
      <c r="I53" s="52"/>
      <c r="J53" s="53"/>
      <c r="K53" s="53"/>
      <c r="L53" s="53"/>
      <c r="M53" s="53"/>
      <c r="N53" s="53"/>
    </row>
    <row r="54" spans="1:14" ht="13" x14ac:dyDescent="0.25">
      <c r="I54" s="52"/>
      <c r="J54" s="53"/>
      <c r="K54" s="53"/>
      <c r="L54" s="53"/>
      <c r="M54" s="53"/>
      <c r="N54" s="53"/>
    </row>
    <row r="55" spans="1:14" ht="13" x14ac:dyDescent="0.25">
      <c r="I55" s="52"/>
      <c r="J55" s="53"/>
      <c r="K55" s="53"/>
      <c r="L55" s="53"/>
      <c r="M55" s="53"/>
      <c r="N55" s="53"/>
    </row>
    <row r="56" spans="1:14" ht="13" x14ac:dyDescent="0.25">
      <c r="I56" s="52"/>
      <c r="J56" s="53"/>
      <c r="K56" s="53"/>
      <c r="L56" s="53"/>
      <c r="M56" s="53"/>
      <c r="N56" s="53"/>
    </row>
    <row r="63" spans="1:14" x14ac:dyDescent="0.25">
      <c r="A63" s="289"/>
    </row>
  </sheetData>
  <conditionalFormatting sqref="B29:F37">
    <cfRule type="expression" dxfId="7" priority="3">
      <formula>MOD(ROW(),2)=0</formula>
    </cfRule>
  </conditionalFormatting>
  <conditionalFormatting sqref="A29:A38">
    <cfRule type="expression" dxfId="6" priority="2">
      <formula>MOD(ROW(),2)=0</formula>
    </cfRule>
  </conditionalFormatting>
  <conditionalFormatting sqref="B38:F38">
    <cfRule type="expression" dxfId="5" priority="1">
      <formula>MOD(ROW(),2)=0</formula>
    </cfRule>
  </conditionalFormatting>
  <hyperlinks>
    <hyperlink ref="A27" location="TOC!A1" display="Return to Table of Contents"/>
    <hyperlink ref="A2" location="TOC!A1" display="Return to Table of Contents"/>
  </hyperlinks>
  <pageMargins left="0.25" right="0.25" top="0.75" bottom="0.75" header="0.3" footer="0.3"/>
  <pageSetup scale="59" fitToHeight="0" orientation="landscape" horizontalDpi="1200" verticalDpi="1200" r:id="rId1"/>
  <headerFooter>
    <oddHeader>&amp;L&amp;"Arial,Bold"2017-18 Survey of Allied Dental Education
Report 2 - Dental Assisting Education Programs</oddHeader>
  </headerFooter>
  <rowBreaks count="1" manualBreakCount="1">
    <brk id="24" max="16383" man="1"/>
  </rowBreaks>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0"/>
  <sheetViews>
    <sheetView zoomScaleNormal="100" workbookViewId="0"/>
  </sheetViews>
  <sheetFormatPr defaultColWidth="9.1796875" defaultRowHeight="12.5" x14ac:dyDescent="0.25"/>
  <cols>
    <col min="1" max="1" width="31" style="2" customWidth="1"/>
    <col min="2" max="2" width="7.1796875" style="2" customWidth="1"/>
    <col min="3" max="3" width="7.81640625" style="2" customWidth="1"/>
    <col min="4" max="4" width="8.1796875" style="2" customWidth="1"/>
    <col min="5" max="5" width="7.453125" style="2" customWidth="1"/>
    <col min="6" max="6" width="7.81640625" style="2" customWidth="1"/>
    <col min="7" max="7" width="7.54296875" style="2" customWidth="1"/>
    <col min="8" max="8" width="9.1796875" style="2"/>
    <col min="9" max="9" width="15.453125" style="2" customWidth="1"/>
    <col min="10" max="16384" width="9.1796875" style="2"/>
  </cols>
  <sheetData>
    <row r="1" spans="1:21" ht="13" x14ac:dyDescent="0.3">
      <c r="A1" s="1" t="s">
        <v>661</v>
      </c>
      <c r="I1" s="5"/>
    </row>
    <row r="2" spans="1:21" ht="13" x14ac:dyDescent="0.3">
      <c r="A2" s="1" t="s">
        <v>672</v>
      </c>
    </row>
    <row r="3" spans="1:21" ht="13" x14ac:dyDescent="0.25">
      <c r="A3" s="259" t="s">
        <v>46</v>
      </c>
      <c r="I3" s="260"/>
      <c r="J3" s="260"/>
      <c r="K3" s="260"/>
    </row>
    <row r="4" spans="1:21" ht="13" x14ac:dyDescent="0.3">
      <c r="A4" s="290"/>
      <c r="B4" s="407" t="s">
        <v>662</v>
      </c>
      <c r="C4" s="407"/>
      <c r="D4" s="407"/>
      <c r="E4" s="407"/>
      <c r="F4" s="408" t="s">
        <v>512</v>
      </c>
      <c r="G4" s="409"/>
      <c r="I4" s="52"/>
      <c r="J4" s="53"/>
      <c r="K4" s="53"/>
      <c r="L4" s="33"/>
      <c r="M4" s="33"/>
      <c r="N4" s="33"/>
      <c r="O4" s="33"/>
      <c r="P4" s="33"/>
      <c r="Q4" s="33"/>
      <c r="R4" s="33"/>
      <c r="S4" s="33"/>
      <c r="T4" s="33"/>
      <c r="U4" s="33"/>
    </row>
    <row r="5" spans="1:21" ht="13" x14ac:dyDescent="0.3">
      <c r="A5" s="290"/>
      <c r="B5" s="404" t="s">
        <v>581</v>
      </c>
      <c r="C5" s="404"/>
      <c r="D5" s="405" t="s">
        <v>582</v>
      </c>
      <c r="E5" s="406"/>
      <c r="F5" s="291"/>
      <c r="G5" s="292"/>
      <c r="I5" s="52"/>
      <c r="J5" s="53"/>
      <c r="K5" s="53"/>
      <c r="L5" s="33"/>
      <c r="M5" s="33"/>
      <c r="N5" s="33"/>
      <c r="O5" s="33"/>
      <c r="P5" s="33"/>
      <c r="Q5" s="33"/>
      <c r="R5" s="33"/>
      <c r="S5" s="33"/>
      <c r="T5" s="33"/>
      <c r="U5" s="33"/>
    </row>
    <row r="6" spans="1:21" ht="13" x14ac:dyDescent="0.3">
      <c r="A6" s="293" t="s">
        <v>589</v>
      </c>
      <c r="B6" s="293" t="s">
        <v>103</v>
      </c>
      <c r="C6" s="293" t="s">
        <v>104</v>
      </c>
      <c r="D6" s="294" t="s">
        <v>103</v>
      </c>
      <c r="E6" s="295" t="s">
        <v>104</v>
      </c>
      <c r="F6" s="294" t="s">
        <v>103</v>
      </c>
      <c r="G6" s="296" t="s">
        <v>104</v>
      </c>
      <c r="I6" s="297"/>
      <c r="J6" s="53"/>
      <c r="K6" s="53"/>
      <c r="L6" s="33"/>
      <c r="M6" s="33"/>
      <c r="N6" s="33"/>
      <c r="O6" s="33"/>
      <c r="P6" s="33"/>
      <c r="Q6" s="33"/>
      <c r="R6" s="33"/>
      <c r="S6" s="33"/>
      <c r="T6" s="33"/>
      <c r="U6" s="33"/>
    </row>
    <row r="7" spans="1:21" ht="15" customHeight="1" x14ac:dyDescent="0.25">
      <c r="A7" s="2" t="s">
        <v>663</v>
      </c>
      <c r="B7" s="2">
        <v>3</v>
      </c>
      <c r="C7" s="250">
        <f t="shared" ref="C7:C14" si="0">(B7/B$14)*100</f>
        <v>2.3622047244094486</v>
      </c>
      <c r="D7" s="298">
        <v>61</v>
      </c>
      <c r="E7" s="250">
        <f t="shared" ref="E7:E14" si="1">(D7/D$14)*100</f>
        <v>5.6902985074626864</v>
      </c>
      <c r="F7" s="226">
        <f t="shared" ref="F7:F12" si="2">SUM(B7,D7)</f>
        <v>64</v>
      </c>
      <c r="G7" s="202">
        <f t="shared" ref="G7:G14" si="3">(F7/F$14)*100</f>
        <v>5.2805280528052805</v>
      </c>
      <c r="H7" s="33"/>
      <c r="I7" s="52"/>
      <c r="J7" s="53"/>
      <c r="K7" s="53"/>
      <c r="L7" s="33"/>
      <c r="M7" s="33"/>
      <c r="N7" s="33"/>
      <c r="O7" s="33"/>
      <c r="P7" s="33"/>
      <c r="Q7" s="33"/>
      <c r="R7" s="33"/>
      <c r="S7" s="33"/>
      <c r="T7" s="33"/>
      <c r="U7" s="33"/>
    </row>
    <row r="8" spans="1:21" ht="15" customHeight="1" x14ac:dyDescent="0.25">
      <c r="A8" s="2" t="s">
        <v>664</v>
      </c>
      <c r="B8" s="2">
        <v>8</v>
      </c>
      <c r="C8" s="250">
        <f t="shared" si="0"/>
        <v>6.2992125984251963</v>
      </c>
      <c r="D8" s="298">
        <v>261</v>
      </c>
      <c r="E8" s="250">
        <f t="shared" si="1"/>
        <v>24.347014925373134</v>
      </c>
      <c r="F8" s="226">
        <f t="shared" si="2"/>
        <v>269</v>
      </c>
      <c r="G8" s="202">
        <f t="shared" si="3"/>
        <v>22.194719471947195</v>
      </c>
      <c r="H8" s="33"/>
      <c r="I8" s="52"/>
      <c r="J8" s="53"/>
      <c r="K8" s="53"/>
      <c r="L8" s="33"/>
      <c r="M8" s="33"/>
      <c r="N8" s="260"/>
      <c r="O8" s="33"/>
      <c r="P8" s="33"/>
      <c r="Q8" s="33"/>
      <c r="R8" s="33"/>
      <c r="S8" s="33"/>
      <c r="T8" s="33"/>
      <c r="U8" s="33"/>
    </row>
    <row r="9" spans="1:21" ht="15" customHeight="1" x14ac:dyDescent="0.25">
      <c r="A9" s="2" t="s">
        <v>665</v>
      </c>
      <c r="B9" s="2">
        <v>15</v>
      </c>
      <c r="C9" s="250">
        <f t="shared" si="0"/>
        <v>11.811023622047244</v>
      </c>
      <c r="D9" s="298">
        <v>255</v>
      </c>
      <c r="E9" s="250">
        <f t="shared" si="1"/>
        <v>23.787313432835823</v>
      </c>
      <c r="F9" s="226">
        <f t="shared" si="2"/>
        <v>270</v>
      </c>
      <c r="G9" s="202">
        <f t="shared" si="3"/>
        <v>22.277227722772277</v>
      </c>
      <c r="H9" s="33"/>
      <c r="I9" s="52"/>
      <c r="J9" s="53"/>
      <c r="K9" s="53"/>
      <c r="L9" s="33"/>
      <c r="M9" s="33"/>
      <c r="N9" s="260"/>
      <c r="O9" s="33"/>
      <c r="P9" s="33"/>
      <c r="Q9" s="33"/>
      <c r="R9" s="33"/>
      <c r="S9" s="33"/>
      <c r="T9" s="33"/>
      <c r="U9" s="33"/>
    </row>
    <row r="10" spans="1:21" ht="15" customHeight="1" x14ac:dyDescent="0.25">
      <c r="A10" s="2" t="s">
        <v>666</v>
      </c>
      <c r="B10" s="2">
        <v>29</v>
      </c>
      <c r="C10" s="250">
        <f t="shared" si="0"/>
        <v>22.834645669291341</v>
      </c>
      <c r="D10" s="298">
        <v>307</v>
      </c>
      <c r="E10" s="250">
        <f t="shared" si="1"/>
        <v>28.638059701492537</v>
      </c>
      <c r="F10" s="226">
        <f t="shared" si="2"/>
        <v>336</v>
      </c>
      <c r="G10" s="202">
        <f t="shared" si="3"/>
        <v>27.722772277227726</v>
      </c>
      <c r="H10" s="33"/>
      <c r="I10" s="52"/>
      <c r="J10" s="53"/>
      <c r="K10" s="53"/>
      <c r="L10" s="33"/>
      <c r="M10" s="33"/>
      <c r="N10" s="260"/>
      <c r="O10" s="33"/>
      <c r="P10" s="33"/>
      <c r="Q10" s="33"/>
      <c r="R10" s="33"/>
      <c r="S10" s="33"/>
      <c r="T10" s="33"/>
      <c r="U10" s="33"/>
    </row>
    <row r="11" spans="1:21" ht="15" customHeight="1" x14ac:dyDescent="0.25">
      <c r="A11" s="2" t="s">
        <v>667</v>
      </c>
      <c r="B11" s="2">
        <v>62</v>
      </c>
      <c r="C11" s="250">
        <f t="shared" si="0"/>
        <v>48.818897637795274</v>
      </c>
      <c r="D11" s="298">
        <v>162</v>
      </c>
      <c r="E11" s="250">
        <f t="shared" si="1"/>
        <v>15.111940298507461</v>
      </c>
      <c r="F11" s="226">
        <f t="shared" si="2"/>
        <v>224</v>
      </c>
      <c r="G11" s="202">
        <f t="shared" si="3"/>
        <v>18.481848184818482</v>
      </c>
      <c r="H11" s="33"/>
      <c r="I11" s="52"/>
      <c r="J11" s="53"/>
      <c r="K11" s="53"/>
      <c r="L11" s="33"/>
      <c r="M11" s="33"/>
      <c r="N11" s="260"/>
      <c r="O11" s="33"/>
      <c r="P11" s="33"/>
      <c r="Q11" s="33"/>
      <c r="R11" s="33"/>
      <c r="S11" s="33"/>
      <c r="T11" s="33"/>
      <c r="U11" s="33"/>
    </row>
    <row r="12" spans="1:21" ht="15" customHeight="1" x14ac:dyDescent="0.25">
      <c r="A12" s="2" t="s">
        <v>586</v>
      </c>
      <c r="B12" s="2">
        <v>10</v>
      </c>
      <c r="C12" s="250">
        <f t="shared" si="0"/>
        <v>7.8740157480314963</v>
      </c>
      <c r="D12" s="298">
        <v>26</v>
      </c>
      <c r="E12" s="250">
        <f t="shared" si="1"/>
        <v>2.4253731343283582</v>
      </c>
      <c r="F12" s="226">
        <f t="shared" si="2"/>
        <v>36</v>
      </c>
      <c r="G12" s="202">
        <f t="shared" si="3"/>
        <v>2.9702970297029703</v>
      </c>
      <c r="H12" s="33"/>
      <c r="I12" s="52"/>
      <c r="J12" s="53"/>
      <c r="K12" s="53"/>
      <c r="L12" s="33"/>
      <c r="M12" s="33"/>
      <c r="N12" s="260"/>
      <c r="O12" s="33"/>
      <c r="P12" s="33"/>
    </row>
    <row r="13" spans="1:21" ht="15" customHeight="1" x14ac:dyDescent="0.25">
      <c r="A13" s="2" t="s">
        <v>674</v>
      </c>
      <c r="B13" s="187" t="s">
        <v>588</v>
      </c>
      <c r="C13" s="252" t="s">
        <v>558</v>
      </c>
      <c r="D13" s="300" t="s">
        <v>588</v>
      </c>
      <c r="E13" s="252" t="s">
        <v>558</v>
      </c>
      <c r="F13" s="226">
        <v>13</v>
      </c>
      <c r="G13" s="202">
        <f t="shared" si="3"/>
        <v>1.0726072607260726</v>
      </c>
      <c r="H13" s="33"/>
      <c r="I13" s="52"/>
      <c r="J13" s="53"/>
      <c r="K13" s="53"/>
      <c r="L13" s="33"/>
      <c r="M13" s="33"/>
      <c r="N13" s="260"/>
      <c r="O13" s="33"/>
      <c r="P13" s="33"/>
    </row>
    <row r="14" spans="1:21" ht="15" customHeight="1" thickBot="1" x14ac:dyDescent="0.35">
      <c r="A14" s="207" t="s">
        <v>102</v>
      </c>
      <c r="B14" s="207">
        <f>SUM(B7:B12)</f>
        <v>127</v>
      </c>
      <c r="C14" s="209">
        <f t="shared" si="0"/>
        <v>100</v>
      </c>
      <c r="D14" s="212">
        <f>SUM(D7:D12)</f>
        <v>1072</v>
      </c>
      <c r="E14" s="209">
        <f t="shared" si="1"/>
        <v>100</v>
      </c>
      <c r="F14" s="210">
        <f>SUM(F7:F13)</f>
        <v>1212</v>
      </c>
      <c r="G14" s="209">
        <f t="shared" si="3"/>
        <v>100</v>
      </c>
      <c r="H14" s="33"/>
      <c r="I14" s="52"/>
      <c r="J14" s="53"/>
      <c r="K14" s="33"/>
      <c r="L14" s="33"/>
      <c r="M14" s="33"/>
      <c r="N14" s="33"/>
      <c r="O14" s="33"/>
      <c r="P14" s="33"/>
    </row>
    <row r="15" spans="1:21" x14ac:dyDescent="0.25">
      <c r="A15" s="33"/>
      <c r="B15" s="33"/>
      <c r="C15" s="118"/>
      <c r="D15" s="228"/>
      <c r="E15" s="118"/>
      <c r="F15" s="228"/>
      <c r="G15" s="118"/>
      <c r="I15" s="33"/>
      <c r="J15" s="33"/>
      <c r="K15" s="33"/>
    </row>
    <row r="16" spans="1:21" x14ac:dyDescent="0.25">
      <c r="A16" s="25" t="s">
        <v>673</v>
      </c>
      <c r="I16" s="33"/>
      <c r="J16" s="235"/>
      <c r="K16" s="33"/>
    </row>
    <row r="17" spans="1:11" x14ac:dyDescent="0.25">
      <c r="A17" s="299" t="s">
        <v>668</v>
      </c>
      <c r="I17" s="33"/>
      <c r="J17" s="33"/>
      <c r="K17" s="33"/>
    </row>
    <row r="18" spans="1:11" x14ac:dyDescent="0.25">
      <c r="A18" s="26" t="s">
        <v>64</v>
      </c>
      <c r="I18" s="33"/>
      <c r="J18" s="33"/>
      <c r="K18" s="33"/>
    </row>
    <row r="19" spans="1:11" x14ac:dyDescent="0.25">
      <c r="I19" s="33"/>
      <c r="J19" s="33"/>
      <c r="K19" s="33"/>
    </row>
    <row r="20" spans="1:11" ht="13" x14ac:dyDescent="0.3">
      <c r="A20" s="1" t="s">
        <v>669</v>
      </c>
      <c r="I20" s="33"/>
      <c r="J20" s="33"/>
      <c r="K20" s="33"/>
    </row>
    <row r="21" spans="1:11" ht="13" x14ac:dyDescent="0.3">
      <c r="A21" s="1" t="s">
        <v>672</v>
      </c>
      <c r="I21" s="33"/>
      <c r="J21" s="33"/>
      <c r="K21" s="33"/>
    </row>
    <row r="22" spans="1:11" ht="13" x14ac:dyDescent="0.3">
      <c r="A22" s="290"/>
      <c r="B22" s="407" t="s">
        <v>662</v>
      </c>
      <c r="C22" s="407"/>
      <c r="D22" s="407"/>
      <c r="E22" s="407"/>
      <c r="F22" s="408" t="s">
        <v>512</v>
      </c>
      <c r="G22" s="409"/>
      <c r="I22" s="52"/>
      <c r="J22" s="53"/>
      <c r="K22" s="53"/>
    </row>
    <row r="23" spans="1:11" ht="13" x14ac:dyDescent="0.3">
      <c r="A23" s="290"/>
      <c r="B23" s="404" t="s">
        <v>581</v>
      </c>
      <c r="C23" s="404"/>
      <c r="D23" s="405" t="s">
        <v>582</v>
      </c>
      <c r="E23" s="406"/>
      <c r="F23" s="291"/>
      <c r="G23" s="292"/>
      <c r="I23" s="52"/>
      <c r="J23" s="53"/>
      <c r="K23" s="53"/>
    </row>
    <row r="24" spans="1:11" ht="13" x14ac:dyDescent="0.3">
      <c r="A24" s="293" t="s">
        <v>670</v>
      </c>
      <c r="B24" s="293" t="s">
        <v>103</v>
      </c>
      <c r="C24" s="293" t="s">
        <v>104</v>
      </c>
      <c r="D24" s="294" t="s">
        <v>103</v>
      </c>
      <c r="E24" s="295" t="s">
        <v>104</v>
      </c>
      <c r="F24" s="294" t="s">
        <v>103</v>
      </c>
      <c r="G24" s="296" t="s">
        <v>104</v>
      </c>
      <c r="I24" s="52"/>
      <c r="J24" s="53"/>
      <c r="K24" s="53"/>
    </row>
    <row r="25" spans="1:11" ht="15" customHeight="1" x14ac:dyDescent="0.25">
      <c r="A25" s="2" t="s">
        <v>597</v>
      </c>
      <c r="B25" s="2">
        <v>6</v>
      </c>
      <c r="C25" s="250">
        <f t="shared" ref="C25:C35" si="4">(B25/B$35)*100</f>
        <v>4.7244094488188972</v>
      </c>
      <c r="D25" s="201">
        <v>64</v>
      </c>
      <c r="E25" s="250">
        <f t="shared" ref="E25:E35" si="5">(D25/D$35)*100</f>
        <v>5.9701492537313428</v>
      </c>
      <c r="F25" s="226">
        <f>SUM(B25,D25)</f>
        <v>70</v>
      </c>
      <c r="G25" s="202">
        <f t="shared" ref="G25:G35" si="6">(F25/F$35)*100</f>
        <v>5.7755775577557751</v>
      </c>
      <c r="I25" s="52"/>
      <c r="J25" s="53"/>
      <c r="K25" s="53"/>
    </row>
    <row r="26" spans="1:11" ht="15" customHeight="1" x14ac:dyDescent="0.25">
      <c r="A26" s="2" t="s">
        <v>598</v>
      </c>
      <c r="B26" s="2">
        <v>97</v>
      </c>
      <c r="C26" s="250">
        <f t="shared" si="4"/>
        <v>76.377952755905511</v>
      </c>
      <c r="D26" s="226">
        <v>852</v>
      </c>
      <c r="E26" s="250">
        <f t="shared" si="5"/>
        <v>79.477611940298516</v>
      </c>
      <c r="F26" s="226">
        <f t="shared" ref="F26:F33" si="7">SUM(B26,D26)</f>
        <v>949</v>
      </c>
      <c r="G26" s="202">
        <f t="shared" si="6"/>
        <v>78.300330033003291</v>
      </c>
      <c r="I26" s="52"/>
      <c r="J26" s="53"/>
      <c r="K26" s="53"/>
    </row>
    <row r="27" spans="1:11" ht="15" customHeight="1" x14ac:dyDescent="0.25">
      <c r="A27" s="2" t="s">
        <v>599</v>
      </c>
      <c r="B27" s="2">
        <v>5</v>
      </c>
      <c r="C27" s="250">
        <f t="shared" si="4"/>
        <v>3.9370078740157481</v>
      </c>
      <c r="D27" s="201">
        <v>84</v>
      </c>
      <c r="E27" s="250">
        <f t="shared" si="5"/>
        <v>7.8358208955223887</v>
      </c>
      <c r="F27" s="226">
        <f t="shared" si="7"/>
        <v>89</v>
      </c>
      <c r="G27" s="202">
        <f t="shared" si="6"/>
        <v>7.3432343234323429</v>
      </c>
      <c r="I27" s="52"/>
      <c r="J27" s="53"/>
      <c r="K27" s="53"/>
    </row>
    <row r="28" spans="1:11" ht="15" customHeight="1" x14ac:dyDescent="0.25">
      <c r="A28" s="2" t="s">
        <v>600</v>
      </c>
      <c r="B28" s="2">
        <v>0</v>
      </c>
      <c r="C28" s="250">
        <f t="shared" si="4"/>
        <v>0</v>
      </c>
      <c r="D28" s="201">
        <v>3</v>
      </c>
      <c r="E28" s="250">
        <f t="shared" si="5"/>
        <v>0.27985074626865669</v>
      </c>
      <c r="F28" s="226">
        <f t="shared" si="7"/>
        <v>3</v>
      </c>
      <c r="G28" s="202">
        <f t="shared" si="6"/>
        <v>0.24752475247524752</v>
      </c>
      <c r="I28" s="52"/>
      <c r="J28" s="53"/>
      <c r="K28" s="53"/>
    </row>
    <row r="29" spans="1:11" ht="15" customHeight="1" x14ac:dyDescent="0.25">
      <c r="A29" s="2" t="s">
        <v>601</v>
      </c>
      <c r="B29" s="2">
        <v>9</v>
      </c>
      <c r="C29" s="250">
        <f t="shared" si="4"/>
        <v>7.0866141732283463</v>
      </c>
      <c r="D29" s="201">
        <v>34</v>
      </c>
      <c r="E29" s="250">
        <f t="shared" si="5"/>
        <v>3.1716417910447761</v>
      </c>
      <c r="F29" s="226">
        <f t="shared" si="7"/>
        <v>43</v>
      </c>
      <c r="G29" s="202">
        <f t="shared" si="6"/>
        <v>3.5478547854785476</v>
      </c>
      <c r="I29" s="52"/>
      <c r="J29" s="53"/>
      <c r="K29" s="53"/>
    </row>
    <row r="30" spans="1:11" ht="15" customHeight="1" x14ac:dyDescent="0.25">
      <c r="A30" s="2" t="s">
        <v>602</v>
      </c>
      <c r="B30" s="2">
        <v>0</v>
      </c>
      <c r="C30" s="250">
        <f t="shared" si="4"/>
        <v>0</v>
      </c>
      <c r="D30" s="201">
        <v>2</v>
      </c>
      <c r="E30" s="250">
        <f t="shared" si="5"/>
        <v>0.18656716417910446</v>
      </c>
      <c r="F30" s="226">
        <f t="shared" si="7"/>
        <v>2</v>
      </c>
      <c r="G30" s="202">
        <f t="shared" si="6"/>
        <v>0.16501650165016502</v>
      </c>
      <c r="I30" s="52"/>
      <c r="J30" s="53"/>
      <c r="K30" s="53"/>
    </row>
    <row r="31" spans="1:11" ht="15" customHeight="1" x14ac:dyDescent="0.25">
      <c r="A31" s="2" t="s">
        <v>671</v>
      </c>
      <c r="B31" s="2">
        <v>0</v>
      </c>
      <c r="C31" s="250">
        <f t="shared" si="4"/>
        <v>0</v>
      </c>
      <c r="D31" s="201">
        <v>13</v>
      </c>
      <c r="E31" s="250">
        <f t="shared" si="5"/>
        <v>1.2126865671641791</v>
      </c>
      <c r="F31" s="226">
        <f t="shared" si="7"/>
        <v>13</v>
      </c>
      <c r="G31" s="202">
        <f t="shared" si="6"/>
        <v>1.0726072607260726</v>
      </c>
      <c r="I31" s="52"/>
      <c r="J31" s="53"/>
      <c r="K31" s="53"/>
    </row>
    <row r="32" spans="1:11" ht="15" customHeight="1" x14ac:dyDescent="0.25">
      <c r="A32" s="2" t="s">
        <v>586</v>
      </c>
      <c r="B32" s="2">
        <v>10</v>
      </c>
      <c r="C32" s="250">
        <f t="shared" si="4"/>
        <v>7.8740157480314963</v>
      </c>
      <c r="D32" s="201">
        <v>20</v>
      </c>
      <c r="E32" s="250">
        <f t="shared" si="5"/>
        <v>1.8656716417910446</v>
      </c>
      <c r="F32" s="226">
        <f t="shared" si="7"/>
        <v>30</v>
      </c>
      <c r="G32" s="202">
        <f t="shared" si="6"/>
        <v>2.4752475247524752</v>
      </c>
      <c r="I32" s="52"/>
      <c r="J32" s="53"/>
      <c r="K32" s="53"/>
    </row>
    <row r="33" spans="1:11" ht="15" customHeight="1" x14ac:dyDescent="0.25">
      <c r="A33" s="2" t="s">
        <v>604</v>
      </c>
      <c r="B33" s="2">
        <v>0</v>
      </c>
      <c r="C33" s="250">
        <f t="shared" si="4"/>
        <v>0</v>
      </c>
      <c r="D33" s="201">
        <v>0</v>
      </c>
      <c r="E33" s="250">
        <f t="shared" si="5"/>
        <v>0</v>
      </c>
      <c r="F33" s="226">
        <f t="shared" si="7"/>
        <v>0</v>
      </c>
      <c r="G33" s="202">
        <f t="shared" si="6"/>
        <v>0</v>
      </c>
      <c r="I33" s="52"/>
      <c r="J33" s="53"/>
      <c r="K33" s="53"/>
    </row>
    <row r="34" spans="1:11" ht="15" customHeight="1" x14ac:dyDescent="0.25">
      <c r="A34" s="2" t="s">
        <v>675</v>
      </c>
      <c r="B34" s="187" t="s">
        <v>588</v>
      </c>
      <c r="C34" s="252" t="s">
        <v>558</v>
      </c>
      <c r="D34" s="301" t="s">
        <v>588</v>
      </c>
      <c r="E34" s="252" t="s">
        <v>558</v>
      </c>
      <c r="F34" s="226">
        <v>13</v>
      </c>
      <c r="G34" s="202">
        <f t="shared" si="6"/>
        <v>1.0726072607260726</v>
      </c>
      <c r="I34" s="52"/>
      <c r="J34" s="53"/>
      <c r="K34" s="53"/>
    </row>
    <row r="35" spans="1:11" ht="15" customHeight="1" thickBot="1" x14ac:dyDescent="0.35">
      <c r="A35" s="207" t="s">
        <v>102</v>
      </c>
      <c r="B35" s="207">
        <f>SUM(B25:B34)</f>
        <v>127</v>
      </c>
      <c r="C35" s="209">
        <f t="shared" si="4"/>
        <v>100</v>
      </c>
      <c r="D35" s="212">
        <f>SUM(D25:D33)</f>
        <v>1072</v>
      </c>
      <c r="E35" s="209">
        <f t="shared" si="5"/>
        <v>100</v>
      </c>
      <c r="F35" s="230">
        <f>SUM(F25:F34)</f>
        <v>1212</v>
      </c>
      <c r="G35" s="209">
        <f t="shared" si="6"/>
        <v>100</v>
      </c>
      <c r="I35" s="52"/>
      <c r="J35" s="53"/>
      <c r="K35" s="53"/>
    </row>
    <row r="36" spans="1:11" ht="13" x14ac:dyDescent="0.25">
      <c r="B36" s="103"/>
      <c r="D36" s="103"/>
      <c r="F36" s="103"/>
      <c r="I36" s="52"/>
      <c r="J36" s="53"/>
      <c r="K36" s="53"/>
    </row>
    <row r="37" spans="1:11" ht="13" x14ac:dyDescent="0.25">
      <c r="A37" s="25" t="s">
        <v>673</v>
      </c>
      <c r="I37" s="52"/>
      <c r="J37" s="53"/>
      <c r="K37" s="53"/>
    </row>
    <row r="38" spans="1:11" ht="13" x14ac:dyDescent="0.25">
      <c r="A38" s="299" t="s">
        <v>668</v>
      </c>
      <c r="I38" s="52"/>
      <c r="J38" s="53"/>
      <c r="K38" s="53"/>
    </row>
    <row r="39" spans="1:11" ht="13" x14ac:dyDescent="0.25">
      <c r="A39" s="26" t="s">
        <v>64</v>
      </c>
      <c r="I39" s="52"/>
      <c r="J39" s="53"/>
    </row>
    <row r="40" spans="1:11" ht="13" x14ac:dyDescent="0.25">
      <c r="I40" s="52"/>
      <c r="J40" s="53"/>
    </row>
  </sheetData>
  <mergeCells count="8">
    <mergeCell ref="B23:C23"/>
    <mergeCell ref="D23:E23"/>
    <mergeCell ref="B4:E4"/>
    <mergeCell ref="F4:G4"/>
    <mergeCell ref="B5:C5"/>
    <mergeCell ref="D5:E5"/>
    <mergeCell ref="B22:E22"/>
    <mergeCell ref="F22:G22"/>
  </mergeCells>
  <conditionalFormatting sqref="A7:G14 A25:G35">
    <cfRule type="expression" dxfId="4" priority="1">
      <formula>MOD(ROW(),2)=1</formula>
    </cfRule>
  </conditionalFormatting>
  <hyperlinks>
    <hyperlink ref="A3" location="TOC!A1" display="Return to Table of Contents"/>
  </hyperlinks>
  <pageMargins left="0.25" right="0.25" top="0.75" bottom="0.75" header="0.3" footer="0.3"/>
  <pageSetup orientation="portrait" r:id="rId1"/>
  <headerFooter>
    <oddHeader>&amp;L&amp;"Arial,Bold"2017-18 Survey of Allied Dental Education
Report 2 - Dental Assisting Education Programs</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5"/>
  <sheetViews>
    <sheetView workbookViewId="0"/>
  </sheetViews>
  <sheetFormatPr defaultColWidth="9.1796875" defaultRowHeight="12.5" x14ac:dyDescent="0.25"/>
  <cols>
    <col min="1" max="16384" width="9.1796875" style="2"/>
  </cols>
  <sheetData>
    <row r="1" spans="1:9" ht="13" x14ac:dyDescent="0.3">
      <c r="A1" s="1" t="s">
        <v>34</v>
      </c>
    </row>
    <row r="2" spans="1:9" x14ac:dyDescent="0.25">
      <c r="A2" s="376" t="s">
        <v>46</v>
      </c>
      <c r="B2" s="376"/>
      <c r="C2" s="376"/>
    </row>
    <row r="6" spans="1:9" ht="13" x14ac:dyDescent="0.25">
      <c r="B6" s="2" t="s">
        <v>702</v>
      </c>
      <c r="C6" s="2" t="s">
        <v>177</v>
      </c>
      <c r="D6" s="2" t="s">
        <v>103</v>
      </c>
      <c r="G6" s="107" t="s">
        <v>163</v>
      </c>
      <c r="H6" s="107" t="s">
        <v>177</v>
      </c>
      <c r="I6" s="107" t="s">
        <v>164</v>
      </c>
    </row>
    <row r="7" spans="1:9" x14ac:dyDescent="0.25">
      <c r="B7" s="2" t="s">
        <v>703</v>
      </c>
      <c r="C7" s="103">
        <f t="shared" ref="C7:C13" si="0">D7/$I$14</f>
        <v>0.382013201320132</v>
      </c>
      <c r="D7" s="112">
        <v>463</v>
      </c>
      <c r="G7" s="2" t="s">
        <v>703</v>
      </c>
      <c r="H7" s="103">
        <f t="shared" ref="H7:H13" si="1">I7/$I$14</f>
        <v>0.382013201320132</v>
      </c>
      <c r="I7" s="112">
        <v>463</v>
      </c>
    </row>
    <row r="8" spans="1:9" x14ac:dyDescent="0.25">
      <c r="B8" s="2" t="s">
        <v>704</v>
      </c>
      <c r="C8" s="103">
        <f t="shared" si="0"/>
        <v>0.24009900990099009</v>
      </c>
      <c r="D8" s="112">
        <v>291</v>
      </c>
      <c r="G8" s="2" t="s">
        <v>704</v>
      </c>
      <c r="H8" s="103">
        <f t="shared" si="1"/>
        <v>0.24009900990099009</v>
      </c>
      <c r="I8" s="112">
        <v>291</v>
      </c>
    </row>
    <row r="9" spans="1:9" x14ac:dyDescent="0.25">
      <c r="B9" s="2" t="s">
        <v>706</v>
      </c>
      <c r="C9" s="103">
        <f t="shared" si="0"/>
        <v>0.11468646864686469</v>
      </c>
      <c r="D9" s="112">
        <v>139</v>
      </c>
      <c r="G9" s="2" t="s">
        <v>706</v>
      </c>
      <c r="H9" s="103">
        <f t="shared" si="1"/>
        <v>0.11468646864686469</v>
      </c>
      <c r="I9" s="112">
        <v>139</v>
      </c>
    </row>
    <row r="10" spans="1:9" x14ac:dyDescent="0.25">
      <c r="B10" s="2" t="s">
        <v>705</v>
      </c>
      <c r="C10" s="103">
        <f t="shared" si="0"/>
        <v>0.11468646864686469</v>
      </c>
      <c r="D10" s="112">
        <v>139</v>
      </c>
      <c r="G10" s="2" t="s">
        <v>705</v>
      </c>
      <c r="H10" s="103">
        <f t="shared" si="1"/>
        <v>0.11468646864686469</v>
      </c>
      <c r="I10" s="112">
        <v>139</v>
      </c>
    </row>
    <row r="11" spans="1:9" x14ac:dyDescent="0.25">
      <c r="B11" s="2" t="s">
        <v>707</v>
      </c>
      <c r="C11" s="103">
        <f t="shared" si="0"/>
        <v>9.0759075907590761E-2</v>
      </c>
      <c r="D11" s="112">
        <v>110</v>
      </c>
      <c r="G11" s="2" t="s">
        <v>707</v>
      </c>
      <c r="H11" s="103">
        <f t="shared" si="1"/>
        <v>9.0759075907590761E-2</v>
      </c>
      <c r="I11" s="112">
        <v>110</v>
      </c>
    </row>
    <row r="12" spans="1:9" x14ac:dyDescent="0.25">
      <c r="B12" s="2" t="s">
        <v>708</v>
      </c>
      <c r="C12" s="103">
        <f t="shared" si="0"/>
        <v>3.7128712871287127E-2</v>
      </c>
      <c r="D12" s="112">
        <v>45</v>
      </c>
      <c r="G12" s="2" t="s">
        <v>708</v>
      </c>
      <c r="H12" s="103">
        <f t="shared" si="1"/>
        <v>3.7128712871287127E-2</v>
      </c>
      <c r="I12" s="112">
        <v>45</v>
      </c>
    </row>
    <row r="13" spans="1:9" x14ac:dyDescent="0.25">
      <c r="B13" s="2" t="s">
        <v>88</v>
      </c>
      <c r="C13" s="103">
        <f t="shared" si="0"/>
        <v>2.0627062706270627E-2</v>
      </c>
      <c r="D13" s="2">
        <v>25</v>
      </c>
      <c r="G13" s="2" t="s">
        <v>88</v>
      </c>
      <c r="H13" s="103">
        <f t="shared" si="1"/>
        <v>2.0627062706270627E-2</v>
      </c>
      <c r="I13" s="2">
        <v>25</v>
      </c>
    </row>
    <row r="14" spans="1:9" x14ac:dyDescent="0.25">
      <c r="D14" s="2">
        <f>SUM(D7:D13)</f>
        <v>1212</v>
      </c>
      <c r="I14" s="2">
        <f>SUM(I7:I13)</f>
        <v>1212</v>
      </c>
    </row>
    <row r="16" spans="1:9" ht="13" thickBot="1" x14ac:dyDescent="0.3"/>
    <row r="17" spans="1:4" ht="13" x14ac:dyDescent="0.25">
      <c r="B17" s="328"/>
      <c r="C17" s="329"/>
      <c r="D17" s="329"/>
    </row>
    <row r="18" spans="1:4" ht="13" x14ac:dyDescent="0.25">
      <c r="B18" s="111"/>
      <c r="C18" s="332"/>
      <c r="D18" s="112"/>
    </row>
    <row r="19" spans="1:4" ht="13" x14ac:dyDescent="0.25">
      <c r="B19" s="111"/>
      <c r="C19" s="332"/>
      <c r="D19" s="112"/>
    </row>
    <row r="20" spans="1:4" ht="13" x14ac:dyDescent="0.25">
      <c r="B20" s="111"/>
      <c r="C20" s="332"/>
      <c r="D20" s="112"/>
    </row>
    <row r="21" spans="1:4" ht="13" x14ac:dyDescent="0.25">
      <c r="B21" s="111"/>
      <c r="C21" s="332"/>
      <c r="D21" s="112"/>
    </row>
    <row r="22" spans="1:4" ht="13" x14ac:dyDescent="0.25">
      <c r="B22" s="111"/>
      <c r="C22" s="332"/>
      <c r="D22" s="112"/>
    </row>
    <row r="23" spans="1:4" ht="13" x14ac:dyDescent="0.25">
      <c r="B23" s="111"/>
      <c r="C23" s="332"/>
      <c r="D23" s="112"/>
    </row>
    <row r="24" spans="1:4" ht="13" x14ac:dyDescent="0.25">
      <c r="B24" s="111"/>
      <c r="C24" s="332"/>
      <c r="D24" s="112"/>
    </row>
    <row r="27" spans="1:4" x14ac:dyDescent="0.25">
      <c r="A27" s="25" t="s">
        <v>187</v>
      </c>
    </row>
    <row r="28" spans="1:4" x14ac:dyDescent="0.25">
      <c r="A28" s="32" t="s">
        <v>64</v>
      </c>
    </row>
    <row r="30" spans="1:4" ht="13" x14ac:dyDescent="0.3">
      <c r="A30" s="1" t="s">
        <v>35</v>
      </c>
      <c r="B30" s="326"/>
      <c r="C30" s="326"/>
    </row>
    <row r="31" spans="1:4" x14ac:dyDescent="0.25">
      <c r="A31" s="326"/>
      <c r="B31" s="326"/>
      <c r="C31" s="326"/>
    </row>
    <row r="33" spans="2:10" ht="13.5" thickBot="1" x14ac:dyDescent="0.3">
      <c r="H33" s="107"/>
      <c r="I33" s="107"/>
      <c r="J33" s="107"/>
    </row>
    <row r="34" spans="2:10" ht="13" x14ac:dyDescent="0.25">
      <c r="B34" s="2" t="s">
        <v>709</v>
      </c>
      <c r="I34" s="328"/>
      <c r="J34" s="329"/>
    </row>
    <row r="35" spans="2:10" ht="13" x14ac:dyDescent="0.25">
      <c r="B35" s="2" t="s">
        <v>710</v>
      </c>
      <c r="C35" s="103">
        <f>D35/$C$41</f>
        <v>0.46617161716171618</v>
      </c>
      <c r="D35" s="112">
        <v>565</v>
      </c>
      <c r="E35" s="103"/>
      <c r="I35" s="111"/>
      <c r="J35" s="112"/>
    </row>
    <row r="36" spans="2:10" ht="13" x14ac:dyDescent="0.25">
      <c r="B36" s="2" t="s">
        <v>711</v>
      </c>
      <c r="C36" s="103">
        <f t="shared" ref="C36:C40" si="2">D36/$C$41</f>
        <v>0.22772277227722773</v>
      </c>
      <c r="D36" s="112">
        <v>276</v>
      </c>
      <c r="E36" s="103"/>
      <c r="I36" s="111"/>
      <c r="J36" s="112"/>
    </row>
    <row r="37" spans="2:10" ht="13" x14ac:dyDescent="0.25">
      <c r="B37" s="2" t="s">
        <v>712</v>
      </c>
      <c r="C37" s="103">
        <f t="shared" si="2"/>
        <v>9.3234323432343238E-2</v>
      </c>
      <c r="D37" s="112">
        <v>113</v>
      </c>
      <c r="E37" s="103"/>
      <c r="I37" s="111"/>
      <c r="J37" s="112"/>
    </row>
    <row r="38" spans="2:10" ht="13" x14ac:dyDescent="0.25">
      <c r="B38" s="2" t="s">
        <v>713</v>
      </c>
      <c r="C38" s="103">
        <f t="shared" si="2"/>
        <v>6.5181518151815179E-2</v>
      </c>
      <c r="D38" s="112">
        <v>79</v>
      </c>
      <c r="E38" s="103"/>
      <c r="I38" s="111"/>
      <c r="J38" s="112"/>
    </row>
    <row r="39" spans="2:10" ht="13" x14ac:dyDescent="0.25">
      <c r="B39" s="2" t="s">
        <v>714</v>
      </c>
      <c r="C39" s="103">
        <f t="shared" si="2"/>
        <v>5.3630363036303627E-2</v>
      </c>
      <c r="D39" s="112">
        <v>65</v>
      </c>
      <c r="E39" s="103"/>
      <c r="I39" s="111"/>
      <c r="J39" s="112"/>
    </row>
    <row r="40" spans="2:10" ht="13" x14ac:dyDescent="0.25">
      <c r="B40" s="2" t="s">
        <v>88</v>
      </c>
      <c r="C40" s="103">
        <f t="shared" si="2"/>
        <v>9.405940594059406E-2</v>
      </c>
      <c r="D40" s="112">
        <v>114</v>
      </c>
      <c r="E40" s="103"/>
      <c r="I40" s="111"/>
      <c r="J40" s="112"/>
    </row>
    <row r="41" spans="2:10" x14ac:dyDescent="0.25">
      <c r="C41" s="2">
        <f>SUM(D35:D40)</f>
        <v>1212</v>
      </c>
      <c r="D41" s="103">
        <f t="shared" ref="D41" si="3">C41/$C$41</f>
        <v>1</v>
      </c>
    </row>
    <row r="47" spans="2:10" x14ac:dyDescent="0.25">
      <c r="C47" s="2" t="s">
        <v>715</v>
      </c>
      <c r="D47" s="2">
        <v>5</v>
      </c>
      <c r="E47" s="2">
        <v>8</v>
      </c>
    </row>
    <row r="48" spans="2:10" x14ac:dyDescent="0.25">
      <c r="C48" s="2" t="s">
        <v>716</v>
      </c>
      <c r="D48" s="2">
        <v>18</v>
      </c>
      <c r="E48" s="2">
        <v>19</v>
      </c>
    </row>
    <row r="49" spans="1:10" x14ac:dyDescent="0.25">
      <c r="C49" s="2" t="s">
        <v>717</v>
      </c>
      <c r="D49" s="2">
        <v>55</v>
      </c>
      <c r="E49" s="2">
        <v>112</v>
      </c>
    </row>
    <row r="50" spans="1:10" x14ac:dyDescent="0.25">
      <c r="C50" s="2" t="s">
        <v>718</v>
      </c>
      <c r="D50" s="2">
        <v>39</v>
      </c>
      <c r="E50" s="2">
        <v>117</v>
      </c>
    </row>
    <row r="54" spans="1:10" x14ac:dyDescent="0.25">
      <c r="A54" s="25" t="s">
        <v>187</v>
      </c>
    </row>
    <row r="55" spans="1:10" x14ac:dyDescent="0.25">
      <c r="A55" s="32" t="s">
        <v>64</v>
      </c>
    </row>
    <row r="57" spans="1:10" ht="13" x14ac:dyDescent="0.3">
      <c r="A57" s="1" t="s">
        <v>36</v>
      </c>
    </row>
    <row r="62" spans="1:10" x14ac:dyDescent="0.25">
      <c r="C62" s="2" t="s">
        <v>719</v>
      </c>
      <c r="F62" s="103">
        <f>G62/$G$67</f>
        <v>0.50165016501650161</v>
      </c>
      <c r="G62" s="2">
        <v>608</v>
      </c>
    </row>
    <row r="63" spans="1:10" x14ac:dyDescent="0.25">
      <c r="C63" s="2" t="s">
        <v>720</v>
      </c>
      <c r="F63" s="103">
        <f>G63/$G$67</f>
        <v>0.11798679867986799</v>
      </c>
      <c r="G63" s="2">
        <v>143</v>
      </c>
    </row>
    <row r="64" spans="1:10" x14ac:dyDescent="0.25">
      <c r="C64" s="2" t="s">
        <v>721</v>
      </c>
      <c r="F64" s="103">
        <f>G64/$G$67</f>
        <v>0.19966996699669967</v>
      </c>
      <c r="G64" s="2">
        <v>242</v>
      </c>
      <c r="J64" s="2">
        <f>228-181</f>
        <v>47</v>
      </c>
    </row>
    <row r="65" spans="3:7" x14ac:dyDescent="0.25">
      <c r="C65" s="2" t="s">
        <v>722</v>
      </c>
      <c r="F65" s="103">
        <f>G65/$G$67</f>
        <v>0.13366336633663367</v>
      </c>
      <c r="G65" s="2">
        <v>162</v>
      </c>
    </row>
    <row r="66" spans="3:7" x14ac:dyDescent="0.25">
      <c r="C66" s="2" t="s">
        <v>723</v>
      </c>
      <c r="F66" s="103">
        <f>G66/$G$67</f>
        <v>4.702970297029703E-2</v>
      </c>
      <c r="G66" s="2">
        <v>57</v>
      </c>
    </row>
    <row r="67" spans="3:7" x14ac:dyDescent="0.25">
      <c r="G67" s="2">
        <f>SUM(G62:G66)</f>
        <v>1212</v>
      </c>
    </row>
    <row r="70" spans="3:7" ht="13" thickBot="1" x14ac:dyDescent="0.3"/>
    <row r="71" spans="3:7" ht="13" x14ac:dyDescent="0.25">
      <c r="D71" s="328" t="s">
        <v>163</v>
      </c>
      <c r="E71" s="329" t="s">
        <v>164</v>
      </c>
    </row>
    <row r="72" spans="3:7" ht="26" x14ac:dyDescent="0.25">
      <c r="D72" s="111" t="s">
        <v>724</v>
      </c>
      <c r="E72" s="112">
        <v>55</v>
      </c>
    </row>
    <row r="73" spans="3:7" ht="26" x14ac:dyDescent="0.25">
      <c r="D73" s="111" t="s">
        <v>725</v>
      </c>
      <c r="E73" s="112">
        <v>162</v>
      </c>
    </row>
    <row r="74" spans="3:7" ht="26" x14ac:dyDescent="0.25">
      <c r="D74" s="111" t="s">
        <v>726</v>
      </c>
      <c r="E74" s="112">
        <v>2</v>
      </c>
    </row>
    <row r="75" spans="3:7" ht="26" x14ac:dyDescent="0.25">
      <c r="D75" s="111" t="s">
        <v>727</v>
      </c>
      <c r="E75" s="112">
        <v>242</v>
      </c>
    </row>
    <row r="76" spans="3:7" ht="26" x14ac:dyDescent="0.25">
      <c r="D76" s="111" t="s">
        <v>728</v>
      </c>
      <c r="E76" s="112">
        <v>143</v>
      </c>
    </row>
    <row r="77" spans="3:7" ht="26" x14ac:dyDescent="0.25">
      <c r="D77" s="111" t="s">
        <v>729</v>
      </c>
      <c r="E77" s="112">
        <v>608</v>
      </c>
    </row>
    <row r="84" spans="1:1" x14ac:dyDescent="0.25">
      <c r="A84" s="25" t="s">
        <v>187</v>
      </c>
    </row>
    <row r="85" spans="1:1" x14ac:dyDescent="0.25">
      <c r="A85" s="32" t="s">
        <v>64</v>
      </c>
    </row>
  </sheetData>
  <sortState ref="I35:J40">
    <sortCondition descending="1" ref="J35:J40"/>
  </sortState>
  <mergeCells count="1">
    <mergeCell ref="A2:C2"/>
  </mergeCells>
  <hyperlinks>
    <hyperlink ref="A2:C2" location="TOC!A1" display="Return to Table of Contents"/>
  </hyperlinks>
  <pageMargins left="0.25" right="0.25" top="0.75" bottom="0.75" header="0.3" footer="0.3"/>
  <pageSetup scale="59" orientation="portrait" horizontalDpi="1200" verticalDpi="1200" r:id="rId1"/>
  <headerFooter>
    <oddHeader>&amp;L&amp;"Arial,Bold"2017-18 Survey of Allied Dental Education
Report 2 - Dental Assisting Education Programs</oddHeader>
  </headerFooter>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64"/>
  <sheetViews>
    <sheetView zoomScaleNormal="100" workbookViewId="0">
      <pane ySplit="3" topLeftCell="A4" activePane="bottomLeft" state="frozen"/>
      <selection pane="bottomLeft"/>
    </sheetView>
  </sheetViews>
  <sheetFormatPr defaultColWidth="9.1796875" defaultRowHeight="12.5" x14ac:dyDescent="0.25"/>
  <cols>
    <col min="1" max="1" width="5.81640625" style="133" customWidth="1"/>
    <col min="2" max="2" width="84" style="133" customWidth="1"/>
    <col min="3" max="5" width="9.1796875" style="133" customWidth="1"/>
    <col min="6" max="16384" width="9.1796875" style="119"/>
  </cols>
  <sheetData>
    <row r="1" spans="1:5" ht="13" x14ac:dyDescent="0.3">
      <c r="A1" s="162" t="s">
        <v>730</v>
      </c>
    </row>
    <row r="2" spans="1:5" x14ac:dyDescent="0.25">
      <c r="A2" s="392" t="s">
        <v>46</v>
      </c>
      <c r="B2" s="392"/>
    </row>
    <row r="3" spans="1:5" ht="35" x14ac:dyDescent="0.3">
      <c r="A3" s="330" t="s">
        <v>499</v>
      </c>
      <c r="B3" s="123" t="s">
        <v>498</v>
      </c>
      <c r="C3" s="124" t="s">
        <v>731</v>
      </c>
      <c r="D3" s="124" t="s">
        <v>732</v>
      </c>
      <c r="E3" s="124" t="s">
        <v>733</v>
      </c>
    </row>
    <row r="4" spans="1:5" x14ac:dyDescent="0.25">
      <c r="A4" s="125" t="s">
        <v>487</v>
      </c>
      <c r="B4" s="126" t="s">
        <v>491</v>
      </c>
      <c r="C4" s="125">
        <v>1</v>
      </c>
      <c r="D4" s="125">
        <v>2</v>
      </c>
      <c r="E4" s="125">
        <v>3</v>
      </c>
    </row>
    <row r="5" spans="1:5" x14ac:dyDescent="0.25">
      <c r="A5" s="128" t="s">
        <v>487</v>
      </c>
      <c r="B5" s="129" t="s">
        <v>490</v>
      </c>
      <c r="C5" s="128">
        <v>1</v>
      </c>
      <c r="D5" s="128">
        <v>3</v>
      </c>
      <c r="E5" s="128">
        <v>4</v>
      </c>
    </row>
    <row r="6" spans="1:5" x14ac:dyDescent="0.25">
      <c r="A6" s="125" t="s">
        <v>487</v>
      </c>
      <c r="B6" s="126" t="s">
        <v>489</v>
      </c>
      <c r="C6" s="125">
        <v>2</v>
      </c>
      <c r="D6" s="125">
        <v>2</v>
      </c>
      <c r="E6" s="125">
        <v>4</v>
      </c>
    </row>
    <row r="7" spans="1:5" x14ac:dyDescent="0.25">
      <c r="A7" s="128" t="s">
        <v>487</v>
      </c>
      <c r="B7" s="129" t="s">
        <v>488</v>
      </c>
      <c r="C7" s="128">
        <v>1</v>
      </c>
      <c r="D7" s="128">
        <v>2</v>
      </c>
      <c r="E7" s="128">
        <v>3</v>
      </c>
    </row>
    <row r="8" spans="1:5" x14ac:dyDescent="0.25">
      <c r="A8" s="125" t="s">
        <v>487</v>
      </c>
      <c r="B8" s="126" t="s">
        <v>486</v>
      </c>
      <c r="C8" s="125">
        <v>5</v>
      </c>
      <c r="D8" s="125">
        <v>0</v>
      </c>
      <c r="E8" s="125">
        <v>5</v>
      </c>
    </row>
    <row r="9" spans="1:5" x14ac:dyDescent="0.25">
      <c r="A9" s="128" t="s">
        <v>485</v>
      </c>
      <c r="B9" s="129" t="s">
        <v>484</v>
      </c>
      <c r="C9" s="128">
        <v>2</v>
      </c>
      <c r="D9" s="128">
        <v>1</v>
      </c>
      <c r="E9" s="128">
        <v>3</v>
      </c>
    </row>
    <row r="10" spans="1:5" x14ac:dyDescent="0.25">
      <c r="A10" s="125" t="s">
        <v>481</v>
      </c>
      <c r="B10" s="126" t="s">
        <v>483</v>
      </c>
      <c r="C10" s="125">
        <v>3</v>
      </c>
      <c r="D10" s="125">
        <v>10</v>
      </c>
      <c r="E10" s="125">
        <v>13</v>
      </c>
    </row>
    <row r="11" spans="1:5" x14ac:dyDescent="0.25">
      <c r="A11" s="128" t="s">
        <v>481</v>
      </c>
      <c r="B11" s="129" t="s">
        <v>482</v>
      </c>
      <c r="C11" s="128">
        <v>2</v>
      </c>
      <c r="D11" s="128">
        <v>2</v>
      </c>
      <c r="E11" s="128">
        <v>4</v>
      </c>
    </row>
    <row r="12" spans="1:5" x14ac:dyDescent="0.25">
      <c r="A12" s="125" t="s">
        <v>481</v>
      </c>
      <c r="B12" s="126" t="s">
        <v>480</v>
      </c>
      <c r="C12" s="125">
        <v>2</v>
      </c>
      <c r="D12" s="125">
        <v>2</v>
      </c>
      <c r="E12" s="125">
        <v>4</v>
      </c>
    </row>
    <row r="13" spans="1:5" x14ac:dyDescent="0.25">
      <c r="A13" s="128" t="s">
        <v>478</v>
      </c>
      <c r="B13" s="129" t="s">
        <v>479</v>
      </c>
      <c r="C13" s="128">
        <v>1</v>
      </c>
      <c r="D13" s="128">
        <v>1</v>
      </c>
      <c r="E13" s="128">
        <v>2</v>
      </c>
    </row>
    <row r="14" spans="1:5" x14ac:dyDescent="0.25">
      <c r="A14" s="125" t="s">
        <v>478</v>
      </c>
      <c r="B14" s="126" t="s">
        <v>477</v>
      </c>
      <c r="C14" s="125">
        <v>3</v>
      </c>
      <c r="D14" s="125">
        <v>1</v>
      </c>
      <c r="E14" s="125">
        <v>4</v>
      </c>
    </row>
    <row r="15" spans="1:5" x14ac:dyDescent="0.25">
      <c r="A15" s="128" t="s">
        <v>457</v>
      </c>
      <c r="B15" s="129" t="s">
        <v>476</v>
      </c>
      <c r="C15" s="128">
        <v>2</v>
      </c>
      <c r="D15" s="128">
        <v>4</v>
      </c>
      <c r="E15" s="128">
        <v>6</v>
      </c>
    </row>
    <row r="16" spans="1:5" x14ac:dyDescent="0.25">
      <c r="A16" s="125" t="s">
        <v>457</v>
      </c>
      <c r="B16" s="126" t="s">
        <v>475</v>
      </c>
      <c r="C16" s="125">
        <v>1</v>
      </c>
      <c r="D16" s="125">
        <v>2</v>
      </c>
      <c r="E16" s="125">
        <v>3</v>
      </c>
    </row>
    <row r="17" spans="1:5" x14ac:dyDescent="0.25">
      <c r="A17" s="128" t="s">
        <v>457</v>
      </c>
      <c r="B17" s="129" t="s">
        <v>474</v>
      </c>
      <c r="C17" s="128">
        <v>2</v>
      </c>
      <c r="D17" s="128">
        <v>3</v>
      </c>
      <c r="E17" s="128">
        <v>5</v>
      </c>
    </row>
    <row r="18" spans="1:5" x14ac:dyDescent="0.25">
      <c r="A18" s="125" t="s">
        <v>457</v>
      </c>
      <c r="B18" s="126" t="s">
        <v>473</v>
      </c>
      <c r="C18" s="125">
        <v>1</v>
      </c>
      <c r="D18" s="125">
        <v>4</v>
      </c>
      <c r="E18" s="125">
        <v>5</v>
      </c>
    </row>
    <row r="19" spans="1:5" x14ac:dyDescent="0.25">
      <c r="A19" s="128" t="s">
        <v>457</v>
      </c>
      <c r="B19" s="129" t="s">
        <v>472</v>
      </c>
      <c r="C19" s="128">
        <v>1</v>
      </c>
      <c r="D19" s="128">
        <v>3</v>
      </c>
      <c r="E19" s="128">
        <v>4</v>
      </c>
    </row>
    <row r="20" spans="1:5" x14ac:dyDescent="0.25">
      <c r="A20" s="125" t="s">
        <v>457</v>
      </c>
      <c r="B20" s="126" t="s">
        <v>471</v>
      </c>
      <c r="C20" s="125">
        <v>2</v>
      </c>
      <c r="D20" s="125">
        <v>2</v>
      </c>
      <c r="E20" s="125">
        <v>4</v>
      </c>
    </row>
    <row r="21" spans="1:5" x14ac:dyDescent="0.25">
      <c r="A21" s="128" t="s">
        <v>457</v>
      </c>
      <c r="B21" s="129" t="s">
        <v>470</v>
      </c>
      <c r="C21" s="128">
        <v>1</v>
      </c>
      <c r="D21" s="128">
        <v>3</v>
      </c>
      <c r="E21" s="128">
        <v>4</v>
      </c>
    </row>
    <row r="22" spans="1:5" x14ac:dyDescent="0.25">
      <c r="A22" s="125" t="s">
        <v>457</v>
      </c>
      <c r="B22" s="126" t="s">
        <v>469</v>
      </c>
      <c r="C22" s="125">
        <v>1</v>
      </c>
      <c r="D22" s="125">
        <v>3</v>
      </c>
      <c r="E22" s="125">
        <v>4</v>
      </c>
    </row>
    <row r="23" spans="1:5" x14ac:dyDescent="0.25">
      <c r="A23" s="128" t="s">
        <v>457</v>
      </c>
      <c r="B23" s="129" t="s">
        <v>468</v>
      </c>
      <c r="C23" s="128">
        <v>2</v>
      </c>
      <c r="D23" s="128">
        <v>1</v>
      </c>
      <c r="E23" s="128">
        <v>3</v>
      </c>
    </row>
    <row r="24" spans="1:5" x14ac:dyDescent="0.25">
      <c r="A24" s="125" t="s">
        <v>457</v>
      </c>
      <c r="B24" s="126" t="s">
        <v>467</v>
      </c>
      <c r="C24" s="125">
        <v>2</v>
      </c>
      <c r="D24" s="125">
        <v>4</v>
      </c>
      <c r="E24" s="125">
        <v>6</v>
      </c>
    </row>
    <row r="25" spans="1:5" x14ac:dyDescent="0.25">
      <c r="A25" s="128" t="s">
        <v>457</v>
      </c>
      <c r="B25" s="129" t="s">
        <v>466</v>
      </c>
      <c r="C25" s="128">
        <v>1</v>
      </c>
      <c r="D25" s="128">
        <v>11</v>
      </c>
      <c r="E25" s="128">
        <v>12</v>
      </c>
    </row>
    <row r="26" spans="1:5" x14ac:dyDescent="0.25">
      <c r="A26" s="125" t="s">
        <v>457</v>
      </c>
      <c r="B26" s="126" t="s">
        <v>465</v>
      </c>
      <c r="C26" s="125">
        <v>1</v>
      </c>
      <c r="D26" s="125">
        <v>0</v>
      </c>
      <c r="E26" s="125">
        <v>1</v>
      </c>
    </row>
    <row r="27" spans="1:5" x14ac:dyDescent="0.25">
      <c r="A27" s="128" t="s">
        <v>457</v>
      </c>
      <c r="B27" s="129" t="s">
        <v>464</v>
      </c>
      <c r="C27" s="128">
        <v>1</v>
      </c>
      <c r="D27" s="128">
        <v>5</v>
      </c>
      <c r="E27" s="128">
        <v>6</v>
      </c>
    </row>
    <row r="28" spans="1:5" x14ac:dyDescent="0.25">
      <c r="A28" s="125" t="s">
        <v>457</v>
      </c>
      <c r="B28" s="126" t="s">
        <v>463</v>
      </c>
      <c r="C28" s="125">
        <v>1</v>
      </c>
      <c r="D28" s="125">
        <v>3</v>
      </c>
      <c r="E28" s="125">
        <v>4</v>
      </c>
    </row>
    <row r="29" spans="1:5" x14ac:dyDescent="0.25">
      <c r="A29" s="128" t="s">
        <v>457</v>
      </c>
      <c r="B29" s="129" t="s">
        <v>462</v>
      </c>
      <c r="C29" s="128">
        <v>2</v>
      </c>
      <c r="D29" s="128">
        <v>3</v>
      </c>
      <c r="E29" s="128">
        <v>5</v>
      </c>
    </row>
    <row r="30" spans="1:5" x14ac:dyDescent="0.25">
      <c r="A30" s="125" t="s">
        <v>457</v>
      </c>
      <c r="B30" s="126" t="s">
        <v>461</v>
      </c>
      <c r="C30" s="125">
        <v>3</v>
      </c>
      <c r="D30" s="125">
        <v>2</v>
      </c>
      <c r="E30" s="125">
        <v>5</v>
      </c>
    </row>
    <row r="31" spans="1:5" x14ac:dyDescent="0.25">
      <c r="A31" s="128" t="s">
        <v>457</v>
      </c>
      <c r="B31" s="129" t="s">
        <v>460</v>
      </c>
      <c r="C31" s="128">
        <v>2</v>
      </c>
      <c r="D31" s="128">
        <v>4</v>
      </c>
      <c r="E31" s="128">
        <v>6</v>
      </c>
    </row>
    <row r="32" spans="1:5" x14ac:dyDescent="0.25">
      <c r="A32" s="125" t="s">
        <v>457</v>
      </c>
      <c r="B32" s="126" t="s">
        <v>459</v>
      </c>
      <c r="C32" s="125">
        <v>2</v>
      </c>
      <c r="D32" s="125">
        <v>2</v>
      </c>
      <c r="E32" s="125">
        <v>4</v>
      </c>
    </row>
    <row r="33" spans="1:5" x14ac:dyDescent="0.25">
      <c r="A33" s="128" t="s">
        <v>457</v>
      </c>
      <c r="B33" s="129" t="s">
        <v>458</v>
      </c>
      <c r="C33" s="128">
        <v>3</v>
      </c>
      <c r="D33" s="128">
        <v>6</v>
      </c>
      <c r="E33" s="128">
        <v>9</v>
      </c>
    </row>
    <row r="34" spans="1:5" x14ac:dyDescent="0.25">
      <c r="A34" s="125" t="s">
        <v>457</v>
      </c>
      <c r="B34" s="126" t="s">
        <v>456</v>
      </c>
      <c r="C34" s="125">
        <v>3</v>
      </c>
      <c r="D34" s="125">
        <v>4</v>
      </c>
      <c r="E34" s="125">
        <v>7</v>
      </c>
    </row>
    <row r="35" spans="1:5" x14ac:dyDescent="0.25">
      <c r="A35" s="128" t="s">
        <v>453</v>
      </c>
      <c r="B35" s="129" t="s">
        <v>455</v>
      </c>
      <c r="C35" s="128">
        <v>2</v>
      </c>
      <c r="D35" s="128">
        <v>5</v>
      </c>
      <c r="E35" s="128">
        <v>7</v>
      </c>
    </row>
    <row r="36" spans="1:5" x14ac:dyDescent="0.25">
      <c r="A36" s="125" t="s">
        <v>453</v>
      </c>
      <c r="B36" s="126" t="s">
        <v>454</v>
      </c>
      <c r="C36" s="125">
        <v>2</v>
      </c>
      <c r="D36" s="125">
        <v>1</v>
      </c>
      <c r="E36" s="125">
        <v>3</v>
      </c>
    </row>
    <row r="37" spans="1:5" x14ac:dyDescent="0.25">
      <c r="A37" s="128" t="s">
        <v>453</v>
      </c>
      <c r="B37" s="129" t="s">
        <v>452</v>
      </c>
      <c r="C37" s="128">
        <v>3</v>
      </c>
      <c r="D37" s="128">
        <v>0</v>
      </c>
      <c r="E37" s="128">
        <v>3</v>
      </c>
    </row>
    <row r="38" spans="1:5" x14ac:dyDescent="0.25">
      <c r="A38" s="125" t="s">
        <v>449</v>
      </c>
      <c r="B38" s="126" t="s">
        <v>451</v>
      </c>
      <c r="C38" s="125">
        <v>0</v>
      </c>
      <c r="D38" s="125">
        <v>2</v>
      </c>
      <c r="E38" s="125">
        <v>2</v>
      </c>
    </row>
    <row r="39" spans="1:5" x14ac:dyDescent="0.25">
      <c r="A39" s="128" t="s">
        <v>449</v>
      </c>
      <c r="B39" s="129" t="s">
        <v>450</v>
      </c>
      <c r="C39" s="128">
        <v>1</v>
      </c>
      <c r="D39" s="128">
        <v>4</v>
      </c>
      <c r="E39" s="128">
        <v>5</v>
      </c>
    </row>
    <row r="40" spans="1:5" x14ac:dyDescent="0.25">
      <c r="A40" s="125" t="s">
        <v>449</v>
      </c>
      <c r="B40" s="126" t="s">
        <v>448</v>
      </c>
      <c r="C40" s="125">
        <v>2</v>
      </c>
      <c r="D40" s="125">
        <v>3</v>
      </c>
      <c r="E40" s="125">
        <v>5</v>
      </c>
    </row>
    <row r="41" spans="1:5" x14ac:dyDescent="0.25">
      <c r="A41" s="128" t="s">
        <v>427</v>
      </c>
      <c r="B41" s="129" t="s">
        <v>447</v>
      </c>
      <c r="C41" s="128">
        <v>1</v>
      </c>
      <c r="D41" s="128">
        <v>2</v>
      </c>
      <c r="E41" s="128">
        <v>3</v>
      </c>
    </row>
    <row r="42" spans="1:5" x14ac:dyDescent="0.25">
      <c r="A42" s="125" t="s">
        <v>427</v>
      </c>
      <c r="B42" s="126" t="s">
        <v>446</v>
      </c>
      <c r="C42" s="125">
        <v>2</v>
      </c>
      <c r="D42" s="125">
        <v>5</v>
      </c>
      <c r="E42" s="125">
        <v>7</v>
      </c>
    </row>
    <row r="43" spans="1:5" x14ac:dyDescent="0.25">
      <c r="A43" s="128" t="s">
        <v>427</v>
      </c>
      <c r="B43" s="129" t="s">
        <v>445</v>
      </c>
      <c r="C43" s="128">
        <v>3</v>
      </c>
      <c r="D43" s="128">
        <v>0</v>
      </c>
      <c r="E43" s="128">
        <v>3</v>
      </c>
    </row>
    <row r="44" spans="1:5" x14ac:dyDescent="0.25">
      <c r="A44" s="125" t="s">
        <v>427</v>
      </c>
      <c r="B44" s="126" t="s">
        <v>444</v>
      </c>
      <c r="C44" s="125">
        <v>1</v>
      </c>
      <c r="D44" s="125">
        <v>3</v>
      </c>
      <c r="E44" s="125">
        <v>4</v>
      </c>
    </row>
    <row r="45" spans="1:5" x14ac:dyDescent="0.25">
      <c r="A45" s="128" t="s">
        <v>427</v>
      </c>
      <c r="B45" s="129" t="s">
        <v>443</v>
      </c>
      <c r="C45" s="128">
        <v>1</v>
      </c>
      <c r="D45" s="128">
        <v>2</v>
      </c>
      <c r="E45" s="128">
        <v>3</v>
      </c>
    </row>
    <row r="46" spans="1:5" x14ac:dyDescent="0.25">
      <c r="A46" s="125" t="s">
        <v>427</v>
      </c>
      <c r="B46" s="126" t="s">
        <v>442</v>
      </c>
      <c r="C46" s="125">
        <v>4</v>
      </c>
      <c r="D46" s="125">
        <v>7</v>
      </c>
      <c r="E46" s="125">
        <v>11</v>
      </c>
    </row>
    <row r="47" spans="1:5" x14ac:dyDescent="0.25">
      <c r="A47" s="128" t="s">
        <v>427</v>
      </c>
      <c r="B47" s="129" t="s">
        <v>503</v>
      </c>
      <c r="C47" s="128">
        <v>2</v>
      </c>
      <c r="D47" s="128">
        <v>2</v>
      </c>
      <c r="E47" s="128">
        <v>4</v>
      </c>
    </row>
    <row r="48" spans="1:5" x14ac:dyDescent="0.25">
      <c r="A48" s="125" t="s">
        <v>427</v>
      </c>
      <c r="B48" s="126" t="s">
        <v>441</v>
      </c>
      <c r="C48" s="125">
        <v>1</v>
      </c>
      <c r="D48" s="125">
        <v>1</v>
      </c>
      <c r="E48" s="125">
        <v>2</v>
      </c>
    </row>
    <row r="49" spans="1:5" x14ac:dyDescent="0.25">
      <c r="A49" s="128" t="s">
        <v>427</v>
      </c>
      <c r="B49" s="129" t="s">
        <v>440</v>
      </c>
      <c r="C49" s="128">
        <v>2</v>
      </c>
      <c r="D49" s="128">
        <v>9</v>
      </c>
      <c r="E49" s="128">
        <v>11</v>
      </c>
    </row>
    <row r="50" spans="1:5" x14ac:dyDescent="0.25">
      <c r="A50" s="125" t="s">
        <v>427</v>
      </c>
      <c r="B50" s="126" t="s">
        <v>439</v>
      </c>
      <c r="C50" s="125">
        <v>1</v>
      </c>
      <c r="D50" s="125">
        <v>3</v>
      </c>
      <c r="E50" s="125">
        <v>4</v>
      </c>
    </row>
    <row r="51" spans="1:5" x14ac:dyDescent="0.25">
      <c r="A51" s="128" t="s">
        <v>427</v>
      </c>
      <c r="B51" s="129" t="s">
        <v>438</v>
      </c>
      <c r="C51" s="128">
        <v>1</v>
      </c>
      <c r="D51" s="128">
        <v>9</v>
      </c>
      <c r="E51" s="128">
        <v>10</v>
      </c>
    </row>
    <row r="52" spans="1:5" x14ac:dyDescent="0.25">
      <c r="A52" s="125" t="s">
        <v>427</v>
      </c>
      <c r="B52" s="126" t="s">
        <v>437</v>
      </c>
      <c r="C52" s="125">
        <v>2</v>
      </c>
      <c r="D52" s="125">
        <v>1</v>
      </c>
      <c r="E52" s="125">
        <v>3</v>
      </c>
    </row>
    <row r="53" spans="1:5" x14ac:dyDescent="0.25">
      <c r="A53" s="128" t="s">
        <v>427</v>
      </c>
      <c r="B53" s="129" t="s">
        <v>436</v>
      </c>
      <c r="C53" s="128">
        <v>1</v>
      </c>
      <c r="D53" s="128">
        <v>3</v>
      </c>
      <c r="E53" s="128">
        <v>4</v>
      </c>
    </row>
    <row r="54" spans="1:5" x14ac:dyDescent="0.25">
      <c r="A54" s="125" t="s">
        <v>427</v>
      </c>
      <c r="B54" s="126" t="s">
        <v>435</v>
      </c>
      <c r="C54" s="125">
        <v>3</v>
      </c>
      <c r="D54" s="125">
        <v>0</v>
      </c>
      <c r="E54" s="125">
        <v>3</v>
      </c>
    </row>
    <row r="55" spans="1:5" x14ac:dyDescent="0.25">
      <c r="A55" s="128" t="s">
        <v>427</v>
      </c>
      <c r="B55" s="129" t="s">
        <v>434</v>
      </c>
      <c r="C55" s="128">
        <v>1</v>
      </c>
      <c r="D55" s="128">
        <v>2</v>
      </c>
      <c r="E55" s="128">
        <v>3</v>
      </c>
    </row>
    <row r="56" spans="1:5" x14ac:dyDescent="0.25">
      <c r="A56" s="125" t="s">
        <v>427</v>
      </c>
      <c r="B56" s="126" t="s">
        <v>632</v>
      </c>
      <c r="C56" s="125">
        <v>2</v>
      </c>
      <c r="D56" s="125">
        <v>1</v>
      </c>
      <c r="E56" s="125">
        <v>3</v>
      </c>
    </row>
    <row r="57" spans="1:5" x14ac:dyDescent="0.25">
      <c r="A57" s="128" t="s">
        <v>427</v>
      </c>
      <c r="B57" s="129" t="s">
        <v>433</v>
      </c>
      <c r="C57" s="128">
        <v>6</v>
      </c>
      <c r="D57" s="128">
        <v>12</v>
      </c>
      <c r="E57" s="128">
        <v>18</v>
      </c>
    </row>
    <row r="58" spans="1:5" x14ac:dyDescent="0.25">
      <c r="A58" s="125" t="s">
        <v>427</v>
      </c>
      <c r="B58" s="126" t="s">
        <v>432</v>
      </c>
      <c r="C58" s="125">
        <v>2</v>
      </c>
      <c r="D58" s="125">
        <v>0</v>
      </c>
      <c r="E58" s="125">
        <v>2</v>
      </c>
    </row>
    <row r="59" spans="1:5" x14ac:dyDescent="0.25">
      <c r="A59" s="128" t="s">
        <v>427</v>
      </c>
      <c r="B59" s="129" t="s">
        <v>431</v>
      </c>
      <c r="C59" s="128">
        <v>3</v>
      </c>
      <c r="D59" s="128">
        <v>0</v>
      </c>
      <c r="E59" s="128">
        <v>3</v>
      </c>
    </row>
    <row r="60" spans="1:5" x14ac:dyDescent="0.25">
      <c r="A60" s="125" t="s">
        <v>427</v>
      </c>
      <c r="B60" s="126" t="s">
        <v>430</v>
      </c>
      <c r="C60" s="125">
        <v>6</v>
      </c>
      <c r="D60" s="125">
        <v>2</v>
      </c>
      <c r="E60" s="125">
        <v>8</v>
      </c>
    </row>
    <row r="61" spans="1:5" x14ac:dyDescent="0.25">
      <c r="A61" s="128" t="s">
        <v>427</v>
      </c>
      <c r="B61" s="129" t="s">
        <v>429</v>
      </c>
      <c r="C61" s="128">
        <v>1</v>
      </c>
      <c r="D61" s="128">
        <v>4</v>
      </c>
      <c r="E61" s="128">
        <v>5</v>
      </c>
    </row>
    <row r="62" spans="1:5" x14ac:dyDescent="0.25">
      <c r="A62" s="125" t="s">
        <v>427</v>
      </c>
      <c r="B62" s="126" t="s">
        <v>428</v>
      </c>
      <c r="C62" s="125">
        <v>2</v>
      </c>
      <c r="D62" s="125">
        <v>5</v>
      </c>
      <c r="E62" s="125">
        <v>7</v>
      </c>
    </row>
    <row r="63" spans="1:5" x14ac:dyDescent="0.25">
      <c r="A63" s="128" t="s">
        <v>427</v>
      </c>
      <c r="B63" s="129" t="s">
        <v>426</v>
      </c>
      <c r="C63" s="128">
        <v>2</v>
      </c>
      <c r="D63" s="128">
        <v>0</v>
      </c>
      <c r="E63" s="128">
        <v>2</v>
      </c>
    </row>
    <row r="64" spans="1:5" x14ac:dyDescent="0.25">
      <c r="A64" s="125" t="s">
        <v>415</v>
      </c>
      <c r="B64" s="126" t="s">
        <v>425</v>
      </c>
      <c r="C64" s="125">
        <v>2</v>
      </c>
      <c r="D64" s="125">
        <v>0</v>
      </c>
      <c r="E64" s="125">
        <v>2</v>
      </c>
    </row>
    <row r="65" spans="1:5" x14ac:dyDescent="0.25">
      <c r="A65" s="128" t="s">
        <v>415</v>
      </c>
      <c r="B65" s="129" t="s">
        <v>535</v>
      </c>
      <c r="C65" s="128">
        <v>1</v>
      </c>
      <c r="D65" s="128">
        <v>1</v>
      </c>
      <c r="E65" s="128">
        <v>2</v>
      </c>
    </row>
    <row r="66" spans="1:5" x14ac:dyDescent="0.25">
      <c r="A66" s="125" t="s">
        <v>415</v>
      </c>
      <c r="B66" s="126" t="s">
        <v>424</v>
      </c>
      <c r="C66" s="125">
        <v>2</v>
      </c>
      <c r="D66" s="125">
        <v>2</v>
      </c>
      <c r="E66" s="125">
        <v>4</v>
      </c>
    </row>
    <row r="67" spans="1:5" x14ac:dyDescent="0.25">
      <c r="A67" s="128" t="s">
        <v>415</v>
      </c>
      <c r="B67" s="129" t="s">
        <v>423</v>
      </c>
      <c r="C67" s="128">
        <v>2</v>
      </c>
      <c r="D67" s="128">
        <v>1</v>
      </c>
      <c r="E67" s="128">
        <v>3</v>
      </c>
    </row>
    <row r="68" spans="1:5" x14ac:dyDescent="0.25">
      <c r="A68" s="125" t="s">
        <v>415</v>
      </c>
      <c r="B68" s="126" t="s">
        <v>422</v>
      </c>
      <c r="C68" s="125">
        <v>1</v>
      </c>
      <c r="D68" s="125">
        <v>0</v>
      </c>
      <c r="E68" s="125">
        <v>1</v>
      </c>
    </row>
    <row r="69" spans="1:5" x14ac:dyDescent="0.25">
      <c r="A69" s="128" t="s">
        <v>415</v>
      </c>
      <c r="B69" s="129" t="s">
        <v>421</v>
      </c>
      <c r="C69" s="128">
        <v>1</v>
      </c>
      <c r="D69" s="128">
        <v>1</v>
      </c>
      <c r="E69" s="128">
        <v>2</v>
      </c>
    </row>
    <row r="70" spans="1:5" x14ac:dyDescent="0.25">
      <c r="A70" s="125" t="s">
        <v>415</v>
      </c>
      <c r="B70" s="126" t="s">
        <v>420</v>
      </c>
      <c r="C70" s="125">
        <v>1</v>
      </c>
      <c r="D70" s="125">
        <v>1</v>
      </c>
      <c r="E70" s="125">
        <v>2</v>
      </c>
    </row>
    <row r="71" spans="1:5" x14ac:dyDescent="0.25">
      <c r="A71" s="128" t="s">
        <v>415</v>
      </c>
      <c r="B71" s="129" t="s">
        <v>419</v>
      </c>
      <c r="C71" s="128">
        <v>1</v>
      </c>
      <c r="D71" s="128">
        <v>0</v>
      </c>
      <c r="E71" s="128">
        <v>1</v>
      </c>
    </row>
    <row r="72" spans="1:5" x14ac:dyDescent="0.25">
      <c r="A72" s="125" t="s">
        <v>415</v>
      </c>
      <c r="B72" s="126" t="s">
        <v>418</v>
      </c>
      <c r="C72" s="125">
        <v>1</v>
      </c>
      <c r="D72" s="125">
        <v>2</v>
      </c>
      <c r="E72" s="125">
        <v>3</v>
      </c>
    </row>
    <row r="73" spans="1:5" x14ac:dyDescent="0.25">
      <c r="A73" s="128" t="s">
        <v>415</v>
      </c>
      <c r="B73" s="129" t="s">
        <v>417</v>
      </c>
      <c r="C73" s="128">
        <v>1</v>
      </c>
      <c r="D73" s="128">
        <v>1</v>
      </c>
      <c r="E73" s="128">
        <v>2</v>
      </c>
    </row>
    <row r="74" spans="1:5" x14ac:dyDescent="0.25">
      <c r="A74" s="125" t="s">
        <v>415</v>
      </c>
      <c r="B74" s="126" t="s">
        <v>416</v>
      </c>
      <c r="C74" s="125">
        <v>2</v>
      </c>
      <c r="D74" s="125">
        <v>1</v>
      </c>
      <c r="E74" s="125">
        <v>3</v>
      </c>
    </row>
    <row r="75" spans="1:5" x14ac:dyDescent="0.25">
      <c r="A75" s="128" t="s">
        <v>415</v>
      </c>
      <c r="B75" s="129" t="s">
        <v>414</v>
      </c>
      <c r="C75" s="128">
        <v>1</v>
      </c>
      <c r="D75" s="128">
        <v>2</v>
      </c>
      <c r="E75" s="128">
        <v>3</v>
      </c>
    </row>
    <row r="76" spans="1:5" x14ac:dyDescent="0.25">
      <c r="A76" s="125" t="s">
        <v>413</v>
      </c>
      <c r="B76" s="126" t="s">
        <v>412</v>
      </c>
      <c r="C76" s="125">
        <v>1</v>
      </c>
      <c r="D76" s="125">
        <v>2</v>
      </c>
      <c r="E76" s="125">
        <v>3</v>
      </c>
    </row>
    <row r="77" spans="1:5" x14ac:dyDescent="0.25">
      <c r="A77" s="128" t="s">
        <v>411</v>
      </c>
      <c r="B77" s="129" t="s">
        <v>534</v>
      </c>
      <c r="C77" s="128">
        <v>1</v>
      </c>
      <c r="D77" s="128">
        <v>2</v>
      </c>
      <c r="E77" s="128">
        <v>3</v>
      </c>
    </row>
    <row r="78" spans="1:5" x14ac:dyDescent="0.25">
      <c r="A78" s="125" t="s">
        <v>411</v>
      </c>
      <c r="B78" s="126" t="s">
        <v>410</v>
      </c>
      <c r="C78" s="125">
        <v>2</v>
      </c>
      <c r="D78" s="125">
        <v>0</v>
      </c>
      <c r="E78" s="125">
        <v>2</v>
      </c>
    </row>
    <row r="79" spans="1:5" x14ac:dyDescent="0.25">
      <c r="A79" s="128" t="s">
        <v>405</v>
      </c>
      <c r="B79" s="129" t="s">
        <v>409</v>
      </c>
      <c r="C79" s="128">
        <v>1</v>
      </c>
      <c r="D79" s="128">
        <v>5</v>
      </c>
      <c r="E79" s="128">
        <v>6</v>
      </c>
    </row>
    <row r="80" spans="1:5" x14ac:dyDescent="0.25">
      <c r="A80" s="125" t="s">
        <v>405</v>
      </c>
      <c r="B80" s="126" t="s">
        <v>408</v>
      </c>
      <c r="C80" s="125">
        <v>1</v>
      </c>
      <c r="D80" s="125">
        <v>2</v>
      </c>
      <c r="E80" s="125">
        <v>3</v>
      </c>
    </row>
    <row r="81" spans="1:5" x14ac:dyDescent="0.25">
      <c r="A81" s="128" t="s">
        <v>405</v>
      </c>
      <c r="B81" s="129" t="s">
        <v>407</v>
      </c>
      <c r="C81" s="128">
        <v>1</v>
      </c>
      <c r="D81" s="128">
        <v>4</v>
      </c>
      <c r="E81" s="128">
        <v>5</v>
      </c>
    </row>
    <row r="82" spans="1:5" x14ac:dyDescent="0.25">
      <c r="A82" s="125" t="s">
        <v>405</v>
      </c>
      <c r="B82" s="126" t="s">
        <v>406</v>
      </c>
      <c r="C82" s="125">
        <v>1</v>
      </c>
      <c r="D82" s="125">
        <v>2</v>
      </c>
      <c r="E82" s="125">
        <v>3</v>
      </c>
    </row>
    <row r="83" spans="1:5" x14ac:dyDescent="0.25">
      <c r="A83" s="128" t="s">
        <v>405</v>
      </c>
      <c r="B83" s="129" t="s">
        <v>404</v>
      </c>
      <c r="C83" s="128">
        <v>2</v>
      </c>
      <c r="D83" s="128">
        <v>12</v>
      </c>
      <c r="E83" s="128">
        <v>14</v>
      </c>
    </row>
    <row r="84" spans="1:5" x14ac:dyDescent="0.25">
      <c r="A84" s="125" t="s">
        <v>394</v>
      </c>
      <c r="B84" s="126" t="s">
        <v>403</v>
      </c>
      <c r="C84" s="125">
        <v>4</v>
      </c>
      <c r="D84" s="125">
        <v>24</v>
      </c>
      <c r="E84" s="125">
        <v>28</v>
      </c>
    </row>
    <row r="85" spans="1:5" x14ac:dyDescent="0.25">
      <c r="A85" s="128" t="s">
        <v>394</v>
      </c>
      <c r="B85" s="129" t="s">
        <v>402</v>
      </c>
      <c r="C85" s="128">
        <v>2</v>
      </c>
      <c r="D85" s="128">
        <v>10</v>
      </c>
      <c r="E85" s="128">
        <v>12</v>
      </c>
    </row>
    <row r="86" spans="1:5" x14ac:dyDescent="0.25">
      <c r="A86" s="125" t="s">
        <v>394</v>
      </c>
      <c r="B86" s="126" t="s">
        <v>401</v>
      </c>
      <c r="C86" s="125">
        <v>4</v>
      </c>
      <c r="D86" s="125">
        <v>5</v>
      </c>
      <c r="E86" s="125">
        <v>9</v>
      </c>
    </row>
    <row r="87" spans="1:5" x14ac:dyDescent="0.25">
      <c r="A87" s="128" t="s">
        <v>394</v>
      </c>
      <c r="B87" s="129" t="s">
        <v>400</v>
      </c>
      <c r="C87" s="128">
        <v>1</v>
      </c>
      <c r="D87" s="128">
        <v>1</v>
      </c>
      <c r="E87" s="128">
        <v>2</v>
      </c>
    </row>
    <row r="88" spans="1:5" x14ac:dyDescent="0.25">
      <c r="A88" s="125" t="s">
        <v>394</v>
      </c>
      <c r="B88" s="126" t="s">
        <v>399</v>
      </c>
      <c r="C88" s="125">
        <v>2</v>
      </c>
      <c r="D88" s="125">
        <v>7</v>
      </c>
      <c r="E88" s="125">
        <v>9</v>
      </c>
    </row>
    <row r="89" spans="1:5" x14ac:dyDescent="0.25">
      <c r="A89" s="128" t="s">
        <v>394</v>
      </c>
      <c r="B89" s="129" t="s">
        <v>398</v>
      </c>
      <c r="C89" s="128">
        <v>1</v>
      </c>
      <c r="D89" s="128">
        <v>3</v>
      </c>
      <c r="E89" s="128">
        <v>4</v>
      </c>
    </row>
    <row r="90" spans="1:5" x14ac:dyDescent="0.25">
      <c r="A90" s="125" t="s">
        <v>394</v>
      </c>
      <c r="B90" s="126" t="s">
        <v>397</v>
      </c>
      <c r="C90" s="125">
        <v>1</v>
      </c>
      <c r="D90" s="125">
        <v>3</v>
      </c>
      <c r="E90" s="125">
        <v>4</v>
      </c>
    </row>
    <row r="91" spans="1:5" x14ac:dyDescent="0.25">
      <c r="A91" s="128" t="s">
        <v>394</v>
      </c>
      <c r="B91" s="129" t="s">
        <v>396</v>
      </c>
      <c r="C91" s="128">
        <v>1</v>
      </c>
      <c r="D91" s="128">
        <v>4</v>
      </c>
      <c r="E91" s="128">
        <v>5</v>
      </c>
    </row>
    <row r="92" spans="1:5" x14ac:dyDescent="0.25">
      <c r="A92" s="125" t="s">
        <v>394</v>
      </c>
      <c r="B92" s="126" t="s">
        <v>395</v>
      </c>
      <c r="C92" s="125">
        <v>2</v>
      </c>
      <c r="D92" s="125">
        <v>1</v>
      </c>
      <c r="E92" s="125">
        <v>3</v>
      </c>
    </row>
    <row r="93" spans="1:5" x14ac:dyDescent="0.25">
      <c r="A93" s="128" t="s">
        <v>394</v>
      </c>
      <c r="B93" s="129" t="s">
        <v>393</v>
      </c>
      <c r="C93" s="128">
        <v>1</v>
      </c>
      <c r="D93" s="128">
        <v>5</v>
      </c>
      <c r="E93" s="128">
        <v>6</v>
      </c>
    </row>
    <row r="94" spans="1:5" x14ac:dyDescent="0.25">
      <c r="A94" s="125" t="s">
        <v>383</v>
      </c>
      <c r="B94" s="126" t="s">
        <v>392</v>
      </c>
      <c r="C94" s="125">
        <v>2</v>
      </c>
      <c r="D94" s="125">
        <v>6</v>
      </c>
      <c r="E94" s="125">
        <v>8</v>
      </c>
    </row>
    <row r="95" spans="1:5" x14ac:dyDescent="0.25">
      <c r="A95" s="128" t="s">
        <v>383</v>
      </c>
      <c r="B95" s="129" t="s">
        <v>391</v>
      </c>
      <c r="C95" s="128">
        <v>2</v>
      </c>
      <c r="D95" s="128">
        <v>0</v>
      </c>
      <c r="E95" s="128">
        <v>2</v>
      </c>
    </row>
    <row r="96" spans="1:5" x14ac:dyDescent="0.25">
      <c r="A96" s="125" t="s">
        <v>383</v>
      </c>
      <c r="B96" s="126" t="s">
        <v>390</v>
      </c>
      <c r="C96" s="125">
        <v>2</v>
      </c>
      <c r="D96" s="125">
        <v>0</v>
      </c>
      <c r="E96" s="125">
        <v>2</v>
      </c>
    </row>
    <row r="97" spans="1:5" x14ac:dyDescent="0.25">
      <c r="A97" s="128" t="s">
        <v>383</v>
      </c>
      <c r="B97" s="129" t="s">
        <v>389</v>
      </c>
      <c r="C97" s="128">
        <v>1</v>
      </c>
      <c r="D97" s="128">
        <v>1</v>
      </c>
      <c r="E97" s="128">
        <v>2</v>
      </c>
    </row>
    <row r="98" spans="1:5" x14ac:dyDescent="0.25">
      <c r="A98" s="125" t="s">
        <v>383</v>
      </c>
      <c r="B98" s="126" t="s">
        <v>388</v>
      </c>
      <c r="C98" s="125">
        <v>3</v>
      </c>
      <c r="D98" s="125">
        <v>2</v>
      </c>
      <c r="E98" s="125">
        <v>5</v>
      </c>
    </row>
    <row r="99" spans="1:5" x14ac:dyDescent="0.25">
      <c r="A99" s="128" t="s">
        <v>383</v>
      </c>
      <c r="B99" s="129" t="s">
        <v>387</v>
      </c>
      <c r="C99" s="128">
        <v>1</v>
      </c>
      <c r="D99" s="128">
        <v>3</v>
      </c>
      <c r="E99" s="128">
        <v>4</v>
      </c>
    </row>
    <row r="100" spans="1:5" x14ac:dyDescent="0.25">
      <c r="A100" s="125" t="s">
        <v>383</v>
      </c>
      <c r="B100" s="126" t="s">
        <v>386</v>
      </c>
      <c r="C100" s="125">
        <v>2</v>
      </c>
      <c r="D100" s="125">
        <v>3</v>
      </c>
      <c r="E100" s="125">
        <v>5</v>
      </c>
    </row>
    <row r="101" spans="1:5" x14ac:dyDescent="0.25">
      <c r="A101" s="128" t="s">
        <v>383</v>
      </c>
      <c r="B101" s="129" t="s">
        <v>385</v>
      </c>
      <c r="C101" s="128">
        <v>2</v>
      </c>
      <c r="D101" s="128">
        <v>1</v>
      </c>
      <c r="E101" s="128">
        <v>3</v>
      </c>
    </row>
    <row r="102" spans="1:5" x14ac:dyDescent="0.25">
      <c r="A102" s="125" t="s">
        <v>383</v>
      </c>
      <c r="B102" s="126" t="s">
        <v>384</v>
      </c>
      <c r="C102" s="125">
        <v>1</v>
      </c>
      <c r="D102" s="125">
        <v>0</v>
      </c>
      <c r="E102" s="125">
        <v>1</v>
      </c>
    </row>
    <row r="103" spans="1:5" x14ac:dyDescent="0.25">
      <c r="A103" s="128" t="s">
        <v>383</v>
      </c>
      <c r="B103" s="129" t="s">
        <v>382</v>
      </c>
      <c r="C103" s="128">
        <v>3</v>
      </c>
      <c r="D103" s="128">
        <v>2</v>
      </c>
      <c r="E103" s="128">
        <v>5</v>
      </c>
    </row>
    <row r="104" spans="1:5" x14ac:dyDescent="0.25">
      <c r="A104" s="125" t="s">
        <v>378</v>
      </c>
      <c r="B104" s="126" t="s">
        <v>381</v>
      </c>
      <c r="C104" s="125">
        <v>2</v>
      </c>
      <c r="D104" s="125">
        <v>3</v>
      </c>
      <c r="E104" s="125">
        <v>5</v>
      </c>
    </row>
    <row r="105" spans="1:5" x14ac:dyDescent="0.25">
      <c r="A105" s="128" t="s">
        <v>378</v>
      </c>
      <c r="B105" s="129" t="s">
        <v>380</v>
      </c>
      <c r="C105" s="128">
        <v>1</v>
      </c>
      <c r="D105" s="128">
        <v>4</v>
      </c>
      <c r="E105" s="128">
        <v>5</v>
      </c>
    </row>
    <row r="106" spans="1:5" x14ac:dyDescent="0.25">
      <c r="A106" s="125" t="s">
        <v>378</v>
      </c>
      <c r="B106" s="126" t="s">
        <v>379</v>
      </c>
      <c r="C106" s="125">
        <v>1</v>
      </c>
      <c r="D106" s="125">
        <v>1</v>
      </c>
      <c r="E106" s="125">
        <v>2</v>
      </c>
    </row>
    <row r="107" spans="1:5" x14ac:dyDescent="0.25">
      <c r="A107" s="128" t="s">
        <v>378</v>
      </c>
      <c r="B107" s="129" t="s">
        <v>377</v>
      </c>
      <c r="C107" s="128">
        <v>1</v>
      </c>
      <c r="D107" s="128">
        <v>2</v>
      </c>
      <c r="E107" s="128">
        <v>3</v>
      </c>
    </row>
    <row r="108" spans="1:5" x14ac:dyDescent="0.25">
      <c r="A108" s="125" t="s">
        <v>376</v>
      </c>
      <c r="B108" s="126" t="s">
        <v>375</v>
      </c>
      <c r="C108" s="125">
        <v>2</v>
      </c>
      <c r="D108" s="125">
        <v>7</v>
      </c>
      <c r="E108" s="125">
        <v>9</v>
      </c>
    </row>
    <row r="109" spans="1:5" x14ac:dyDescent="0.25">
      <c r="A109" s="128" t="s">
        <v>374</v>
      </c>
      <c r="B109" s="129" t="s">
        <v>373</v>
      </c>
      <c r="C109" s="128">
        <v>1</v>
      </c>
      <c r="D109" s="128">
        <v>4</v>
      </c>
      <c r="E109" s="128">
        <v>5</v>
      </c>
    </row>
    <row r="110" spans="1:5" x14ac:dyDescent="0.25">
      <c r="A110" s="125" t="s">
        <v>372</v>
      </c>
      <c r="B110" s="126" t="s">
        <v>371</v>
      </c>
      <c r="C110" s="125">
        <v>1</v>
      </c>
      <c r="D110" s="125">
        <v>0</v>
      </c>
      <c r="E110" s="125">
        <v>1</v>
      </c>
    </row>
    <row r="111" spans="1:5" x14ac:dyDescent="0.25">
      <c r="A111" s="128" t="s">
        <v>363</v>
      </c>
      <c r="B111" s="129" t="s">
        <v>370</v>
      </c>
      <c r="C111" s="128">
        <v>1</v>
      </c>
      <c r="D111" s="128">
        <v>1</v>
      </c>
      <c r="E111" s="128">
        <v>2</v>
      </c>
    </row>
    <row r="112" spans="1:5" x14ac:dyDescent="0.25">
      <c r="A112" s="125" t="s">
        <v>363</v>
      </c>
      <c r="B112" s="126" t="s">
        <v>369</v>
      </c>
      <c r="C112" s="125">
        <v>1</v>
      </c>
      <c r="D112" s="125">
        <v>3</v>
      </c>
      <c r="E112" s="125">
        <v>4</v>
      </c>
    </row>
    <row r="113" spans="1:5" x14ac:dyDescent="0.25">
      <c r="A113" s="128" t="s">
        <v>363</v>
      </c>
      <c r="B113" s="129" t="s">
        <v>368</v>
      </c>
      <c r="C113" s="128">
        <v>2</v>
      </c>
      <c r="D113" s="128">
        <v>4</v>
      </c>
      <c r="E113" s="128">
        <v>6</v>
      </c>
    </row>
    <row r="114" spans="1:5" x14ac:dyDescent="0.25">
      <c r="A114" s="125" t="s">
        <v>363</v>
      </c>
      <c r="B114" s="126" t="s">
        <v>367</v>
      </c>
      <c r="C114" s="125">
        <v>0</v>
      </c>
      <c r="D114" s="125">
        <v>3</v>
      </c>
      <c r="E114" s="125">
        <v>3</v>
      </c>
    </row>
    <row r="115" spans="1:5" x14ac:dyDescent="0.25">
      <c r="A115" s="128" t="s">
        <v>363</v>
      </c>
      <c r="B115" s="129" t="s">
        <v>366</v>
      </c>
      <c r="C115" s="128">
        <v>2</v>
      </c>
      <c r="D115" s="128">
        <v>2</v>
      </c>
      <c r="E115" s="128">
        <v>4</v>
      </c>
    </row>
    <row r="116" spans="1:5" x14ac:dyDescent="0.25">
      <c r="A116" s="125" t="s">
        <v>363</v>
      </c>
      <c r="B116" s="126" t="s">
        <v>365</v>
      </c>
      <c r="C116" s="125">
        <v>1</v>
      </c>
      <c r="D116" s="125">
        <v>5</v>
      </c>
      <c r="E116" s="125">
        <v>6</v>
      </c>
    </row>
    <row r="117" spans="1:5" x14ac:dyDescent="0.25">
      <c r="A117" s="128" t="s">
        <v>363</v>
      </c>
      <c r="B117" s="129" t="s">
        <v>364</v>
      </c>
      <c r="C117" s="128">
        <v>2</v>
      </c>
      <c r="D117" s="128">
        <v>3</v>
      </c>
      <c r="E117" s="128">
        <v>5</v>
      </c>
    </row>
    <row r="118" spans="1:5" x14ac:dyDescent="0.25">
      <c r="A118" s="125" t="s">
        <v>363</v>
      </c>
      <c r="B118" s="126" t="s">
        <v>362</v>
      </c>
      <c r="C118" s="125">
        <v>2</v>
      </c>
      <c r="D118" s="125">
        <v>0</v>
      </c>
      <c r="E118" s="125">
        <v>2</v>
      </c>
    </row>
    <row r="119" spans="1:5" x14ac:dyDescent="0.25">
      <c r="A119" s="128" t="s">
        <v>354</v>
      </c>
      <c r="B119" s="129" t="s">
        <v>361</v>
      </c>
      <c r="C119" s="128">
        <v>1</v>
      </c>
      <c r="D119" s="128">
        <v>2</v>
      </c>
      <c r="E119" s="128">
        <v>3</v>
      </c>
    </row>
    <row r="120" spans="1:5" x14ac:dyDescent="0.25">
      <c r="A120" s="125" t="s">
        <v>354</v>
      </c>
      <c r="B120" s="126" t="s">
        <v>360</v>
      </c>
      <c r="C120" s="125">
        <v>2</v>
      </c>
      <c r="D120" s="125">
        <v>2</v>
      </c>
      <c r="E120" s="125">
        <v>4</v>
      </c>
    </row>
    <row r="121" spans="1:5" x14ac:dyDescent="0.25">
      <c r="A121" s="128" t="s">
        <v>354</v>
      </c>
      <c r="B121" s="129" t="s">
        <v>359</v>
      </c>
      <c r="C121" s="128">
        <v>7</v>
      </c>
      <c r="D121" s="128">
        <v>2</v>
      </c>
      <c r="E121" s="128">
        <v>9</v>
      </c>
    </row>
    <row r="122" spans="1:5" x14ac:dyDescent="0.25">
      <c r="A122" s="125" t="s">
        <v>354</v>
      </c>
      <c r="B122" s="126" t="s">
        <v>358</v>
      </c>
      <c r="C122" s="125">
        <v>2</v>
      </c>
      <c r="D122" s="125">
        <v>6</v>
      </c>
      <c r="E122" s="125">
        <v>8</v>
      </c>
    </row>
    <row r="123" spans="1:5" x14ac:dyDescent="0.25">
      <c r="A123" s="128" t="s">
        <v>354</v>
      </c>
      <c r="B123" s="129" t="s">
        <v>357</v>
      </c>
      <c r="C123" s="128">
        <v>1</v>
      </c>
      <c r="D123" s="128">
        <v>6</v>
      </c>
      <c r="E123" s="128">
        <v>7</v>
      </c>
    </row>
    <row r="124" spans="1:5" x14ac:dyDescent="0.25">
      <c r="A124" s="125" t="s">
        <v>354</v>
      </c>
      <c r="B124" s="126" t="s">
        <v>356</v>
      </c>
      <c r="C124" s="125">
        <v>2</v>
      </c>
      <c r="D124" s="125">
        <v>2</v>
      </c>
      <c r="E124" s="125">
        <v>4</v>
      </c>
    </row>
    <row r="125" spans="1:5" x14ac:dyDescent="0.25">
      <c r="A125" s="128" t="s">
        <v>354</v>
      </c>
      <c r="B125" s="129" t="s">
        <v>355</v>
      </c>
      <c r="C125" s="128">
        <v>3</v>
      </c>
      <c r="D125" s="128">
        <v>1</v>
      </c>
      <c r="E125" s="128">
        <v>4</v>
      </c>
    </row>
    <row r="126" spans="1:5" x14ac:dyDescent="0.25">
      <c r="A126" s="125" t="s">
        <v>354</v>
      </c>
      <c r="B126" s="126" t="s">
        <v>353</v>
      </c>
      <c r="C126" s="125">
        <v>1</v>
      </c>
      <c r="D126" s="125">
        <v>10</v>
      </c>
      <c r="E126" s="125">
        <v>11</v>
      </c>
    </row>
    <row r="127" spans="1:5" x14ac:dyDescent="0.25">
      <c r="A127" s="128" t="s">
        <v>340</v>
      </c>
      <c r="B127" s="129" t="s">
        <v>352</v>
      </c>
      <c r="C127" s="128">
        <v>1</v>
      </c>
      <c r="D127" s="128">
        <v>1</v>
      </c>
      <c r="E127" s="128">
        <v>2</v>
      </c>
    </row>
    <row r="128" spans="1:5" x14ac:dyDescent="0.25">
      <c r="A128" s="125" t="s">
        <v>340</v>
      </c>
      <c r="B128" s="126" t="s">
        <v>351</v>
      </c>
      <c r="C128" s="125">
        <v>4</v>
      </c>
      <c r="D128" s="125">
        <v>4</v>
      </c>
      <c r="E128" s="125">
        <v>8</v>
      </c>
    </row>
    <row r="129" spans="1:5" x14ac:dyDescent="0.25">
      <c r="A129" s="128" t="s">
        <v>340</v>
      </c>
      <c r="B129" s="129" t="s">
        <v>350</v>
      </c>
      <c r="C129" s="128">
        <v>1</v>
      </c>
      <c r="D129" s="128">
        <v>1</v>
      </c>
      <c r="E129" s="128">
        <v>2</v>
      </c>
    </row>
    <row r="130" spans="1:5" x14ac:dyDescent="0.25">
      <c r="A130" s="125" t="s">
        <v>340</v>
      </c>
      <c r="B130" s="126" t="s">
        <v>349</v>
      </c>
      <c r="C130" s="125">
        <v>4</v>
      </c>
      <c r="D130" s="125">
        <v>0</v>
      </c>
      <c r="E130" s="125">
        <v>4</v>
      </c>
    </row>
    <row r="131" spans="1:5" x14ac:dyDescent="0.25">
      <c r="A131" s="128" t="s">
        <v>340</v>
      </c>
      <c r="B131" s="129" t="s">
        <v>348</v>
      </c>
      <c r="C131" s="128">
        <v>3</v>
      </c>
      <c r="D131" s="128">
        <v>3</v>
      </c>
      <c r="E131" s="128">
        <v>6</v>
      </c>
    </row>
    <row r="132" spans="1:5" x14ac:dyDescent="0.25">
      <c r="A132" s="125" t="s">
        <v>340</v>
      </c>
      <c r="B132" s="126" t="s">
        <v>347</v>
      </c>
      <c r="C132" s="125">
        <v>2</v>
      </c>
      <c r="D132" s="125">
        <v>0</v>
      </c>
      <c r="E132" s="125">
        <v>2</v>
      </c>
    </row>
    <row r="133" spans="1:5" x14ac:dyDescent="0.25">
      <c r="A133" s="128" t="s">
        <v>340</v>
      </c>
      <c r="B133" s="129" t="s">
        <v>346</v>
      </c>
      <c r="C133" s="128">
        <v>1</v>
      </c>
      <c r="D133" s="128">
        <v>2</v>
      </c>
      <c r="E133" s="128">
        <v>3</v>
      </c>
    </row>
    <row r="134" spans="1:5" x14ac:dyDescent="0.25">
      <c r="A134" s="125" t="s">
        <v>340</v>
      </c>
      <c r="B134" s="126" t="s">
        <v>345</v>
      </c>
      <c r="C134" s="125">
        <v>1</v>
      </c>
      <c r="D134" s="125">
        <v>6</v>
      </c>
      <c r="E134" s="125">
        <v>7</v>
      </c>
    </row>
    <row r="135" spans="1:5" x14ac:dyDescent="0.25">
      <c r="A135" s="128" t="s">
        <v>340</v>
      </c>
      <c r="B135" s="129" t="s">
        <v>344</v>
      </c>
      <c r="C135" s="128">
        <v>1</v>
      </c>
      <c r="D135" s="128">
        <v>1</v>
      </c>
      <c r="E135" s="128">
        <v>2</v>
      </c>
    </row>
    <row r="136" spans="1:5" x14ac:dyDescent="0.25">
      <c r="A136" s="125" t="s">
        <v>340</v>
      </c>
      <c r="B136" s="126" t="s">
        <v>343</v>
      </c>
      <c r="C136" s="125">
        <v>2</v>
      </c>
      <c r="D136" s="125">
        <v>0</v>
      </c>
      <c r="E136" s="125">
        <v>2</v>
      </c>
    </row>
    <row r="137" spans="1:5" x14ac:dyDescent="0.25">
      <c r="A137" s="128" t="s">
        <v>340</v>
      </c>
      <c r="B137" s="129" t="s">
        <v>342</v>
      </c>
      <c r="C137" s="128">
        <v>1</v>
      </c>
      <c r="D137" s="128">
        <v>3</v>
      </c>
      <c r="E137" s="128">
        <v>4</v>
      </c>
    </row>
    <row r="138" spans="1:5" x14ac:dyDescent="0.25">
      <c r="A138" s="125" t="s">
        <v>340</v>
      </c>
      <c r="B138" s="126" t="s">
        <v>341</v>
      </c>
      <c r="C138" s="125">
        <v>2</v>
      </c>
      <c r="D138" s="125">
        <v>1</v>
      </c>
      <c r="E138" s="125">
        <v>3</v>
      </c>
    </row>
    <row r="139" spans="1:5" x14ac:dyDescent="0.25">
      <c r="A139" s="128" t="s">
        <v>340</v>
      </c>
      <c r="B139" s="129" t="s">
        <v>339</v>
      </c>
      <c r="C139" s="128">
        <v>2</v>
      </c>
      <c r="D139" s="128">
        <v>3</v>
      </c>
      <c r="E139" s="128">
        <v>5</v>
      </c>
    </row>
    <row r="140" spans="1:5" x14ac:dyDescent="0.25">
      <c r="A140" s="125" t="s">
        <v>336</v>
      </c>
      <c r="B140" s="126" t="s">
        <v>338</v>
      </c>
      <c r="C140" s="125">
        <v>4</v>
      </c>
      <c r="D140" s="125">
        <v>1</v>
      </c>
      <c r="E140" s="125">
        <v>5</v>
      </c>
    </row>
    <row r="141" spans="1:5" x14ac:dyDescent="0.25">
      <c r="A141" s="128" t="s">
        <v>336</v>
      </c>
      <c r="B141" s="129" t="s">
        <v>337</v>
      </c>
      <c r="C141" s="128">
        <v>1</v>
      </c>
      <c r="D141" s="128">
        <v>0</v>
      </c>
      <c r="E141" s="128">
        <v>1</v>
      </c>
    </row>
    <row r="142" spans="1:5" x14ac:dyDescent="0.25">
      <c r="A142" s="125" t="s">
        <v>336</v>
      </c>
      <c r="B142" s="126" t="s">
        <v>335</v>
      </c>
      <c r="C142" s="125">
        <v>1</v>
      </c>
      <c r="D142" s="125">
        <v>1</v>
      </c>
      <c r="E142" s="125">
        <v>2</v>
      </c>
    </row>
    <row r="143" spans="1:5" x14ac:dyDescent="0.25">
      <c r="A143" s="128" t="s">
        <v>331</v>
      </c>
      <c r="B143" s="129" t="s">
        <v>334</v>
      </c>
      <c r="C143" s="128">
        <v>1</v>
      </c>
      <c r="D143" s="128">
        <v>3</v>
      </c>
      <c r="E143" s="128">
        <v>4</v>
      </c>
    </row>
    <row r="144" spans="1:5" x14ac:dyDescent="0.25">
      <c r="A144" s="125" t="s">
        <v>331</v>
      </c>
      <c r="B144" s="126" t="s">
        <v>333</v>
      </c>
      <c r="C144" s="125">
        <v>3</v>
      </c>
      <c r="D144" s="125">
        <v>2</v>
      </c>
      <c r="E144" s="125">
        <v>5</v>
      </c>
    </row>
    <row r="145" spans="1:5" x14ac:dyDescent="0.25">
      <c r="A145" s="128" t="s">
        <v>331</v>
      </c>
      <c r="B145" s="129" t="s">
        <v>332</v>
      </c>
      <c r="C145" s="128">
        <v>2</v>
      </c>
      <c r="D145" s="128">
        <v>1</v>
      </c>
      <c r="E145" s="128">
        <v>3</v>
      </c>
    </row>
    <row r="146" spans="1:5" x14ac:dyDescent="0.25">
      <c r="A146" s="125" t="s">
        <v>331</v>
      </c>
      <c r="B146" s="126" t="s">
        <v>330</v>
      </c>
      <c r="C146" s="125">
        <v>2</v>
      </c>
      <c r="D146" s="125">
        <v>1</v>
      </c>
      <c r="E146" s="125">
        <v>3</v>
      </c>
    </row>
    <row r="147" spans="1:5" x14ac:dyDescent="0.25">
      <c r="A147" s="128" t="s">
        <v>328</v>
      </c>
      <c r="B147" s="129" t="s">
        <v>329</v>
      </c>
      <c r="C147" s="128">
        <v>2</v>
      </c>
      <c r="D147" s="128">
        <v>1</v>
      </c>
      <c r="E147" s="128">
        <v>3</v>
      </c>
    </row>
    <row r="148" spans="1:5" x14ac:dyDescent="0.25">
      <c r="A148" s="125" t="s">
        <v>328</v>
      </c>
      <c r="B148" s="126" t="s">
        <v>327</v>
      </c>
      <c r="C148" s="125">
        <v>6</v>
      </c>
      <c r="D148" s="125">
        <v>2</v>
      </c>
      <c r="E148" s="125">
        <v>8</v>
      </c>
    </row>
    <row r="149" spans="1:5" x14ac:dyDescent="0.25">
      <c r="A149" s="128" t="s">
        <v>322</v>
      </c>
      <c r="B149" s="129" t="s">
        <v>326</v>
      </c>
      <c r="C149" s="128">
        <v>2</v>
      </c>
      <c r="D149" s="128">
        <v>0</v>
      </c>
      <c r="E149" s="128">
        <v>2</v>
      </c>
    </row>
    <row r="150" spans="1:5" x14ac:dyDescent="0.25">
      <c r="A150" s="125" t="s">
        <v>322</v>
      </c>
      <c r="B150" s="126" t="s">
        <v>325</v>
      </c>
      <c r="C150" s="125">
        <v>1</v>
      </c>
      <c r="D150" s="125">
        <v>3</v>
      </c>
      <c r="E150" s="125">
        <v>4</v>
      </c>
    </row>
    <row r="151" spans="1:5" x14ac:dyDescent="0.25">
      <c r="A151" s="128" t="s">
        <v>322</v>
      </c>
      <c r="B151" s="129" t="s">
        <v>324</v>
      </c>
      <c r="C151" s="128">
        <v>2</v>
      </c>
      <c r="D151" s="128">
        <v>1</v>
      </c>
      <c r="E151" s="128">
        <v>3</v>
      </c>
    </row>
    <row r="152" spans="1:5" x14ac:dyDescent="0.25">
      <c r="A152" s="125" t="s">
        <v>322</v>
      </c>
      <c r="B152" s="126" t="s">
        <v>323</v>
      </c>
      <c r="C152" s="125">
        <v>1</v>
      </c>
      <c r="D152" s="125">
        <v>1</v>
      </c>
      <c r="E152" s="125">
        <v>2</v>
      </c>
    </row>
    <row r="153" spans="1:5" x14ac:dyDescent="0.25">
      <c r="A153" s="128" t="s">
        <v>322</v>
      </c>
      <c r="B153" s="129" t="s">
        <v>321</v>
      </c>
      <c r="C153" s="128">
        <v>5</v>
      </c>
      <c r="D153" s="128">
        <v>3</v>
      </c>
      <c r="E153" s="128">
        <v>8</v>
      </c>
    </row>
    <row r="154" spans="1:5" x14ac:dyDescent="0.25">
      <c r="A154" s="125" t="s">
        <v>319</v>
      </c>
      <c r="B154" s="126" t="s">
        <v>320</v>
      </c>
      <c r="C154" s="125">
        <v>2</v>
      </c>
      <c r="D154" s="125">
        <v>3</v>
      </c>
      <c r="E154" s="125">
        <v>5</v>
      </c>
    </row>
    <row r="155" spans="1:5" x14ac:dyDescent="0.25">
      <c r="A155" s="128" t="s">
        <v>319</v>
      </c>
      <c r="B155" s="129" t="s">
        <v>318</v>
      </c>
      <c r="C155" s="128">
        <v>3</v>
      </c>
      <c r="D155" s="128">
        <v>1</v>
      </c>
      <c r="E155" s="128">
        <v>4</v>
      </c>
    </row>
    <row r="156" spans="1:5" x14ac:dyDescent="0.25">
      <c r="A156" s="125" t="s">
        <v>317</v>
      </c>
      <c r="B156" s="126" t="s">
        <v>316</v>
      </c>
      <c r="C156" s="125">
        <v>2</v>
      </c>
      <c r="D156" s="125">
        <v>3</v>
      </c>
      <c r="E156" s="125">
        <v>5</v>
      </c>
    </row>
    <row r="157" spans="1:5" x14ac:dyDescent="0.25">
      <c r="A157" s="128" t="s">
        <v>312</v>
      </c>
      <c r="B157" s="129" t="s">
        <v>315</v>
      </c>
      <c r="C157" s="128">
        <v>1</v>
      </c>
      <c r="D157" s="128">
        <v>2</v>
      </c>
      <c r="E157" s="128">
        <v>3</v>
      </c>
    </row>
    <row r="158" spans="1:5" x14ac:dyDescent="0.25">
      <c r="A158" s="125" t="s">
        <v>312</v>
      </c>
      <c r="B158" s="126" t="s">
        <v>314</v>
      </c>
      <c r="C158" s="125">
        <v>6</v>
      </c>
      <c r="D158" s="125">
        <v>6</v>
      </c>
      <c r="E158" s="125">
        <v>12</v>
      </c>
    </row>
    <row r="159" spans="1:5" x14ac:dyDescent="0.25">
      <c r="A159" s="128" t="s">
        <v>312</v>
      </c>
      <c r="B159" s="129" t="s">
        <v>313</v>
      </c>
      <c r="C159" s="128">
        <v>2</v>
      </c>
      <c r="D159" s="128">
        <v>0</v>
      </c>
      <c r="E159" s="128">
        <v>2</v>
      </c>
    </row>
    <row r="160" spans="1:5" x14ac:dyDescent="0.25">
      <c r="A160" s="125" t="s">
        <v>312</v>
      </c>
      <c r="B160" s="126" t="s">
        <v>311</v>
      </c>
      <c r="C160" s="125">
        <v>6</v>
      </c>
      <c r="D160" s="125">
        <v>2</v>
      </c>
      <c r="E160" s="125">
        <v>8</v>
      </c>
    </row>
    <row r="161" spans="1:5" x14ac:dyDescent="0.25">
      <c r="A161" s="128" t="s">
        <v>306</v>
      </c>
      <c r="B161" s="129" t="s">
        <v>310</v>
      </c>
      <c r="C161" s="128">
        <v>3</v>
      </c>
      <c r="D161" s="128">
        <v>5</v>
      </c>
      <c r="E161" s="128">
        <v>8</v>
      </c>
    </row>
    <row r="162" spans="1:5" x14ac:dyDescent="0.25">
      <c r="A162" s="125" t="s">
        <v>306</v>
      </c>
      <c r="B162" s="126" t="s">
        <v>309</v>
      </c>
      <c r="C162" s="125">
        <v>2</v>
      </c>
      <c r="D162" s="125">
        <v>0</v>
      </c>
      <c r="E162" s="125">
        <v>2</v>
      </c>
    </row>
    <row r="163" spans="1:5" x14ac:dyDescent="0.25">
      <c r="A163" s="128" t="s">
        <v>306</v>
      </c>
      <c r="B163" s="129" t="s">
        <v>308</v>
      </c>
      <c r="C163" s="128">
        <v>2</v>
      </c>
      <c r="D163" s="128">
        <v>2</v>
      </c>
      <c r="E163" s="128">
        <v>4</v>
      </c>
    </row>
    <row r="164" spans="1:5" x14ac:dyDescent="0.25">
      <c r="A164" s="125" t="s">
        <v>306</v>
      </c>
      <c r="B164" s="126" t="s">
        <v>307</v>
      </c>
      <c r="C164" s="125">
        <v>2</v>
      </c>
      <c r="D164" s="125">
        <v>5</v>
      </c>
      <c r="E164" s="125">
        <v>7</v>
      </c>
    </row>
    <row r="165" spans="1:5" x14ac:dyDescent="0.25">
      <c r="A165" s="128" t="s">
        <v>306</v>
      </c>
      <c r="B165" s="129" t="s">
        <v>305</v>
      </c>
      <c r="C165" s="128">
        <v>1</v>
      </c>
      <c r="D165" s="128">
        <v>1</v>
      </c>
      <c r="E165" s="128">
        <v>2</v>
      </c>
    </row>
    <row r="166" spans="1:5" x14ac:dyDescent="0.25">
      <c r="A166" s="125" t="s">
        <v>303</v>
      </c>
      <c r="B166" s="126" t="s">
        <v>304</v>
      </c>
      <c r="C166" s="125">
        <v>1</v>
      </c>
      <c r="D166" s="125">
        <v>2</v>
      </c>
      <c r="E166" s="125">
        <v>3</v>
      </c>
    </row>
    <row r="167" spans="1:5" x14ac:dyDescent="0.25">
      <c r="A167" s="128" t="s">
        <v>303</v>
      </c>
      <c r="B167" s="129" t="s">
        <v>302</v>
      </c>
      <c r="C167" s="128">
        <v>6</v>
      </c>
      <c r="D167" s="128">
        <v>1</v>
      </c>
      <c r="E167" s="128">
        <v>7</v>
      </c>
    </row>
    <row r="168" spans="1:5" x14ac:dyDescent="0.25">
      <c r="A168" s="125" t="s">
        <v>281</v>
      </c>
      <c r="B168" s="126" t="s">
        <v>301</v>
      </c>
      <c r="C168" s="125">
        <v>3</v>
      </c>
      <c r="D168" s="125">
        <v>5</v>
      </c>
      <c r="E168" s="125">
        <v>8</v>
      </c>
    </row>
    <row r="169" spans="1:5" x14ac:dyDescent="0.25">
      <c r="A169" s="128" t="s">
        <v>281</v>
      </c>
      <c r="B169" s="129" t="s">
        <v>300</v>
      </c>
      <c r="C169" s="128">
        <v>5</v>
      </c>
      <c r="D169" s="128">
        <v>4</v>
      </c>
      <c r="E169" s="128">
        <v>9</v>
      </c>
    </row>
    <row r="170" spans="1:5" x14ac:dyDescent="0.25">
      <c r="A170" s="125" t="s">
        <v>281</v>
      </c>
      <c r="B170" s="126" t="s">
        <v>299</v>
      </c>
      <c r="C170" s="125">
        <v>1</v>
      </c>
      <c r="D170" s="125">
        <v>0</v>
      </c>
      <c r="E170" s="125">
        <v>1</v>
      </c>
    </row>
    <row r="171" spans="1:5" x14ac:dyDescent="0.25">
      <c r="A171" s="128" t="s">
        <v>281</v>
      </c>
      <c r="B171" s="129" t="s">
        <v>298</v>
      </c>
      <c r="C171" s="128">
        <v>2</v>
      </c>
      <c r="D171" s="128">
        <v>4</v>
      </c>
      <c r="E171" s="128">
        <v>6</v>
      </c>
    </row>
    <row r="172" spans="1:5" x14ac:dyDescent="0.25">
      <c r="A172" s="125" t="s">
        <v>281</v>
      </c>
      <c r="B172" s="126" t="s">
        <v>297</v>
      </c>
      <c r="C172" s="125">
        <v>2</v>
      </c>
      <c r="D172" s="125">
        <v>2</v>
      </c>
      <c r="E172" s="125">
        <v>4</v>
      </c>
    </row>
    <row r="173" spans="1:5" x14ac:dyDescent="0.25">
      <c r="A173" s="128" t="s">
        <v>281</v>
      </c>
      <c r="B173" s="129" t="s">
        <v>296</v>
      </c>
      <c r="C173" s="128">
        <v>3</v>
      </c>
      <c r="D173" s="128">
        <v>1</v>
      </c>
      <c r="E173" s="128">
        <v>4</v>
      </c>
    </row>
    <row r="174" spans="1:5" x14ac:dyDescent="0.25">
      <c r="A174" s="125" t="s">
        <v>281</v>
      </c>
      <c r="B174" s="126" t="s">
        <v>295</v>
      </c>
      <c r="C174" s="125">
        <v>1</v>
      </c>
      <c r="D174" s="125">
        <v>3</v>
      </c>
      <c r="E174" s="125">
        <v>4</v>
      </c>
    </row>
    <row r="175" spans="1:5" x14ac:dyDescent="0.25">
      <c r="A175" s="128" t="s">
        <v>281</v>
      </c>
      <c r="B175" s="129" t="s">
        <v>294</v>
      </c>
      <c r="C175" s="128">
        <v>2</v>
      </c>
      <c r="D175" s="128">
        <v>1</v>
      </c>
      <c r="E175" s="128">
        <v>3</v>
      </c>
    </row>
    <row r="176" spans="1:5" x14ac:dyDescent="0.25">
      <c r="A176" s="125" t="s">
        <v>281</v>
      </c>
      <c r="B176" s="126" t="s">
        <v>293</v>
      </c>
      <c r="C176" s="125">
        <v>2</v>
      </c>
      <c r="D176" s="125">
        <v>7</v>
      </c>
      <c r="E176" s="125">
        <v>9</v>
      </c>
    </row>
    <row r="177" spans="1:5" x14ac:dyDescent="0.25">
      <c r="A177" s="128" t="s">
        <v>281</v>
      </c>
      <c r="B177" s="129" t="s">
        <v>292</v>
      </c>
      <c r="C177" s="128">
        <v>4</v>
      </c>
      <c r="D177" s="128">
        <v>0</v>
      </c>
      <c r="E177" s="128">
        <v>4</v>
      </c>
    </row>
    <row r="178" spans="1:5" x14ac:dyDescent="0.25">
      <c r="A178" s="125" t="s">
        <v>281</v>
      </c>
      <c r="B178" s="126" t="s">
        <v>291</v>
      </c>
      <c r="C178" s="125">
        <v>2</v>
      </c>
      <c r="D178" s="125">
        <v>0</v>
      </c>
      <c r="E178" s="125">
        <v>2</v>
      </c>
    </row>
    <row r="179" spans="1:5" x14ac:dyDescent="0.25">
      <c r="A179" s="128" t="s">
        <v>281</v>
      </c>
      <c r="B179" s="129" t="s">
        <v>290</v>
      </c>
      <c r="C179" s="128">
        <v>2</v>
      </c>
      <c r="D179" s="128">
        <v>6</v>
      </c>
      <c r="E179" s="128">
        <v>8</v>
      </c>
    </row>
    <row r="180" spans="1:5" x14ac:dyDescent="0.25">
      <c r="A180" s="125" t="s">
        <v>281</v>
      </c>
      <c r="B180" s="126" t="s">
        <v>289</v>
      </c>
      <c r="C180" s="125">
        <v>2</v>
      </c>
      <c r="D180" s="125">
        <v>4</v>
      </c>
      <c r="E180" s="125">
        <v>6</v>
      </c>
    </row>
    <row r="181" spans="1:5" x14ac:dyDescent="0.25">
      <c r="A181" s="128" t="s">
        <v>281</v>
      </c>
      <c r="B181" s="129" t="s">
        <v>288</v>
      </c>
      <c r="C181" s="128">
        <v>1</v>
      </c>
      <c r="D181" s="128">
        <v>4</v>
      </c>
      <c r="E181" s="128">
        <v>5</v>
      </c>
    </row>
    <row r="182" spans="1:5" x14ac:dyDescent="0.25">
      <c r="A182" s="125" t="s">
        <v>281</v>
      </c>
      <c r="B182" s="126" t="s">
        <v>287</v>
      </c>
      <c r="C182" s="125">
        <v>2</v>
      </c>
      <c r="D182" s="125">
        <v>1</v>
      </c>
      <c r="E182" s="125">
        <v>3</v>
      </c>
    </row>
    <row r="183" spans="1:5" x14ac:dyDescent="0.25">
      <c r="A183" s="128" t="s">
        <v>281</v>
      </c>
      <c r="B183" s="129" t="s">
        <v>286</v>
      </c>
      <c r="C183" s="128">
        <v>2</v>
      </c>
      <c r="D183" s="128">
        <v>4</v>
      </c>
      <c r="E183" s="128">
        <v>6</v>
      </c>
    </row>
    <row r="184" spans="1:5" x14ac:dyDescent="0.25">
      <c r="A184" s="125" t="s">
        <v>281</v>
      </c>
      <c r="B184" s="126" t="s">
        <v>285</v>
      </c>
      <c r="C184" s="125">
        <v>3</v>
      </c>
      <c r="D184" s="125">
        <v>0</v>
      </c>
      <c r="E184" s="125">
        <v>3</v>
      </c>
    </row>
    <row r="185" spans="1:5" x14ac:dyDescent="0.25">
      <c r="A185" s="128" t="s">
        <v>281</v>
      </c>
      <c r="B185" s="129" t="s">
        <v>284</v>
      </c>
      <c r="C185" s="128">
        <v>2</v>
      </c>
      <c r="D185" s="128">
        <v>6</v>
      </c>
      <c r="E185" s="128">
        <v>8</v>
      </c>
    </row>
    <row r="186" spans="1:5" x14ac:dyDescent="0.25">
      <c r="A186" s="125" t="s">
        <v>281</v>
      </c>
      <c r="B186" s="126" t="s">
        <v>283</v>
      </c>
      <c r="C186" s="125">
        <v>2</v>
      </c>
      <c r="D186" s="125">
        <v>3</v>
      </c>
      <c r="E186" s="125">
        <v>5</v>
      </c>
    </row>
    <row r="187" spans="1:5" x14ac:dyDescent="0.25">
      <c r="A187" s="128" t="s">
        <v>281</v>
      </c>
      <c r="B187" s="129" t="s">
        <v>282</v>
      </c>
      <c r="C187" s="128">
        <v>1</v>
      </c>
      <c r="D187" s="128">
        <v>4</v>
      </c>
      <c r="E187" s="128">
        <v>5</v>
      </c>
    </row>
    <row r="188" spans="1:5" x14ac:dyDescent="0.25">
      <c r="A188" s="125" t="s">
        <v>281</v>
      </c>
      <c r="B188" s="126" t="s">
        <v>280</v>
      </c>
      <c r="C188" s="125">
        <v>1</v>
      </c>
      <c r="D188" s="125">
        <v>9</v>
      </c>
      <c r="E188" s="125">
        <v>10</v>
      </c>
    </row>
    <row r="189" spans="1:5" x14ac:dyDescent="0.25">
      <c r="A189" s="128" t="s">
        <v>279</v>
      </c>
      <c r="B189" s="129" t="s">
        <v>278</v>
      </c>
      <c r="C189" s="128">
        <v>1</v>
      </c>
      <c r="D189" s="128">
        <v>2</v>
      </c>
      <c r="E189" s="128">
        <v>3</v>
      </c>
    </row>
    <row r="190" spans="1:5" x14ac:dyDescent="0.25">
      <c r="A190" s="125" t="s">
        <v>273</v>
      </c>
      <c r="B190" s="126" t="s">
        <v>277</v>
      </c>
      <c r="C190" s="125">
        <v>1</v>
      </c>
      <c r="D190" s="125">
        <v>9</v>
      </c>
      <c r="E190" s="125">
        <v>10</v>
      </c>
    </row>
    <row r="191" spans="1:5" x14ac:dyDescent="0.25">
      <c r="A191" s="128" t="s">
        <v>273</v>
      </c>
      <c r="B191" s="129" t="s">
        <v>276</v>
      </c>
      <c r="C191" s="128">
        <v>1</v>
      </c>
      <c r="D191" s="128">
        <v>2</v>
      </c>
      <c r="E191" s="128">
        <v>3</v>
      </c>
    </row>
    <row r="192" spans="1:5" x14ac:dyDescent="0.25">
      <c r="A192" s="125" t="s">
        <v>273</v>
      </c>
      <c r="B192" s="126" t="s">
        <v>275</v>
      </c>
      <c r="C192" s="125">
        <v>2</v>
      </c>
      <c r="D192" s="125">
        <v>1</v>
      </c>
      <c r="E192" s="125">
        <v>3</v>
      </c>
    </row>
    <row r="193" spans="1:5" x14ac:dyDescent="0.25">
      <c r="A193" s="128" t="s">
        <v>273</v>
      </c>
      <c r="B193" s="129" t="s">
        <v>274</v>
      </c>
      <c r="C193" s="128">
        <v>2</v>
      </c>
      <c r="D193" s="128">
        <v>1</v>
      </c>
      <c r="E193" s="128">
        <v>3</v>
      </c>
    </row>
    <row r="194" spans="1:5" x14ac:dyDescent="0.25">
      <c r="A194" s="125" t="s">
        <v>273</v>
      </c>
      <c r="B194" s="126" t="s">
        <v>272</v>
      </c>
      <c r="C194" s="125">
        <v>1</v>
      </c>
      <c r="D194" s="125">
        <v>0</v>
      </c>
      <c r="E194" s="125">
        <v>1</v>
      </c>
    </row>
    <row r="195" spans="1:5" x14ac:dyDescent="0.25">
      <c r="A195" s="128" t="s">
        <v>267</v>
      </c>
      <c r="B195" s="129" t="s">
        <v>271</v>
      </c>
      <c r="C195" s="128">
        <v>1</v>
      </c>
      <c r="D195" s="128">
        <v>2</v>
      </c>
      <c r="E195" s="128">
        <v>3</v>
      </c>
    </row>
    <row r="196" spans="1:5" x14ac:dyDescent="0.25">
      <c r="A196" s="125" t="s">
        <v>267</v>
      </c>
      <c r="B196" s="126" t="s">
        <v>270</v>
      </c>
      <c r="C196" s="125">
        <v>1</v>
      </c>
      <c r="D196" s="125">
        <v>1</v>
      </c>
      <c r="E196" s="125">
        <v>2</v>
      </c>
    </row>
    <row r="197" spans="1:5" x14ac:dyDescent="0.25">
      <c r="A197" s="128" t="s">
        <v>267</v>
      </c>
      <c r="B197" s="129" t="s">
        <v>269</v>
      </c>
      <c r="C197" s="128">
        <v>1</v>
      </c>
      <c r="D197" s="128">
        <v>2</v>
      </c>
      <c r="E197" s="128">
        <v>3</v>
      </c>
    </row>
    <row r="198" spans="1:5" x14ac:dyDescent="0.25">
      <c r="A198" s="125" t="s">
        <v>267</v>
      </c>
      <c r="B198" s="126" t="s">
        <v>268</v>
      </c>
      <c r="C198" s="125">
        <v>1</v>
      </c>
      <c r="D198" s="125">
        <v>7</v>
      </c>
      <c r="E198" s="125">
        <v>8</v>
      </c>
    </row>
    <row r="199" spans="1:5" x14ac:dyDescent="0.25">
      <c r="A199" s="128" t="s">
        <v>267</v>
      </c>
      <c r="B199" s="129" t="s">
        <v>266</v>
      </c>
      <c r="C199" s="128">
        <v>1</v>
      </c>
      <c r="D199" s="128">
        <v>1</v>
      </c>
      <c r="E199" s="128">
        <v>2</v>
      </c>
    </row>
    <row r="200" spans="1:5" x14ac:dyDescent="0.25">
      <c r="A200" s="125" t="s">
        <v>259</v>
      </c>
      <c r="B200" s="126" t="s">
        <v>265</v>
      </c>
      <c r="C200" s="125">
        <v>2</v>
      </c>
      <c r="D200" s="125">
        <v>1</v>
      </c>
      <c r="E200" s="125">
        <v>3</v>
      </c>
    </row>
    <row r="201" spans="1:5" x14ac:dyDescent="0.25">
      <c r="A201" s="128" t="s">
        <v>259</v>
      </c>
      <c r="B201" s="129" t="s">
        <v>264</v>
      </c>
      <c r="C201" s="128">
        <v>2</v>
      </c>
      <c r="D201" s="128">
        <v>2</v>
      </c>
      <c r="E201" s="128">
        <v>4</v>
      </c>
    </row>
    <row r="202" spans="1:5" x14ac:dyDescent="0.25">
      <c r="A202" s="125" t="s">
        <v>259</v>
      </c>
      <c r="B202" s="126" t="s">
        <v>263</v>
      </c>
      <c r="C202" s="125">
        <v>3</v>
      </c>
      <c r="D202" s="125">
        <v>2</v>
      </c>
      <c r="E202" s="125">
        <v>5</v>
      </c>
    </row>
    <row r="203" spans="1:5" x14ac:dyDescent="0.25">
      <c r="A203" s="128" t="s">
        <v>259</v>
      </c>
      <c r="B203" s="129" t="s">
        <v>262</v>
      </c>
      <c r="C203" s="128">
        <v>1</v>
      </c>
      <c r="D203" s="128">
        <v>4</v>
      </c>
      <c r="E203" s="128">
        <v>5</v>
      </c>
    </row>
    <row r="204" spans="1:5" x14ac:dyDescent="0.25">
      <c r="A204" s="125" t="s">
        <v>259</v>
      </c>
      <c r="B204" s="126" t="s">
        <v>261</v>
      </c>
      <c r="C204" s="125">
        <v>2</v>
      </c>
      <c r="D204" s="125">
        <v>1</v>
      </c>
      <c r="E204" s="125">
        <v>3</v>
      </c>
    </row>
    <row r="205" spans="1:5" x14ac:dyDescent="0.25">
      <c r="A205" s="128" t="s">
        <v>259</v>
      </c>
      <c r="B205" s="129" t="s">
        <v>260</v>
      </c>
      <c r="C205" s="128">
        <v>2</v>
      </c>
      <c r="D205" s="128">
        <v>6</v>
      </c>
      <c r="E205" s="128">
        <v>8</v>
      </c>
    </row>
    <row r="206" spans="1:5" x14ac:dyDescent="0.25">
      <c r="A206" s="125" t="s">
        <v>259</v>
      </c>
      <c r="B206" s="126" t="s">
        <v>258</v>
      </c>
      <c r="C206" s="125">
        <v>1</v>
      </c>
      <c r="D206" s="125">
        <v>3</v>
      </c>
      <c r="E206" s="125">
        <v>4</v>
      </c>
    </row>
    <row r="207" spans="1:5" x14ac:dyDescent="0.25">
      <c r="A207" s="128" t="s">
        <v>252</v>
      </c>
      <c r="B207" s="129" t="s">
        <v>257</v>
      </c>
      <c r="C207" s="128">
        <v>2</v>
      </c>
      <c r="D207" s="128">
        <v>2</v>
      </c>
      <c r="E207" s="128">
        <v>4</v>
      </c>
    </row>
    <row r="208" spans="1:5" x14ac:dyDescent="0.25">
      <c r="A208" s="125" t="s">
        <v>252</v>
      </c>
      <c r="B208" s="126" t="s">
        <v>256</v>
      </c>
      <c r="C208" s="125">
        <v>3</v>
      </c>
      <c r="D208" s="125">
        <v>5</v>
      </c>
      <c r="E208" s="125">
        <v>8</v>
      </c>
    </row>
    <row r="209" spans="1:5" x14ac:dyDescent="0.25">
      <c r="A209" s="128" t="s">
        <v>252</v>
      </c>
      <c r="B209" s="129" t="s">
        <v>255</v>
      </c>
      <c r="C209" s="128">
        <v>2</v>
      </c>
      <c r="D209" s="128">
        <v>2</v>
      </c>
      <c r="E209" s="128">
        <v>4</v>
      </c>
    </row>
    <row r="210" spans="1:5" x14ac:dyDescent="0.25">
      <c r="A210" s="125" t="s">
        <v>252</v>
      </c>
      <c r="B210" s="126" t="s">
        <v>254</v>
      </c>
      <c r="C210" s="125">
        <v>1</v>
      </c>
      <c r="D210" s="125">
        <v>2</v>
      </c>
      <c r="E210" s="125">
        <v>3</v>
      </c>
    </row>
    <row r="211" spans="1:5" x14ac:dyDescent="0.25">
      <c r="A211" s="128" t="s">
        <v>252</v>
      </c>
      <c r="B211" s="129" t="s">
        <v>253</v>
      </c>
      <c r="C211" s="128">
        <v>2</v>
      </c>
      <c r="D211" s="128">
        <v>7</v>
      </c>
      <c r="E211" s="128">
        <v>9</v>
      </c>
    </row>
    <row r="212" spans="1:5" x14ac:dyDescent="0.25">
      <c r="A212" s="125" t="s">
        <v>252</v>
      </c>
      <c r="B212" s="126" t="s">
        <v>251</v>
      </c>
      <c r="C212" s="125">
        <v>1</v>
      </c>
      <c r="D212" s="125">
        <v>10</v>
      </c>
      <c r="E212" s="125">
        <v>11</v>
      </c>
    </row>
    <row r="213" spans="1:5" x14ac:dyDescent="0.25">
      <c r="A213" s="128" t="s">
        <v>250</v>
      </c>
      <c r="B213" s="129" t="s">
        <v>249</v>
      </c>
      <c r="C213" s="128">
        <v>4</v>
      </c>
      <c r="D213" s="128">
        <v>2</v>
      </c>
      <c r="E213" s="128">
        <v>6</v>
      </c>
    </row>
    <row r="214" spans="1:5" x14ac:dyDescent="0.25">
      <c r="A214" s="125" t="s">
        <v>248</v>
      </c>
      <c r="B214" s="126" t="s">
        <v>247</v>
      </c>
      <c r="C214" s="125">
        <v>2</v>
      </c>
      <c r="D214" s="125">
        <v>6</v>
      </c>
      <c r="E214" s="125">
        <v>8</v>
      </c>
    </row>
    <row r="215" spans="1:5" x14ac:dyDescent="0.25">
      <c r="A215" s="128" t="s">
        <v>239</v>
      </c>
      <c r="B215" s="129" t="s">
        <v>246</v>
      </c>
      <c r="C215" s="128">
        <v>1</v>
      </c>
      <c r="D215" s="128">
        <v>1</v>
      </c>
      <c r="E215" s="128">
        <v>2</v>
      </c>
    </row>
    <row r="216" spans="1:5" x14ac:dyDescent="0.25">
      <c r="A216" s="125" t="s">
        <v>239</v>
      </c>
      <c r="B216" s="126" t="s">
        <v>245</v>
      </c>
      <c r="C216" s="125">
        <v>3</v>
      </c>
      <c r="D216" s="125">
        <v>2</v>
      </c>
      <c r="E216" s="125">
        <v>5</v>
      </c>
    </row>
    <row r="217" spans="1:5" x14ac:dyDescent="0.25">
      <c r="A217" s="128" t="s">
        <v>239</v>
      </c>
      <c r="B217" s="129" t="s">
        <v>244</v>
      </c>
      <c r="C217" s="128">
        <v>2</v>
      </c>
      <c r="D217" s="128">
        <v>9</v>
      </c>
      <c r="E217" s="128">
        <v>11</v>
      </c>
    </row>
    <row r="218" spans="1:5" x14ac:dyDescent="0.25">
      <c r="A218" s="125" t="s">
        <v>239</v>
      </c>
      <c r="B218" s="126" t="s">
        <v>243</v>
      </c>
      <c r="C218" s="125">
        <v>2</v>
      </c>
      <c r="D218" s="125">
        <v>3</v>
      </c>
      <c r="E218" s="125">
        <v>5</v>
      </c>
    </row>
    <row r="219" spans="1:5" x14ac:dyDescent="0.25">
      <c r="A219" s="128" t="s">
        <v>239</v>
      </c>
      <c r="B219" s="129" t="s">
        <v>242</v>
      </c>
      <c r="C219" s="128">
        <v>1</v>
      </c>
      <c r="D219" s="128">
        <v>6</v>
      </c>
      <c r="E219" s="128">
        <v>7</v>
      </c>
    </row>
    <row r="220" spans="1:5" x14ac:dyDescent="0.25">
      <c r="A220" s="125" t="s">
        <v>239</v>
      </c>
      <c r="B220" s="126" t="s">
        <v>241</v>
      </c>
      <c r="C220" s="125">
        <v>1</v>
      </c>
      <c r="D220" s="125">
        <v>2</v>
      </c>
      <c r="E220" s="125">
        <v>3</v>
      </c>
    </row>
    <row r="221" spans="1:5" x14ac:dyDescent="0.25">
      <c r="A221" s="128" t="s">
        <v>239</v>
      </c>
      <c r="B221" s="129" t="s">
        <v>240</v>
      </c>
      <c r="C221" s="128">
        <v>2</v>
      </c>
      <c r="D221" s="128">
        <v>2</v>
      </c>
      <c r="E221" s="128">
        <v>4</v>
      </c>
    </row>
    <row r="222" spans="1:5" x14ac:dyDescent="0.25">
      <c r="A222" s="125" t="s">
        <v>239</v>
      </c>
      <c r="B222" s="126" t="s">
        <v>238</v>
      </c>
      <c r="C222" s="125">
        <v>2</v>
      </c>
      <c r="D222" s="125">
        <v>4</v>
      </c>
      <c r="E222" s="125">
        <v>6</v>
      </c>
    </row>
    <row r="223" spans="1:5" x14ac:dyDescent="0.25">
      <c r="A223" s="128" t="s">
        <v>237</v>
      </c>
      <c r="B223" s="129" t="s">
        <v>236</v>
      </c>
      <c r="C223" s="128">
        <v>3</v>
      </c>
      <c r="D223" s="128">
        <v>3</v>
      </c>
      <c r="E223" s="128">
        <v>6</v>
      </c>
    </row>
    <row r="224" spans="1:5" x14ac:dyDescent="0.25">
      <c r="A224" s="125" t="s">
        <v>230</v>
      </c>
      <c r="B224" s="126" t="s">
        <v>235</v>
      </c>
      <c r="C224" s="125">
        <v>3</v>
      </c>
      <c r="D224" s="125">
        <v>2</v>
      </c>
      <c r="E224" s="125">
        <v>5</v>
      </c>
    </row>
    <row r="225" spans="1:5" x14ac:dyDescent="0.25">
      <c r="A225" s="128" t="s">
        <v>230</v>
      </c>
      <c r="B225" s="129" t="s">
        <v>234</v>
      </c>
      <c r="C225" s="128">
        <v>6</v>
      </c>
      <c r="D225" s="128">
        <v>3</v>
      </c>
      <c r="E225" s="128">
        <v>9</v>
      </c>
    </row>
    <row r="226" spans="1:5" x14ac:dyDescent="0.25">
      <c r="A226" s="125" t="s">
        <v>230</v>
      </c>
      <c r="B226" s="126" t="s">
        <v>233</v>
      </c>
      <c r="C226" s="125">
        <v>1</v>
      </c>
      <c r="D226" s="125">
        <v>3</v>
      </c>
      <c r="E226" s="125">
        <v>4</v>
      </c>
    </row>
    <row r="227" spans="1:5" x14ac:dyDescent="0.25">
      <c r="A227" s="128" t="s">
        <v>230</v>
      </c>
      <c r="B227" s="129" t="s">
        <v>232</v>
      </c>
      <c r="C227" s="128">
        <v>1</v>
      </c>
      <c r="D227" s="128">
        <v>1</v>
      </c>
      <c r="E227" s="128">
        <v>2</v>
      </c>
    </row>
    <row r="228" spans="1:5" x14ac:dyDescent="0.25">
      <c r="A228" s="125" t="s">
        <v>230</v>
      </c>
      <c r="B228" s="126" t="s">
        <v>231</v>
      </c>
      <c r="C228" s="125">
        <v>2</v>
      </c>
      <c r="D228" s="125">
        <v>2</v>
      </c>
      <c r="E228" s="125">
        <v>4</v>
      </c>
    </row>
    <row r="229" spans="1:5" x14ac:dyDescent="0.25">
      <c r="A229" s="128" t="s">
        <v>230</v>
      </c>
      <c r="B229" s="129" t="s">
        <v>229</v>
      </c>
      <c r="C229" s="128">
        <v>2</v>
      </c>
      <c r="D229" s="128">
        <v>0</v>
      </c>
      <c r="E229" s="128">
        <v>2</v>
      </c>
    </row>
    <row r="230" spans="1:5" x14ac:dyDescent="0.25">
      <c r="A230" s="125" t="s">
        <v>221</v>
      </c>
      <c r="B230" s="126" t="s">
        <v>228</v>
      </c>
      <c r="C230" s="125">
        <v>1</v>
      </c>
      <c r="D230" s="125">
        <v>3</v>
      </c>
      <c r="E230" s="125">
        <v>4</v>
      </c>
    </row>
    <row r="231" spans="1:5" x14ac:dyDescent="0.25">
      <c r="A231" s="128" t="s">
        <v>221</v>
      </c>
      <c r="B231" s="129" t="s">
        <v>227</v>
      </c>
      <c r="C231" s="128">
        <v>2</v>
      </c>
      <c r="D231" s="128">
        <v>1</v>
      </c>
      <c r="E231" s="128">
        <v>3</v>
      </c>
    </row>
    <row r="232" spans="1:5" x14ac:dyDescent="0.25">
      <c r="A232" s="125" t="s">
        <v>221</v>
      </c>
      <c r="B232" s="126" t="s">
        <v>226</v>
      </c>
      <c r="C232" s="125">
        <v>4</v>
      </c>
      <c r="D232" s="125">
        <v>0</v>
      </c>
      <c r="E232" s="125">
        <v>4</v>
      </c>
    </row>
    <row r="233" spans="1:5" x14ac:dyDescent="0.25">
      <c r="A233" s="128" t="s">
        <v>221</v>
      </c>
      <c r="B233" s="129" t="s">
        <v>225</v>
      </c>
      <c r="C233" s="128">
        <v>2</v>
      </c>
      <c r="D233" s="128">
        <v>2</v>
      </c>
      <c r="E233" s="128">
        <v>4</v>
      </c>
    </row>
    <row r="234" spans="1:5" x14ac:dyDescent="0.25">
      <c r="A234" s="125" t="s">
        <v>221</v>
      </c>
      <c r="B234" s="126" t="s">
        <v>224</v>
      </c>
      <c r="C234" s="125">
        <v>2</v>
      </c>
      <c r="D234" s="125">
        <v>1</v>
      </c>
      <c r="E234" s="125">
        <v>3</v>
      </c>
    </row>
    <row r="235" spans="1:5" x14ac:dyDescent="0.25">
      <c r="A235" s="128" t="s">
        <v>221</v>
      </c>
      <c r="B235" s="129" t="s">
        <v>223</v>
      </c>
      <c r="C235" s="128">
        <v>11</v>
      </c>
      <c r="D235" s="128">
        <v>0</v>
      </c>
      <c r="E235" s="128">
        <v>11</v>
      </c>
    </row>
    <row r="236" spans="1:5" x14ac:dyDescent="0.25">
      <c r="A236" s="125" t="s">
        <v>221</v>
      </c>
      <c r="B236" s="126" t="s">
        <v>222</v>
      </c>
      <c r="C236" s="125">
        <v>1</v>
      </c>
      <c r="D236" s="125">
        <v>2</v>
      </c>
      <c r="E236" s="125">
        <v>3</v>
      </c>
    </row>
    <row r="237" spans="1:5" x14ac:dyDescent="0.25">
      <c r="A237" s="128" t="s">
        <v>221</v>
      </c>
      <c r="B237" s="129" t="s">
        <v>220</v>
      </c>
      <c r="C237" s="128">
        <v>2</v>
      </c>
      <c r="D237" s="128">
        <v>1</v>
      </c>
      <c r="E237" s="128">
        <v>3</v>
      </c>
    </row>
    <row r="238" spans="1:5" x14ac:dyDescent="0.25">
      <c r="A238" s="125" t="s">
        <v>219</v>
      </c>
      <c r="B238" s="126" t="s">
        <v>218</v>
      </c>
      <c r="C238" s="125">
        <v>1</v>
      </c>
      <c r="D238" s="125">
        <v>2</v>
      </c>
      <c r="E238" s="125">
        <v>3</v>
      </c>
    </row>
    <row r="239" spans="1:5" x14ac:dyDescent="0.25">
      <c r="A239" s="128" t="s">
        <v>217</v>
      </c>
      <c r="B239" s="129" t="s">
        <v>216</v>
      </c>
      <c r="C239" s="128">
        <v>2</v>
      </c>
      <c r="D239" s="128">
        <v>1</v>
      </c>
      <c r="E239" s="128">
        <v>3</v>
      </c>
    </row>
    <row r="240" spans="1:5" x14ac:dyDescent="0.25">
      <c r="A240" s="125" t="s">
        <v>211</v>
      </c>
      <c r="B240" s="126" t="s">
        <v>537</v>
      </c>
      <c r="C240" s="125">
        <v>4</v>
      </c>
      <c r="D240" s="125">
        <v>3</v>
      </c>
      <c r="E240" s="125">
        <v>7</v>
      </c>
    </row>
    <row r="241" spans="1:5" x14ac:dyDescent="0.25">
      <c r="A241" s="128" t="s">
        <v>211</v>
      </c>
      <c r="B241" s="129" t="s">
        <v>214</v>
      </c>
      <c r="C241" s="128">
        <v>2</v>
      </c>
      <c r="D241" s="128">
        <v>2</v>
      </c>
      <c r="E241" s="128">
        <v>4</v>
      </c>
    </row>
    <row r="242" spans="1:5" x14ac:dyDescent="0.25">
      <c r="A242" s="125" t="s">
        <v>211</v>
      </c>
      <c r="B242" s="126" t="s">
        <v>213</v>
      </c>
      <c r="C242" s="125">
        <v>2</v>
      </c>
      <c r="D242" s="125">
        <v>2</v>
      </c>
      <c r="E242" s="125">
        <v>4</v>
      </c>
    </row>
    <row r="243" spans="1:5" x14ac:dyDescent="0.25">
      <c r="A243" s="128" t="s">
        <v>211</v>
      </c>
      <c r="B243" s="129" t="s">
        <v>212</v>
      </c>
      <c r="C243" s="128">
        <v>1</v>
      </c>
      <c r="D243" s="128">
        <v>4</v>
      </c>
      <c r="E243" s="128">
        <v>5</v>
      </c>
    </row>
    <row r="244" spans="1:5" x14ac:dyDescent="0.25">
      <c r="A244" s="125" t="s">
        <v>211</v>
      </c>
      <c r="B244" s="126" t="s">
        <v>210</v>
      </c>
      <c r="C244" s="125">
        <v>1</v>
      </c>
      <c r="D244" s="125">
        <v>1</v>
      </c>
      <c r="E244" s="125">
        <v>2</v>
      </c>
    </row>
    <row r="245" spans="1:5" x14ac:dyDescent="0.25">
      <c r="A245" s="128" t="s">
        <v>202</v>
      </c>
      <c r="B245" s="129" t="s">
        <v>209</v>
      </c>
      <c r="C245" s="128">
        <v>3</v>
      </c>
      <c r="D245" s="128">
        <v>0</v>
      </c>
      <c r="E245" s="128">
        <v>3</v>
      </c>
    </row>
    <row r="246" spans="1:5" x14ac:dyDescent="0.25">
      <c r="A246" s="125" t="s">
        <v>202</v>
      </c>
      <c r="B246" s="126" t="s">
        <v>208</v>
      </c>
      <c r="C246" s="125">
        <v>2</v>
      </c>
      <c r="D246" s="125">
        <v>0</v>
      </c>
      <c r="E246" s="125">
        <v>2</v>
      </c>
    </row>
    <row r="247" spans="1:5" x14ac:dyDescent="0.25">
      <c r="A247" s="128" t="s">
        <v>202</v>
      </c>
      <c r="B247" s="129" t="s">
        <v>207</v>
      </c>
      <c r="C247" s="128">
        <v>2</v>
      </c>
      <c r="D247" s="128">
        <v>1</v>
      </c>
      <c r="E247" s="128">
        <v>3</v>
      </c>
    </row>
    <row r="248" spans="1:5" x14ac:dyDescent="0.25">
      <c r="A248" s="125" t="s">
        <v>202</v>
      </c>
      <c r="B248" s="126" t="s">
        <v>206</v>
      </c>
      <c r="C248" s="125">
        <v>3</v>
      </c>
      <c r="D248" s="125">
        <v>5</v>
      </c>
      <c r="E248" s="125">
        <v>8</v>
      </c>
    </row>
    <row r="249" spans="1:5" x14ac:dyDescent="0.25">
      <c r="A249" s="128" t="s">
        <v>202</v>
      </c>
      <c r="B249" s="129" t="s">
        <v>205</v>
      </c>
      <c r="C249" s="128">
        <v>2</v>
      </c>
      <c r="D249" s="128">
        <v>0</v>
      </c>
      <c r="E249" s="128">
        <v>2</v>
      </c>
    </row>
    <row r="250" spans="1:5" x14ac:dyDescent="0.25">
      <c r="A250" s="125" t="s">
        <v>202</v>
      </c>
      <c r="B250" s="126" t="s">
        <v>204</v>
      </c>
      <c r="C250" s="125">
        <v>1</v>
      </c>
      <c r="D250" s="125">
        <v>4</v>
      </c>
      <c r="E250" s="125">
        <v>5</v>
      </c>
    </row>
    <row r="251" spans="1:5" x14ac:dyDescent="0.25">
      <c r="A251" s="128" t="s">
        <v>202</v>
      </c>
      <c r="B251" s="129" t="s">
        <v>203</v>
      </c>
      <c r="C251" s="128">
        <v>3</v>
      </c>
      <c r="D251" s="128">
        <v>3</v>
      </c>
      <c r="E251" s="128">
        <v>6</v>
      </c>
    </row>
    <row r="252" spans="1:5" x14ac:dyDescent="0.25">
      <c r="A252" s="125" t="s">
        <v>202</v>
      </c>
      <c r="B252" s="126" t="s">
        <v>201</v>
      </c>
      <c r="C252" s="125">
        <v>2</v>
      </c>
      <c r="D252" s="125">
        <v>2</v>
      </c>
      <c r="E252" s="125">
        <v>4</v>
      </c>
    </row>
    <row r="253" spans="1:5" x14ac:dyDescent="0.25">
      <c r="A253" s="128" t="s">
        <v>200</v>
      </c>
      <c r="B253" s="129" t="s">
        <v>199</v>
      </c>
      <c r="C253" s="128">
        <v>2</v>
      </c>
      <c r="D253" s="128">
        <v>0</v>
      </c>
      <c r="E253" s="128">
        <v>2</v>
      </c>
    </row>
    <row r="254" spans="1:5" x14ac:dyDescent="0.25">
      <c r="A254" s="125" t="s">
        <v>192</v>
      </c>
      <c r="B254" s="126" t="s">
        <v>198</v>
      </c>
      <c r="C254" s="125">
        <v>1</v>
      </c>
      <c r="D254" s="125">
        <v>2</v>
      </c>
      <c r="E254" s="125">
        <v>3</v>
      </c>
    </row>
    <row r="255" spans="1:5" x14ac:dyDescent="0.25">
      <c r="A255" s="128" t="s">
        <v>192</v>
      </c>
      <c r="B255" s="129" t="s">
        <v>197</v>
      </c>
      <c r="C255" s="128">
        <v>2</v>
      </c>
      <c r="D255" s="128">
        <v>6</v>
      </c>
      <c r="E255" s="128">
        <v>8</v>
      </c>
    </row>
    <row r="256" spans="1:5" x14ac:dyDescent="0.25">
      <c r="A256" s="125" t="s">
        <v>192</v>
      </c>
      <c r="B256" s="126" t="s">
        <v>196</v>
      </c>
      <c r="C256" s="125">
        <v>2</v>
      </c>
      <c r="D256" s="125">
        <v>0</v>
      </c>
      <c r="E256" s="125">
        <v>2</v>
      </c>
    </row>
    <row r="257" spans="1:5" x14ac:dyDescent="0.25">
      <c r="A257" s="128" t="s">
        <v>192</v>
      </c>
      <c r="B257" s="129" t="s">
        <v>194</v>
      </c>
      <c r="C257" s="128">
        <v>2</v>
      </c>
      <c r="D257" s="128">
        <v>7</v>
      </c>
      <c r="E257" s="128">
        <v>9</v>
      </c>
    </row>
    <row r="258" spans="1:5" x14ac:dyDescent="0.25">
      <c r="A258" s="125" t="s">
        <v>192</v>
      </c>
      <c r="B258" s="126" t="s">
        <v>193</v>
      </c>
      <c r="C258" s="125">
        <v>2</v>
      </c>
      <c r="D258" s="125">
        <v>1</v>
      </c>
      <c r="E258" s="125">
        <v>3</v>
      </c>
    </row>
    <row r="259" spans="1:5" ht="13" thickBot="1" x14ac:dyDescent="0.3">
      <c r="A259" s="144" t="s">
        <v>192</v>
      </c>
      <c r="B259" s="145" t="s">
        <v>191</v>
      </c>
      <c r="C259" s="144">
        <v>2</v>
      </c>
      <c r="D259" s="144">
        <v>0</v>
      </c>
      <c r="E259" s="144">
        <v>2</v>
      </c>
    </row>
    <row r="260" spans="1:5" ht="13" x14ac:dyDescent="0.3">
      <c r="A260" s="165"/>
      <c r="B260" s="166" t="s">
        <v>512</v>
      </c>
      <c r="C260" s="335">
        <v>506</v>
      </c>
      <c r="D260" s="335">
        <v>706</v>
      </c>
      <c r="E260" s="335">
        <v>1212</v>
      </c>
    </row>
    <row r="261" spans="1:5" ht="13.5" thickBot="1" x14ac:dyDescent="0.35">
      <c r="A261" s="333"/>
      <c r="B261" s="334" t="s">
        <v>630</v>
      </c>
      <c r="C261" s="336">
        <f>C260/$E$260*100</f>
        <v>41.74917491749175</v>
      </c>
      <c r="D261" s="336">
        <f t="shared" ref="D261:E261" si="0">D260/$E$260*100</f>
        <v>58.25082508250825</v>
      </c>
      <c r="E261" s="336">
        <f t="shared" si="0"/>
        <v>100</v>
      </c>
    </row>
    <row r="263" spans="1:5" x14ac:dyDescent="0.25">
      <c r="A263" s="25" t="s">
        <v>160</v>
      </c>
    </row>
    <row r="264" spans="1:5" x14ac:dyDescent="0.25">
      <c r="A264" s="32" t="s">
        <v>64</v>
      </c>
    </row>
  </sheetData>
  <mergeCells count="1">
    <mergeCell ref="A2:B2"/>
  </mergeCells>
  <hyperlinks>
    <hyperlink ref="A2:B2" location="TOC!A1" display="Return to Table of Contents"/>
  </hyperlinks>
  <pageMargins left="0.25" right="0.25" top="0.75" bottom="0.75" header="0.3" footer="0.3"/>
  <pageSetup scale="87" fitToHeight="0" orientation="portrait" horizontalDpi="1200" verticalDpi="1200" r:id="rId1"/>
  <headerFooter>
    <oddHeader>&amp;L&amp;"Arial,Bold"2017-18 Survey of Allied Dental Education
Report 2 - Dental Assisting Education Programs</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63"/>
  <sheetViews>
    <sheetView workbookViewId="0">
      <pane ySplit="3" topLeftCell="A4" activePane="bottomLeft" state="frozen"/>
      <selection pane="bottomLeft"/>
    </sheetView>
  </sheetViews>
  <sheetFormatPr defaultColWidth="9.1796875" defaultRowHeight="12.5" x14ac:dyDescent="0.25"/>
  <cols>
    <col min="1" max="1" width="5.81640625" style="133" customWidth="1"/>
    <col min="2" max="2" width="85.1796875" style="133" customWidth="1"/>
    <col min="3" max="11" width="13.1796875" style="133" customWidth="1"/>
    <col min="12" max="16384" width="9.1796875" style="119"/>
  </cols>
  <sheetData>
    <row r="1" spans="1:11" ht="13" x14ac:dyDescent="0.3">
      <c r="A1" s="162" t="s">
        <v>38</v>
      </c>
    </row>
    <row r="2" spans="1:11" x14ac:dyDescent="0.25">
      <c r="A2" s="392" t="s">
        <v>46</v>
      </c>
      <c r="B2" s="392"/>
    </row>
    <row r="3" spans="1:11" ht="32" x14ac:dyDescent="0.3">
      <c r="A3" s="330" t="s">
        <v>499</v>
      </c>
      <c r="B3" s="123" t="s">
        <v>498</v>
      </c>
      <c r="C3" s="273" t="s">
        <v>734</v>
      </c>
      <c r="D3" s="273" t="s">
        <v>735</v>
      </c>
      <c r="E3" s="273" t="s">
        <v>736</v>
      </c>
      <c r="F3" s="273" t="s">
        <v>737</v>
      </c>
      <c r="G3" s="273" t="s">
        <v>738</v>
      </c>
      <c r="H3" s="273" t="s">
        <v>739</v>
      </c>
      <c r="I3" s="273" t="s">
        <v>740</v>
      </c>
      <c r="J3" s="273" t="s">
        <v>741</v>
      </c>
      <c r="K3" s="273" t="s">
        <v>742</v>
      </c>
    </row>
    <row r="4" spans="1:11" x14ac:dyDescent="0.25">
      <c r="A4" s="125" t="s">
        <v>487</v>
      </c>
      <c r="B4" s="126" t="s">
        <v>491</v>
      </c>
      <c r="C4" s="125" t="s">
        <v>190</v>
      </c>
      <c r="D4" s="125" t="s">
        <v>190</v>
      </c>
      <c r="E4" s="125" t="s">
        <v>190</v>
      </c>
      <c r="F4" s="125" t="s">
        <v>190</v>
      </c>
      <c r="G4" s="125" t="s">
        <v>190</v>
      </c>
      <c r="H4" s="125" t="s">
        <v>190</v>
      </c>
      <c r="I4" s="125" t="s">
        <v>190</v>
      </c>
      <c r="J4" s="125" t="s">
        <v>190</v>
      </c>
      <c r="K4" s="125" t="s">
        <v>190</v>
      </c>
    </row>
    <row r="5" spans="1:11" x14ac:dyDescent="0.25">
      <c r="A5" s="128" t="s">
        <v>487</v>
      </c>
      <c r="B5" s="129" t="s">
        <v>490</v>
      </c>
      <c r="C5" s="128" t="s">
        <v>190</v>
      </c>
      <c r="D5" s="128" t="s">
        <v>190</v>
      </c>
      <c r="E5" s="128" t="s">
        <v>190</v>
      </c>
      <c r="F5" s="128" t="s">
        <v>190</v>
      </c>
      <c r="G5" s="128" t="s">
        <v>190</v>
      </c>
      <c r="H5" s="128" t="s">
        <v>190</v>
      </c>
      <c r="I5" s="128" t="s">
        <v>190</v>
      </c>
      <c r="J5" s="128" t="s">
        <v>190</v>
      </c>
      <c r="K5" s="128" t="s">
        <v>190</v>
      </c>
    </row>
    <row r="6" spans="1:11" x14ac:dyDescent="0.25">
      <c r="A6" s="125" t="s">
        <v>487</v>
      </c>
      <c r="B6" s="126" t="s">
        <v>489</v>
      </c>
      <c r="C6" s="125" t="s">
        <v>190</v>
      </c>
      <c r="D6" s="125" t="s">
        <v>190</v>
      </c>
      <c r="E6" s="125" t="s">
        <v>190</v>
      </c>
      <c r="F6" s="125" t="s">
        <v>190</v>
      </c>
      <c r="G6" s="125" t="s">
        <v>190</v>
      </c>
      <c r="H6" s="125" t="s">
        <v>190</v>
      </c>
      <c r="I6" s="125" t="s">
        <v>190</v>
      </c>
      <c r="J6" s="125" t="s">
        <v>190</v>
      </c>
      <c r="K6" s="125" t="s">
        <v>190</v>
      </c>
    </row>
    <row r="7" spans="1:11" x14ac:dyDescent="0.25">
      <c r="A7" s="128" t="s">
        <v>487</v>
      </c>
      <c r="B7" s="129" t="s">
        <v>488</v>
      </c>
      <c r="C7" s="128" t="s">
        <v>190</v>
      </c>
      <c r="D7" s="128" t="s">
        <v>190</v>
      </c>
      <c r="E7" s="128" t="s">
        <v>190</v>
      </c>
      <c r="F7" s="128" t="s">
        <v>190</v>
      </c>
      <c r="G7" s="128" t="s">
        <v>190</v>
      </c>
      <c r="H7" s="128" t="s">
        <v>190</v>
      </c>
      <c r="I7" s="128" t="s">
        <v>190</v>
      </c>
      <c r="J7" s="128" t="s">
        <v>190</v>
      </c>
      <c r="K7" s="128" t="s">
        <v>190</v>
      </c>
    </row>
    <row r="8" spans="1:11" x14ac:dyDescent="0.25">
      <c r="A8" s="125" t="s">
        <v>487</v>
      </c>
      <c r="B8" s="126" t="s">
        <v>486</v>
      </c>
      <c r="C8" s="125" t="s">
        <v>190</v>
      </c>
      <c r="D8" s="125" t="s">
        <v>190</v>
      </c>
      <c r="E8" s="125" t="s">
        <v>190</v>
      </c>
      <c r="F8" s="125" t="s">
        <v>190</v>
      </c>
      <c r="G8" s="125" t="s">
        <v>190</v>
      </c>
      <c r="H8" s="125" t="s">
        <v>190</v>
      </c>
      <c r="I8" s="125" t="s">
        <v>190</v>
      </c>
      <c r="J8" s="125" t="s">
        <v>195</v>
      </c>
      <c r="K8" s="125" t="s">
        <v>190</v>
      </c>
    </row>
    <row r="9" spans="1:11" x14ac:dyDescent="0.25">
      <c r="A9" s="128" t="s">
        <v>485</v>
      </c>
      <c r="B9" s="129" t="s">
        <v>484</v>
      </c>
      <c r="C9" s="128" t="s">
        <v>190</v>
      </c>
      <c r="D9" s="128" t="s">
        <v>190</v>
      </c>
      <c r="E9" s="128" t="s">
        <v>190</v>
      </c>
      <c r="F9" s="128" t="s">
        <v>190</v>
      </c>
      <c r="G9" s="128" t="s">
        <v>190</v>
      </c>
      <c r="H9" s="128" t="s">
        <v>190</v>
      </c>
      <c r="I9" s="128" t="s">
        <v>190</v>
      </c>
      <c r="J9" s="128" t="s">
        <v>195</v>
      </c>
      <c r="K9" s="128" t="s">
        <v>190</v>
      </c>
    </row>
    <row r="10" spans="1:11" x14ac:dyDescent="0.25">
      <c r="A10" s="125" t="s">
        <v>481</v>
      </c>
      <c r="B10" s="126" t="s">
        <v>483</v>
      </c>
      <c r="C10" s="125" t="s">
        <v>190</v>
      </c>
      <c r="D10" s="125" t="s">
        <v>190</v>
      </c>
      <c r="E10" s="125" t="s">
        <v>190</v>
      </c>
      <c r="F10" s="125" t="s">
        <v>190</v>
      </c>
      <c r="G10" s="125" t="s">
        <v>190</v>
      </c>
      <c r="H10" s="125" t="s">
        <v>195</v>
      </c>
      <c r="I10" s="125" t="s">
        <v>190</v>
      </c>
      <c r="J10" s="125" t="s">
        <v>195</v>
      </c>
      <c r="K10" s="125" t="s">
        <v>190</v>
      </c>
    </row>
    <row r="11" spans="1:11" x14ac:dyDescent="0.25">
      <c r="A11" s="128" t="s">
        <v>481</v>
      </c>
      <c r="B11" s="129" t="s">
        <v>482</v>
      </c>
      <c r="C11" s="128" t="s">
        <v>190</v>
      </c>
      <c r="D11" s="128" t="s">
        <v>190</v>
      </c>
      <c r="E11" s="128" t="s">
        <v>190</v>
      </c>
      <c r="F11" s="128" t="s">
        <v>190</v>
      </c>
      <c r="G11" s="128" t="s">
        <v>190</v>
      </c>
      <c r="H11" s="128" t="s">
        <v>190</v>
      </c>
      <c r="I11" s="128" t="s">
        <v>190</v>
      </c>
      <c r="J11" s="128" t="s">
        <v>190</v>
      </c>
      <c r="K11" s="128" t="s">
        <v>190</v>
      </c>
    </row>
    <row r="12" spans="1:11" x14ac:dyDescent="0.25">
      <c r="A12" s="125" t="s">
        <v>481</v>
      </c>
      <c r="B12" s="126" t="s">
        <v>480</v>
      </c>
      <c r="C12" s="125" t="s">
        <v>190</v>
      </c>
      <c r="D12" s="125" t="s">
        <v>190</v>
      </c>
      <c r="E12" s="125" t="s">
        <v>190</v>
      </c>
      <c r="F12" s="125" t="s">
        <v>190</v>
      </c>
      <c r="G12" s="125" t="s">
        <v>190</v>
      </c>
      <c r="H12" s="125" t="s">
        <v>190</v>
      </c>
      <c r="I12" s="125" t="s">
        <v>195</v>
      </c>
      <c r="J12" s="125" t="s">
        <v>195</v>
      </c>
      <c r="K12" s="125" t="s">
        <v>190</v>
      </c>
    </row>
    <row r="13" spans="1:11" x14ac:dyDescent="0.25">
      <c r="A13" s="128" t="s">
        <v>478</v>
      </c>
      <c r="B13" s="129" t="s">
        <v>479</v>
      </c>
      <c r="C13" s="128" t="s">
        <v>190</v>
      </c>
      <c r="D13" s="128" t="s">
        <v>190</v>
      </c>
      <c r="E13" s="128" t="s">
        <v>190</v>
      </c>
      <c r="F13" s="128" t="s">
        <v>190</v>
      </c>
      <c r="G13" s="128" t="s">
        <v>190</v>
      </c>
      <c r="H13" s="128" t="s">
        <v>190</v>
      </c>
      <c r="I13" s="128" t="s">
        <v>190</v>
      </c>
      <c r="J13" s="128" t="s">
        <v>190</v>
      </c>
      <c r="K13" s="128" t="s">
        <v>190</v>
      </c>
    </row>
    <row r="14" spans="1:11" x14ac:dyDescent="0.25">
      <c r="A14" s="125" t="s">
        <v>478</v>
      </c>
      <c r="B14" s="126" t="s">
        <v>477</v>
      </c>
      <c r="C14" s="125" t="s">
        <v>190</v>
      </c>
      <c r="D14" s="125" t="s">
        <v>190</v>
      </c>
      <c r="E14" s="125" t="s">
        <v>190</v>
      </c>
      <c r="F14" s="125" t="s">
        <v>190</v>
      </c>
      <c r="G14" s="125" t="s">
        <v>190</v>
      </c>
      <c r="H14" s="125" t="s">
        <v>190</v>
      </c>
      <c r="I14" s="125" t="s">
        <v>190</v>
      </c>
      <c r="J14" s="125" t="s">
        <v>190</v>
      </c>
      <c r="K14" s="125" t="s">
        <v>190</v>
      </c>
    </row>
    <row r="15" spans="1:11" x14ac:dyDescent="0.25">
      <c r="A15" s="128" t="s">
        <v>457</v>
      </c>
      <c r="B15" s="129" t="s">
        <v>476</v>
      </c>
      <c r="C15" s="128" t="s">
        <v>190</v>
      </c>
      <c r="D15" s="128" t="s">
        <v>190</v>
      </c>
      <c r="E15" s="128" t="s">
        <v>190</v>
      </c>
      <c r="F15" s="128" t="s">
        <v>190</v>
      </c>
      <c r="G15" s="128" t="s">
        <v>195</v>
      </c>
      <c r="H15" s="128" t="s">
        <v>190</v>
      </c>
      <c r="I15" s="128" t="s">
        <v>190</v>
      </c>
      <c r="J15" s="128" t="s">
        <v>190</v>
      </c>
      <c r="K15" s="128" t="s">
        <v>190</v>
      </c>
    </row>
    <row r="16" spans="1:11" x14ac:dyDescent="0.25">
      <c r="A16" s="125" t="s">
        <v>457</v>
      </c>
      <c r="B16" s="126" t="s">
        <v>475</v>
      </c>
      <c r="C16" s="125" t="s">
        <v>190</v>
      </c>
      <c r="D16" s="125" t="s">
        <v>190</v>
      </c>
      <c r="E16" s="125" t="s">
        <v>190</v>
      </c>
      <c r="F16" s="125" t="s">
        <v>190</v>
      </c>
      <c r="G16" s="125" t="s">
        <v>195</v>
      </c>
      <c r="H16" s="125" t="s">
        <v>190</v>
      </c>
      <c r="I16" s="125" t="s">
        <v>190</v>
      </c>
      <c r="J16" s="125" t="s">
        <v>190</v>
      </c>
      <c r="K16" s="125" t="s">
        <v>190</v>
      </c>
    </row>
    <row r="17" spans="1:11" x14ac:dyDescent="0.25">
      <c r="A17" s="128" t="s">
        <v>457</v>
      </c>
      <c r="B17" s="129" t="s">
        <v>474</v>
      </c>
      <c r="C17" s="128" t="s">
        <v>190</v>
      </c>
      <c r="D17" s="128" t="s">
        <v>190</v>
      </c>
      <c r="E17" s="128" t="s">
        <v>190</v>
      </c>
      <c r="F17" s="128" t="s">
        <v>190</v>
      </c>
      <c r="G17" s="128" t="s">
        <v>195</v>
      </c>
      <c r="H17" s="128" t="s">
        <v>195</v>
      </c>
      <c r="I17" s="128" t="s">
        <v>190</v>
      </c>
      <c r="J17" s="128" t="s">
        <v>190</v>
      </c>
      <c r="K17" s="128" t="s">
        <v>190</v>
      </c>
    </row>
    <row r="18" spans="1:11" x14ac:dyDescent="0.25">
      <c r="A18" s="125" t="s">
        <v>457</v>
      </c>
      <c r="B18" s="126" t="s">
        <v>473</v>
      </c>
      <c r="C18" s="125" t="s">
        <v>190</v>
      </c>
      <c r="D18" s="125" t="s">
        <v>190</v>
      </c>
      <c r="E18" s="125" t="s">
        <v>190</v>
      </c>
      <c r="F18" s="125" t="s">
        <v>190</v>
      </c>
      <c r="G18" s="125" t="s">
        <v>190</v>
      </c>
      <c r="H18" s="125" t="s">
        <v>190</v>
      </c>
      <c r="I18" s="125" t="s">
        <v>190</v>
      </c>
      <c r="J18" s="125" t="s">
        <v>190</v>
      </c>
      <c r="K18" s="125" t="s">
        <v>190</v>
      </c>
    </row>
    <row r="19" spans="1:11" x14ac:dyDescent="0.25">
      <c r="A19" s="128" t="s">
        <v>457</v>
      </c>
      <c r="B19" s="129" t="s">
        <v>472</v>
      </c>
      <c r="C19" s="128" t="s">
        <v>190</v>
      </c>
      <c r="D19" s="128" t="s">
        <v>190</v>
      </c>
      <c r="E19" s="128" t="s">
        <v>190</v>
      </c>
      <c r="F19" s="128" t="s">
        <v>190</v>
      </c>
      <c r="G19" s="128" t="s">
        <v>190</v>
      </c>
      <c r="H19" s="128" t="s">
        <v>190</v>
      </c>
      <c r="I19" s="128" t="s">
        <v>190</v>
      </c>
      <c r="J19" s="128" t="s">
        <v>190</v>
      </c>
      <c r="K19" s="128" t="s">
        <v>190</v>
      </c>
    </row>
    <row r="20" spans="1:11" x14ac:dyDescent="0.25">
      <c r="A20" s="125" t="s">
        <v>457</v>
      </c>
      <c r="B20" s="126" t="s">
        <v>471</v>
      </c>
      <c r="C20" s="125" t="s">
        <v>190</v>
      </c>
      <c r="D20" s="125" t="s">
        <v>190</v>
      </c>
      <c r="E20" s="125" t="s">
        <v>190</v>
      </c>
      <c r="F20" s="125" t="s">
        <v>190</v>
      </c>
      <c r="G20" s="125" t="s">
        <v>195</v>
      </c>
      <c r="H20" s="125" t="s">
        <v>190</v>
      </c>
      <c r="I20" s="125" t="s">
        <v>190</v>
      </c>
      <c r="J20" s="125" t="s">
        <v>190</v>
      </c>
      <c r="K20" s="125" t="s">
        <v>190</v>
      </c>
    </row>
    <row r="21" spans="1:11" x14ac:dyDescent="0.25">
      <c r="A21" s="128" t="s">
        <v>457</v>
      </c>
      <c r="B21" s="129" t="s">
        <v>470</v>
      </c>
      <c r="C21" s="128" t="s">
        <v>190</v>
      </c>
      <c r="D21" s="128" t="s">
        <v>190</v>
      </c>
      <c r="E21" s="128" t="s">
        <v>190</v>
      </c>
      <c r="F21" s="128" t="s">
        <v>190</v>
      </c>
      <c r="G21" s="128" t="s">
        <v>190</v>
      </c>
      <c r="H21" s="128" t="s">
        <v>190</v>
      </c>
      <c r="I21" s="128" t="s">
        <v>190</v>
      </c>
      <c r="J21" s="128" t="s">
        <v>190</v>
      </c>
      <c r="K21" s="128" t="s">
        <v>190</v>
      </c>
    </row>
    <row r="22" spans="1:11" x14ac:dyDescent="0.25">
      <c r="A22" s="125" t="s">
        <v>457</v>
      </c>
      <c r="B22" s="126" t="s">
        <v>469</v>
      </c>
      <c r="C22" s="125" t="s">
        <v>190</v>
      </c>
      <c r="D22" s="125" t="s">
        <v>190</v>
      </c>
      <c r="E22" s="125" t="s">
        <v>190</v>
      </c>
      <c r="F22" s="125" t="s">
        <v>190</v>
      </c>
      <c r="G22" s="125" t="s">
        <v>190</v>
      </c>
      <c r="H22" s="125" t="s">
        <v>190</v>
      </c>
      <c r="I22" s="125" t="s">
        <v>190</v>
      </c>
      <c r="J22" s="125" t="s">
        <v>190</v>
      </c>
      <c r="K22" s="125" t="s">
        <v>190</v>
      </c>
    </row>
    <row r="23" spans="1:11" x14ac:dyDescent="0.25">
      <c r="A23" s="128" t="s">
        <v>457</v>
      </c>
      <c r="B23" s="129" t="s">
        <v>468</v>
      </c>
      <c r="C23" s="128" t="s">
        <v>190</v>
      </c>
      <c r="D23" s="128" t="s">
        <v>190</v>
      </c>
      <c r="E23" s="128" t="s">
        <v>190</v>
      </c>
      <c r="F23" s="128" t="s">
        <v>190</v>
      </c>
      <c r="G23" s="128" t="s">
        <v>190</v>
      </c>
      <c r="H23" s="128" t="s">
        <v>190</v>
      </c>
      <c r="I23" s="128" t="s">
        <v>190</v>
      </c>
      <c r="J23" s="128" t="s">
        <v>190</v>
      </c>
      <c r="K23" s="128" t="s">
        <v>190</v>
      </c>
    </row>
    <row r="24" spans="1:11" x14ac:dyDescent="0.25">
      <c r="A24" s="125" t="s">
        <v>457</v>
      </c>
      <c r="B24" s="126" t="s">
        <v>467</v>
      </c>
      <c r="C24" s="125" t="s">
        <v>190</v>
      </c>
      <c r="D24" s="125" t="s">
        <v>190</v>
      </c>
      <c r="E24" s="125" t="s">
        <v>190</v>
      </c>
      <c r="F24" s="125" t="s">
        <v>190</v>
      </c>
      <c r="G24" s="125" t="s">
        <v>190</v>
      </c>
      <c r="H24" s="125" t="s">
        <v>190</v>
      </c>
      <c r="I24" s="125" t="s">
        <v>195</v>
      </c>
      <c r="J24" s="125" t="s">
        <v>190</v>
      </c>
      <c r="K24" s="125" t="s">
        <v>190</v>
      </c>
    </row>
    <row r="25" spans="1:11" x14ac:dyDescent="0.25">
      <c r="A25" s="128" t="s">
        <v>457</v>
      </c>
      <c r="B25" s="129" t="s">
        <v>466</v>
      </c>
      <c r="C25" s="128" t="s">
        <v>190</v>
      </c>
      <c r="D25" s="128" t="s">
        <v>190</v>
      </c>
      <c r="E25" s="128" t="s">
        <v>190</v>
      </c>
      <c r="F25" s="128" t="s">
        <v>190</v>
      </c>
      <c r="G25" s="128" t="s">
        <v>190</v>
      </c>
      <c r="H25" s="128" t="s">
        <v>190</v>
      </c>
      <c r="I25" s="128" t="s">
        <v>195</v>
      </c>
      <c r="J25" s="128" t="s">
        <v>195</v>
      </c>
      <c r="K25" s="128" t="s">
        <v>190</v>
      </c>
    </row>
    <row r="26" spans="1:11" x14ac:dyDescent="0.25">
      <c r="A26" s="125" t="s">
        <v>457</v>
      </c>
      <c r="B26" s="126" t="s">
        <v>465</v>
      </c>
      <c r="C26" s="125" t="s">
        <v>190</v>
      </c>
      <c r="D26" s="125" t="s">
        <v>190</v>
      </c>
      <c r="E26" s="125" t="s">
        <v>190</v>
      </c>
      <c r="F26" s="125" t="s">
        <v>190</v>
      </c>
      <c r="G26" s="125" t="s">
        <v>190</v>
      </c>
      <c r="H26" s="125" t="s">
        <v>195</v>
      </c>
      <c r="I26" s="125" t="s">
        <v>190</v>
      </c>
      <c r="J26" s="125" t="s">
        <v>190</v>
      </c>
      <c r="K26" s="125" t="s">
        <v>190</v>
      </c>
    </row>
    <row r="27" spans="1:11" x14ac:dyDescent="0.25">
      <c r="A27" s="128" t="s">
        <v>457</v>
      </c>
      <c r="B27" s="129" t="s">
        <v>464</v>
      </c>
      <c r="C27" s="128" t="s">
        <v>190</v>
      </c>
      <c r="D27" s="128" t="s">
        <v>190</v>
      </c>
      <c r="E27" s="128" t="s">
        <v>190</v>
      </c>
      <c r="F27" s="128" t="s">
        <v>190</v>
      </c>
      <c r="G27" s="128" t="s">
        <v>190</v>
      </c>
      <c r="H27" s="128" t="s">
        <v>190</v>
      </c>
      <c r="I27" s="128" t="s">
        <v>190</v>
      </c>
      <c r="J27" s="128" t="s">
        <v>195</v>
      </c>
      <c r="K27" s="128" t="s">
        <v>190</v>
      </c>
    </row>
    <row r="28" spans="1:11" x14ac:dyDescent="0.25">
      <c r="A28" s="125" t="s">
        <v>457</v>
      </c>
      <c r="B28" s="126" t="s">
        <v>463</v>
      </c>
      <c r="C28" s="125" t="s">
        <v>190</v>
      </c>
      <c r="D28" s="125" t="s">
        <v>190</v>
      </c>
      <c r="E28" s="125" t="s">
        <v>190</v>
      </c>
      <c r="F28" s="125" t="s">
        <v>190</v>
      </c>
      <c r="G28" s="125" t="s">
        <v>190</v>
      </c>
      <c r="H28" s="125" t="s">
        <v>190</v>
      </c>
      <c r="I28" s="125" t="s">
        <v>190</v>
      </c>
      <c r="J28" s="125" t="s">
        <v>190</v>
      </c>
      <c r="K28" s="125" t="s">
        <v>190</v>
      </c>
    </row>
    <row r="29" spans="1:11" x14ac:dyDescent="0.25">
      <c r="A29" s="128" t="s">
        <v>457</v>
      </c>
      <c r="B29" s="129" t="s">
        <v>462</v>
      </c>
      <c r="C29" s="128" t="s">
        <v>190</v>
      </c>
      <c r="D29" s="128" t="s">
        <v>190</v>
      </c>
      <c r="E29" s="128" t="s">
        <v>190</v>
      </c>
      <c r="F29" s="128" t="s">
        <v>190</v>
      </c>
      <c r="G29" s="128" t="s">
        <v>190</v>
      </c>
      <c r="H29" s="128" t="s">
        <v>190</v>
      </c>
      <c r="I29" s="128" t="s">
        <v>190</v>
      </c>
      <c r="J29" s="128" t="s">
        <v>190</v>
      </c>
      <c r="K29" s="128" t="s">
        <v>190</v>
      </c>
    </row>
    <row r="30" spans="1:11" x14ac:dyDescent="0.25">
      <c r="A30" s="125" t="s">
        <v>457</v>
      </c>
      <c r="B30" s="126" t="s">
        <v>461</v>
      </c>
      <c r="C30" s="125" t="s">
        <v>190</v>
      </c>
      <c r="D30" s="125" t="s">
        <v>190</v>
      </c>
      <c r="E30" s="125" t="s">
        <v>190</v>
      </c>
      <c r="F30" s="125" t="s">
        <v>190</v>
      </c>
      <c r="G30" s="125" t="s">
        <v>190</v>
      </c>
      <c r="H30" s="125" t="s">
        <v>190</v>
      </c>
      <c r="I30" s="125" t="s">
        <v>190</v>
      </c>
      <c r="J30" s="125" t="s">
        <v>195</v>
      </c>
      <c r="K30" s="125" t="s">
        <v>190</v>
      </c>
    </row>
    <row r="31" spans="1:11" x14ac:dyDescent="0.25">
      <c r="A31" s="128" t="s">
        <v>457</v>
      </c>
      <c r="B31" s="129" t="s">
        <v>460</v>
      </c>
      <c r="C31" s="128" t="s">
        <v>190</v>
      </c>
      <c r="D31" s="128" t="s">
        <v>190</v>
      </c>
      <c r="E31" s="128" t="s">
        <v>190</v>
      </c>
      <c r="F31" s="128" t="s">
        <v>190</v>
      </c>
      <c r="G31" s="128" t="s">
        <v>190</v>
      </c>
      <c r="H31" s="128" t="s">
        <v>190</v>
      </c>
      <c r="I31" s="128" t="s">
        <v>190</v>
      </c>
      <c r="J31" s="128" t="s">
        <v>190</v>
      </c>
      <c r="K31" s="128" t="s">
        <v>195</v>
      </c>
    </row>
    <row r="32" spans="1:11" x14ac:dyDescent="0.25">
      <c r="A32" s="125" t="s">
        <v>457</v>
      </c>
      <c r="B32" s="126" t="s">
        <v>459</v>
      </c>
      <c r="C32" s="125" t="s">
        <v>190</v>
      </c>
      <c r="D32" s="125" t="s">
        <v>190</v>
      </c>
      <c r="E32" s="125" t="s">
        <v>190</v>
      </c>
      <c r="F32" s="125" t="s">
        <v>190</v>
      </c>
      <c r="G32" s="125" t="s">
        <v>190</v>
      </c>
      <c r="H32" s="125" t="s">
        <v>190</v>
      </c>
      <c r="I32" s="125" t="s">
        <v>195</v>
      </c>
      <c r="J32" s="125" t="s">
        <v>195</v>
      </c>
      <c r="K32" s="125" t="s">
        <v>190</v>
      </c>
    </row>
    <row r="33" spans="1:11" x14ac:dyDescent="0.25">
      <c r="A33" s="128" t="s">
        <v>457</v>
      </c>
      <c r="B33" s="129" t="s">
        <v>458</v>
      </c>
      <c r="C33" s="128" t="s">
        <v>190</v>
      </c>
      <c r="D33" s="128" t="s">
        <v>190</v>
      </c>
      <c r="E33" s="128" t="s">
        <v>190</v>
      </c>
      <c r="F33" s="128" t="s">
        <v>190</v>
      </c>
      <c r="G33" s="128" t="s">
        <v>190</v>
      </c>
      <c r="H33" s="128" t="s">
        <v>190</v>
      </c>
      <c r="I33" s="128" t="s">
        <v>190</v>
      </c>
      <c r="J33" s="128" t="s">
        <v>190</v>
      </c>
      <c r="K33" s="128" t="s">
        <v>190</v>
      </c>
    </row>
    <row r="34" spans="1:11" x14ac:dyDescent="0.25">
      <c r="A34" s="125" t="s">
        <v>457</v>
      </c>
      <c r="B34" s="126" t="s">
        <v>456</v>
      </c>
      <c r="C34" s="125" t="s">
        <v>190</v>
      </c>
      <c r="D34" s="125" t="s">
        <v>190</v>
      </c>
      <c r="E34" s="125" t="s">
        <v>190</v>
      </c>
      <c r="F34" s="125" t="s">
        <v>190</v>
      </c>
      <c r="G34" s="125" t="s">
        <v>195</v>
      </c>
      <c r="H34" s="125" t="s">
        <v>190</v>
      </c>
      <c r="I34" s="125" t="s">
        <v>195</v>
      </c>
      <c r="J34" s="125" t="s">
        <v>195</v>
      </c>
      <c r="K34" s="125" t="s">
        <v>190</v>
      </c>
    </row>
    <row r="35" spans="1:11" x14ac:dyDescent="0.25">
      <c r="A35" s="128" t="s">
        <v>453</v>
      </c>
      <c r="B35" s="129" t="s">
        <v>455</v>
      </c>
      <c r="C35" s="128" t="s">
        <v>190</v>
      </c>
      <c r="D35" s="128" t="s">
        <v>190</v>
      </c>
      <c r="E35" s="128" t="s">
        <v>195</v>
      </c>
      <c r="F35" s="128" t="s">
        <v>195</v>
      </c>
      <c r="G35" s="128" t="s">
        <v>195</v>
      </c>
      <c r="H35" s="128" t="s">
        <v>190</v>
      </c>
      <c r="I35" s="128" t="s">
        <v>190</v>
      </c>
      <c r="J35" s="128" t="s">
        <v>195</v>
      </c>
      <c r="K35" s="128" t="s">
        <v>195</v>
      </c>
    </row>
    <row r="36" spans="1:11" x14ac:dyDescent="0.25">
      <c r="A36" s="125" t="s">
        <v>453</v>
      </c>
      <c r="B36" s="126" t="s">
        <v>454</v>
      </c>
      <c r="C36" s="125" t="s">
        <v>190</v>
      </c>
      <c r="D36" s="125" t="s">
        <v>190</v>
      </c>
      <c r="E36" s="125" t="s">
        <v>190</v>
      </c>
      <c r="F36" s="125" t="s">
        <v>195</v>
      </c>
      <c r="G36" s="125" t="s">
        <v>195</v>
      </c>
      <c r="H36" s="125" t="s">
        <v>190</v>
      </c>
      <c r="I36" s="125" t="s">
        <v>190</v>
      </c>
      <c r="J36" s="125" t="s">
        <v>190</v>
      </c>
      <c r="K36" s="125" t="s">
        <v>190</v>
      </c>
    </row>
    <row r="37" spans="1:11" x14ac:dyDescent="0.25">
      <c r="A37" s="128" t="s">
        <v>453</v>
      </c>
      <c r="B37" s="129" t="s">
        <v>452</v>
      </c>
      <c r="C37" s="128" t="s">
        <v>190</v>
      </c>
      <c r="D37" s="128" t="s">
        <v>190</v>
      </c>
      <c r="E37" s="128" t="s">
        <v>190</v>
      </c>
      <c r="F37" s="128" t="s">
        <v>190</v>
      </c>
      <c r="G37" s="128" t="s">
        <v>195</v>
      </c>
      <c r="H37" s="128" t="s">
        <v>190</v>
      </c>
      <c r="I37" s="128" t="s">
        <v>190</v>
      </c>
      <c r="J37" s="128" t="s">
        <v>195</v>
      </c>
      <c r="K37" s="128" t="s">
        <v>190</v>
      </c>
    </row>
    <row r="38" spans="1:11" x14ac:dyDescent="0.25">
      <c r="A38" s="125" t="s">
        <v>449</v>
      </c>
      <c r="B38" s="126" t="s">
        <v>451</v>
      </c>
      <c r="C38" s="125" t="s">
        <v>190</v>
      </c>
      <c r="D38" s="125" t="s">
        <v>190</v>
      </c>
      <c r="E38" s="125" t="s">
        <v>190</v>
      </c>
      <c r="F38" s="125" t="s">
        <v>190</v>
      </c>
      <c r="G38" s="125" t="s">
        <v>190</v>
      </c>
      <c r="H38" s="125" t="s">
        <v>190</v>
      </c>
      <c r="I38" s="125" t="s">
        <v>195</v>
      </c>
      <c r="J38" s="125" t="s">
        <v>195</v>
      </c>
      <c r="K38" s="125" t="s">
        <v>190</v>
      </c>
    </row>
    <row r="39" spans="1:11" x14ac:dyDescent="0.25">
      <c r="A39" s="128" t="s">
        <v>449</v>
      </c>
      <c r="B39" s="129" t="s">
        <v>450</v>
      </c>
      <c r="C39" s="128" t="s">
        <v>190</v>
      </c>
      <c r="D39" s="128" t="s">
        <v>190</v>
      </c>
      <c r="E39" s="128" t="s">
        <v>190</v>
      </c>
      <c r="F39" s="128" t="s">
        <v>190</v>
      </c>
      <c r="G39" s="128" t="s">
        <v>190</v>
      </c>
      <c r="H39" s="128" t="s">
        <v>190</v>
      </c>
      <c r="I39" s="128" t="s">
        <v>190</v>
      </c>
      <c r="J39" s="128" t="s">
        <v>190</v>
      </c>
      <c r="K39" s="128" t="s">
        <v>190</v>
      </c>
    </row>
    <row r="40" spans="1:11" x14ac:dyDescent="0.25">
      <c r="A40" s="125" t="s">
        <v>449</v>
      </c>
      <c r="B40" s="126" t="s">
        <v>448</v>
      </c>
      <c r="C40" s="125" t="s">
        <v>190</v>
      </c>
      <c r="D40" s="125" t="s">
        <v>190</v>
      </c>
      <c r="E40" s="125" t="s">
        <v>190</v>
      </c>
      <c r="F40" s="125" t="s">
        <v>190</v>
      </c>
      <c r="G40" s="125" t="s">
        <v>190</v>
      </c>
      <c r="H40" s="125" t="s">
        <v>190</v>
      </c>
      <c r="I40" s="125" t="s">
        <v>190</v>
      </c>
      <c r="J40" s="125" t="s">
        <v>190</v>
      </c>
      <c r="K40" s="125" t="s">
        <v>190</v>
      </c>
    </row>
    <row r="41" spans="1:11" x14ac:dyDescent="0.25">
      <c r="A41" s="128" t="s">
        <v>427</v>
      </c>
      <c r="B41" s="129" t="s">
        <v>447</v>
      </c>
      <c r="C41" s="128" t="s">
        <v>190</v>
      </c>
      <c r="D41" s="128" t="s">
        <v>190</v>
      </c>
      <c r="E41" s="128" t="s">
        <v>190</v>
      </c>
      <c r="F41" s="128" t="s">
        <v>190</v>
      </c>
      <c r="G41" s="128" t="s">
        <v>190</v>
      </c>
      <c r="H41" s="128" t="s">
        <v>190</v>
      </c>
      <c r="I41" s="128" t="s">
        <v>190</v>
      </c>
      <c r="J41" s="128" t="s">
        <v>190</v>
      </c>
      <c r="K41" s="128" t="s">
        <v>190</v>
      </c>
    </row>
    <row r="42" spans="1:11" x14ac:dyDescent="0.25">
      <c r="A42" s="125" t="s">
        <v>427</v>
      </c>
      <c r="B42" s="126" t="s">
        <v>446</v>
      </c>
      <c r="C42" s="125" t="s">
        <v>190</v>
      </c>
      <c r="D42" s="125" t="s">
        <v>190</v>
      </c>
      <c r="E42" s="125" t="s">
        <v>190</v>
      </c>
      <c r="F42" s="125" t="s">
        <v>190</v>
      </c>
      <c r="G42" s="125" t="s">
        <v>190</v>
      </c>
      <c r="H42" s="125" t="s">
        <v>190</v>
      </c>
      <c r="I42" s="125" t="s">
        <v>190</v>
      </c>
      <c r="J42" s="125" t="s">
        <v>190</v>
      </c>
      <c r="K42" s="125" t="s">
        <v>190</v>
      </c>
    </row>
    <row r="43" spans="1:11" x14ac:dyDescent="0.25">
      <c r="A43" s="128" t="s">
        <v>427</v>
      </c>
      <c r="B43" s="129" t="s">
        <v>445</v>
      </c>
      <c r="C43" s="128" t="s">
        <v>190</v>
      </c>
      <c r="D43" s="128" t="s">
        <v>190</v>
      </c>
      <c r="E43" s="128" t="s">
        <v>190</v>
      </c>
      <c r="F43" s="128" t="s">
        <v>190</v>
      </c>
      <c r="G43" s="128" t="s">
        <v>190</v>
      </c>
      <c r="H43" s="128" t="s">
        <v>190</v>
      </c>
      <c r="I43" s="128" t="s">
        <v>190</v>
      </c>
      <c r="J43" s="128" t="s">
        <v>190</v>
      </c>
      <c r="K43" s="128" t="s">
        <v>190</v>
      </c>
    </row>
    <row r="44" spans="1:11" x14ac:dyDescent="0.25">
      <c r="A44" s="125" t="s">
        <v>427</v>
      </c>
      <c r="B44" s="126" t="s">
        <v>444</v>
      </c>
      <c r="C44" s="125" t="s">
        <v>190</v>
      </c>
      <c r="D44" s="125" t="s">
        <v>190</v>
      </c>
      <c r="E44" s="125" t="s">
        <v>190</v>
      </c>
      <c r="F44" s="125" t="s">
        <v>190</v>
      </c>
      <c r="G44" s="125" t="s">
        <v>190</v>
      </c>
      <c r="H44" s="125" t="s">
        <v>190</v>
      </c>
      <c r="I44" s="125" t="s">
        <v>190</v>
      </c>
      <c r="J44" s="125" t="s">
        <v>195</v>
      </c>
      <c r="K44" s="125" t="s">
        <v>190</v>
      </c>
    </row>
    <row r="45" spans="1:11" x14ac:dyDescent="0.25">
      <c r="A45" s="128" t="s">
        <v>427</v>
      </c>
      <c r="B45" s="129" t="s">
        <v>443</v>
      </c>
      <c r="C45" s="128" t="s">
        <v>190</v>
      </c>
      <c r="D45" s="128" t="s">
        <v>190</v>
      </c>
      <c r="E45" s="128" t="s">
        <v>190</v>
      </c>
      <c r="F45" s="128" t="s">
        <v>190</v>
      </c>
      <c r="G45" s="128" t="s">
        <v>190</v>
      </c>
      <c r="H45" s="128" t="s">
        <v>190</v>
      </c>
      <c r="I45" s="128" t="s">
        <v>190</v>
      </c>
      <c r="J45" s="128" t="s">
        <v>190</v>
      </c>
      <c r="K45" s="128" t="s">
        <v>190</v>
      </c>
    </row>
    <row r="46" spans="1:11" x14ac:dyDescent="0.25">
      <c r="A46" s="125" t="s">
        <v>427</v>
      </c>
      <c r="B46" s="126" t="s">
        <v>442</v>
      </c>
      <c r="C46" s="125" t="s">
        <v>190</v>
      </c>
      <c r="D46" s="125" t="s">
        <v>190</v>
      </c>
      <c r="E46" s="125" t="s">
        <v>195</v>
      </c>
      <c r="F46" s="125" t="s">
        <v>190</v>
      </c>
      <c r="G46" s="125" t="s">
        <v>195</v>
      </c>
      <c r="H46" s="125" t="s">
        <v>190</v>
      </c>
      <c r="I46" s="125" t="s">
        <v>195</v>
      </c>
      <c r="J46" s="125" t="s">
        <v>195</v>
      </c>
      <c r="K46" s="125" t="s">
        <v>190</v>
      </c>
    </row>
    <row r="47" spans="1:11" x14ac:dyDescent="0.25">
      <c r="A47" s="128" t="s">
        <v>427</v>
      </c>
      <c r="B47" s="129" t="s">
        <v>503</v>
      </c>
      <c r="C47" s="128" t="s">
        <v>190</v>
      </c>
      <c r="D47" s="128" t="s">
        <v>190</v>
      </c>
      <c r="E47" s="128" t="s">
        <v>190</v>
      </c>
      <c r="F47" s="128" t="s">
        <v>190</v>
      </c>
      <c r="G47" s="128" t="s">
        <v>190</v>
      </c>
      <c r="H47" s="128" t="s">
        <v>190</v>
      </c>
      <c r="I47" s="128" t="s">
        <v>190</v>
      </c>
      <c r="J47" s="128" t="s">
        <v>190</v>
      </c>
      <c r="K47" s="128" t="s">
        <v>190</v>
      </c>
    </row>
    <row r="48" spans="1:11" x14ac:dyDescent="0.25">
      <c r="A48" s="125" t="s">
        <v>427</v>
      </c>
      <c r="B48" s="126" t="s">
        <v>441</v>
      </c>
      <c r="C48" s="125" t="s">
        <v>190</v>
      </c>
      <c r="D48" s="125" t="s">
        <v>190</v>
      </c>
      <c r="E48" s="125" t="s">
        <v>190</v>
      </c>
      <c r="F48" s="125" t="s">
        <v>190</v>
      </c>
      <c r="G48" s="125" t="s">
        <v>190</v>
      </c>
      <c r="H48" s="125" t="s">
        <v>190</v>
      </c>
      <c r="I48" s="125" t="s">
        <v>190</v>
      </c>
      <c r="J48" s="125" t="s">
        <v>190</v>
      </c>
      <c r="K48" s="125" t="s">
        <v>190</v>
      </c>
    </row>
    <row r="49" spans="1:11" x14ac:dyDescent="0.25">
      <c r="A49" s="128" t="s">
        <v>427</v>
      </c>
      <c r="B49" s="129" t="s">
        <v>440</v>
      </c>
      <c r="C49" s="128" t="s">
        <v>190</v>
      </c>
      <c r="D49" s="128" t="s">
        <v>190</v>
      </c>
      <c r="E49" s="128" t="s">
        <v>190</v>
      </c>
      <c r="F49" s="128" t="s">
        <v>190</v>
      </c>
      <c r="G49" s="128" t="s">
        <v>190</v>
      </c>
      <c r="H49" s="128" t="s">
        <v>190</v>
      </c>
      <c r="I49" s="128" t="s">
        <v>190</v>
      </c>
      <c r="J49" s="128" t="s">
        <v>190</v>
      </c>
      <c r="K49" s="128" t="s">
        <v>190</v>
      </c>
    </row>
    <row r="50" spans="1:11" x14ac:dyDescent="0.25">
      <c r="A50" s="125" t="s">
        <v>427</v>
      </c>
      <c r="B50" s="126" t="s">
        <v>439</v>
      </c>
      <c r="C50" s="125" t="s">
        <v>190</v>
      </c>
      <c r="D50" s="125" t="s">
        <v>190</v>
      </c>
      <c r="E50" s="125" t="s">
        <v>190</v>
      </c>
      <c r="F50" s="125" t="s">
        <v>190</v>
      </c>
      <c r="G50" s="125" t="s">
        <v>190</v>
      </c>
      <c r="H50" s="125" t="s">
        <v>190</v>
      </c>
      <c r="I50" s="125" t="s">
        <v>190</v>
      </c>
      <c r="J50" s="125" t="s">
        <v>190</v>
      </c>
      <c r="K50" s="125" t="s">
        <v>190</v>
      </c>
    </row>
    <row r="51" spans="1:11" x14ac:dyDescent="0.25">
      <c r="A51" s="128" t="s">
        <v>427</v>
      </c>
      <c r="B51" s="129" t="s">
        <v>438</v>
      </c>
      <c r="C51" s="128" t="s">
        <v>190</v>
      </c>
      <c r="D51" s="128" t="s">
        <v>190</v>
      </c>
      <c r="E51" s="128" t="s">
        <v>190</v>
      </c>
      <c r="F51" s="128" t="s">
        <v>190</v>
      </c>
      <c r="G51" s="128" t="s">
        <v>190</v>
      </c>
      <c r="H51" s="128" t="s">
        <v>190</v>
      </c>
      <c r="I51" s="128" t="s">
        <v>190</v>
      </c>
      <c r="J51" s="128" t="s">
        <v>195</v>
      </c>
      <c r="K51" s="128" t="s">
        <v>190</v>
      </c>
    </row>
    <row r="52" spans="1:11" x14ac:dyDescent="0.25">
      <c r="A52" s="125" t="s">
        <v>427</v>
      </c>
      <c r="B52" s="126" t="s">
        <v>437</v>
      </c>
      <c r="C52" s="125" t="s">
        <v>190</v>
      </c>
      <c r="D52" s="125" t="s">
        <v>190</v>
      </c>
      <c r="E52" s="125" t="s">
        <v>190</v>
      </c>
      <c r="F52" s="125" t="s">
        <v>190</v>
      </c>
      <c r="G52" s="125" t="s">
        <v>190</v>
      </c>
      <c r="H52" s="125" t="s">
        <v>195</v>
      </c>
      <c r="I52" s="125" t="s">
        <v>190</v>
      </c>
      <c r="J52" s="125" t="s">
        <v>190</v>
      </c>
      <c r="K52" s="125" t="s">
        <v>190</v>
      </c>
    </row>
    <row r="53" spans="1:11" x14ac:dyDescent="0.25">
      <c r="A53" s="128" t="s">
        <v>427</v>
      </c>
      <c r="B53" s="129" t="s">
        <v>436</v>
      </c>
      <c r="C53" s="128" t="s">
        <v>190</v>
      </c>
      <c r="D53" s="128" t="s">
        <v>190</v>
      </c>
      <c r="E53" s="128" t="s">
        <v>190</v>
      </c>
      <c r="F53" s="128" t="s">
        <v>190</v>
      </c>
      <c r="G53" s="128" t="s">
        <v>190</v>
      </c>
      <c r="H53" s="128" t="s">
        <v>190</v>
      </c>
      <c r="I53" s="128" t="s">
        <v>190</v>
      </c>
      <c r="J53" s="128" t="s">
        <v>190</v>
      </c>
      <c r="K53" s="128" t="s">
        <v>190</v>
      </c>
    </row>
    <row r="54" spans="1:11" x14ac:dyDescent="0.25">
      <c r="A54" s="125" t="s">
        <v>427</v>
      </c>
      <c r="B54" s="126" t="s">
        <v>435</v>
      </c>
      <c r="C54" s="125" t="s">
        <v>190</v>
      </c>
      <c r="D54" s="125" t="s">
        <v>190</v>
      </c>
      <c r="E54" s="125" t="s">
        <v>190</v>
      </c>
      <c r="F54" s="125" t="s">
        <v>190</v>
      </c>
      <c r="G54" s="125" t="s">
        <v>190</v>
      </c>
      <c r="H54" s="125" t="s">
        <v>190</v>
      </c>
      <c r="I54" s="125" t="s">
        <v>190</v>
      </c>
      <c r="J54" s="125" t="s">
        <v>190</v>
      </c>
      <c r="K54" s="125" t="s">
        <v>190</v>
      </c>
    </row>
    <row r="55" spans="1:11" x14ac:dyDescent="0.25">
      <c r="A55" s="128" t="s">
        <v>427</v>
      </c>
      <c r="B55" s="129" t="s">
        <v>434</v>
      </c>
      <c r="C55" s="128" t="s">
        <v>190</v>
      </c>
      <c r="D55" s="128" t="s">
        <v>190</v>
      </c>
      <c r="E55" s="128" t="s">
        <v>190</v>
      </c>
      <c r="F55" s="128" t="s">
        <v>190</v>
      </c>
      <c r="G55" s="128" t="s">
        <v>190</v>
      </c>
      <c r="H55" s="128" t="s">
        <v>190</v>
      </c>
      <c r="I55" s="128" t="s">
        <v>190</v>
      </c>
      <c r="J55" s="128" t="s">
        <v>190</v>
      </c>
      <c r="K55" s="128" t="s">
        <v>190</v>
      </c>
    </row>
    <row r="56" spans="1:11" x14ac:dyDescent="0.25">
      <c r="A56" s="125" t="s">
        <v>427</v>
      </c>
      <c r="B56" s="126" t="s">
        <v>632</v>
      </c>
      <c r="C56" s="125" t="s">
        <v>190</v>
      </c>
      <c r="D56" s="125" t="s">
        <v>190</v>
      </c>
      <c r="E56" s="125" t="s">
        <v>190</v>
      </c>
      <c r="F56" s="125" t="s">
        <v>190</v>
      </c>
      <c r="G56" s="125" t="s">
        <v>190</v>
      </c>
      <c r="H56" s="125" t="s">
        <v>190</v>
      </c>
      <c r="I56" s="125" t="s">
        <v>190</v>
      </c>
      <c r="J56" s="125" t="s">
        <v>190</v>
      </c>
      <c r="K56" s="125" t="s">
        <v>190</v>
      </c>
    </row>
    <row r="57" spans="1:11" x14ac:dyDescent="0.25">
      <c r="A57" s="128" t="s">
        <v>427</v>
      </c>
      <c r="B57" s="129" t="s">
        <v>433</v>
      </c>
      <c r="C57" s="128" t="s">
        <v>190</v>
      </c>
      <c r="D57" s="128" t="s">
        <v>190</v>
      </c>
      <c r="E57" s="128" t="s">
        <v>190</v>
      </c>
      <c r="F57" s="128" t="s">
        <v>190</v>
      </c>
      <c r="G57" s="128" t="s">
        <v>190</v>
      </c>
      <c r="H57" s="128" t="s">
        <v>190</v>
      </c>
      <c r="I57" s="128" t="s">
        <v>190</v>
      </c>
      <c r="J57" s="128" t="s">
        <v>190</v>
      </c>
      <c r="K57" s="128" t="s">
        <v>190</v>
      </c>
    </row>
    <row r="58" spans="1:11" x14ac:dyDescent="0.25">
      <c r="A58" s="125" t="s">
        <v>427</v>
      </c>
      <c r="B58" s="126" t="s">
        <v>432</v>
      </c>
      <c r="C58" s="125" t="s">
        <v>190</v>
      </c>
      <c r="D58" s="125" t="s">
        <v>195</v>
      </c>
      <c r="E58" s="125" t="s">
        <v>190</v>
      </c>
      <c r="F58" s="125" t="s">
        <v>190</v>
      </c>
      <c r="G58" s="125" t="s">
        <v>195</v>
      </c>
      <c r="H58" s="125" t="s">
        <v>195</v>
      </c>
      <c r="I58" s="125" t="s">
        <v>190</v>
      </c>
      <c r="J58" s="125" t="s">
        <v>195</v>
      </c>
      <c r="K58" s="125" t="s">
        <v>190</v>
      </c>
    </row>
    <row r="59" spans="1:11" x14ac:dyDescent="0.25">
      <c r="A59" s="128" t="s">
        <v>427</v>
      </c>
      <c r="B59" s="129" t="s">
        <v>431</v>
      </c>
      <c r="C59" s="128" t="s">
        <v>190</v>
      </c>
      <c r="D59" s="128" t="s">
        <v>190</v>
      </c>
      <c r="E59" s="128" t="s">
        <v>190</v>
      </c>
      <c r="F59" s="128" t="s">
        <v>190</v>
      </c>
      <c r="G59" s="128" t="s">
        <v>190</v>
      </c>
      <c r="H59" s="128" t="s">
        <v>195</v>
      </c>
      <c r="I59" s="128" t="s">
        <v>190</v>
      </c>
      <c r="J59" s="128" t="s">
        <v>190</v>
      </c>
      <c r="K59" s="128" t="s">
        <v>190</v>
      </c>
    </row>
    <row r="60" spans="1:11" x14ac:dyDescent="0.25">
      <c r="A60" s="125" t="s">
        <v>427</v>
      </c>
      <c r="B60" s="126" t="s">
        <v>430</v>
      </c>
      <c r="C60" s="125" t="s">
        <v>190</v>
      </c>
      <c r="D60" s="125" t="s">
        <v>190</v>
      </c>
      <c r="E60" s="125" t="s">
        <v>190</v>
      </c>
      <c r="F60" s="125" t="s">
        <v>190</v>
      </c>
      <c r="G60" s="125" t="s">
        <v>190</v>
      </c>
      <c r="H60" s="125" t="s">
        <v>190</v>
      </c>
      <c r="I60" s="125" t="s">
        <v>190</v>
      </c>
      <c r="J60" s="125" t="s">
        <v>190</v>
      </c>
      <c r="K60" s="125" t="s">
        <v>190</v>
      </c>
    </row>
    <row r="61" spans="1:11" x14ac:dyDescent="0.25">
      <c r="A61" s="128" t="s">
        <v>427</v>
      </c>
      <c r="B61" s="129" t="s">
        <v>429</v>
      </c>
      <c r="C61" s="128" t="s">
        <v>190</v>
      </c>
      <c r="D61" s="128" t="s">
        <v>190</v>
      </c>
      <c r="E61" s="128" t="s">
        <v>190</v>
      </c>
      <c r="F61" s="128" t="s">
        <v>190</v>
      </c>
      <c r="G61" s="128" t="s">
        <v>190</v>
      </c>
      <c r="H61" s="128" t="s">
        <v>190</v>
      </c>
      <c r="I61" s="128" t="s">
        <v>190</v>
      </c>
      <c r="J61" s="128" t="s">
        <v>195</v>
      </c>
      <c r="K61" s="128" t="s">
        <v>190</v>
      </c>
    </row>
    <row r="62" spans="1:11" x14ac:dyDescent="0.25">
      <c r="A62" s="125" t="s">
        <v>427</v>
      </c>
      <c r="B62" s="126" t="s">
        <v>428</v>
      </c>
      <c r="C62" s="125" t="s">
        <v>190</v>
      </c>
      <c r="D62" s="125" t="s">
        <v>190</v>
      </c>
      <c r="E62" s="125" t="s">
        <v>190</v>
      </c>
      <c r="F62" s="125" t="s">
        <v>190</v>
      </c>
      <c r="G62" s="125" t="s">
        <v>190</v>
      </c>
      <c r="H62" s="125" t="s">
        <v>190</v>
      </c>
      <c r="I62" s="125" t="s">
        <v>190</v>
      </c>
      <c r="J62" s="125" t="s">
        <v>195</v>
      </c>
      <c r="K62" s="125" t="s">
        <v>190</v>
      </c>
    </row>
    <row r="63" spans="1:11" x14ac:dyDescent="0.25">
      <c r="A63" s="128" t="s">
        <v>427</v>
      </c>
      <c r="B63" s="129" t="s">
        <v>426</v>
      </c>
      <c r="C63" s="128" t="s">
        <v>190</v>
      </c>
      <c r="D63" s="128" t="s">
        <v>190</v>
      </c>
      <c r="E63" s="128" t="s">
        <v>190</v>
      </c>
      <c r="F63" s="128" t="s">
        <v>190</v>
      </c>
      <c r="G63" s="128" t="s">
        <v>190</v>
      </c>
      <c r="H63" s="128" t="s">
        <v>195</v>
      </c>
      <c r="I63" s="128" t="s">
        <v>190</v>
      </c>
      <c r="J63" s="128" t="s">
        <v>190</v>
      </c>
      <c r="K63" s="128" t="s">
        <v>190</v>
      </c>
    </row>
    <row r="64" spans="1:11" x14ac:dyDescent="0.25">
      <c r="A64" s="125" t="s">
        <v>415</v>
      </c>
      <c r="B64" s="126" t="s">
        <v>425</v>
      </c>
      <c r="C64" s="125" t="s">
        <v>190</v>
      </c>
      <c r="D64" s="125" t="s">
        <v>190</v>
      </c>
      <c r="E64" s="125" t="s">
        <v>190</v>
      </c>
      <c r="F64" s="125" t="s">
        <v>190</v>
      </c>
      <c r="G64" s="125" t="s">
        <v>195</v>
      </c>
      <c r="H64" s="125" t="s">
        <v>190</v>
      </c>
      <c r="I64" s="125" t="s">
        <v>190</v>
      </c>
      <c r="J64" s="125" t="s">
        <v>190</v>
      </c>
      <c r="K64" s="125" t="s">
        <v>195</v>
      </c>
    </row>
    <row r="65" spans="1:11" x14ac:dyDescent="0.25">
      <c r="A65" s="128" t="s">
        <v>415</v>
      </c>
      <c r="B65" s="129" t="s">
        <v>535</v>
      </c>
      <c r="C65" s="128" t="s">
        <v>190</v>
      </c>
      <c r="D65" s="128" t="s">
        <v>190</v>
      </c>
      <c r="E65" s="128" t="s">
        <v>190</v>
      </c>
      <c r="F65" s="128" t="s">
        <v>190</v>
      </c>
      <c r="G65" s="128" t="s">
        <v>190</v>
      </c>
      <c r="H65" s="128" t="s">
        <v>190</v>
      </c>
      <c r="I65" s="128" t="s">
        <v>190</v>
      </c>
      <c r="J65" s="128" t="s">
        <v>195</v>
      </c>
      <c r="K65" s="128" t="s">
        <v>190</v>
      </c>
    </row>
    <row r="66" spans="1:11" x14ac:dyDescent="0.25">
      <c r="A66" s="125" t="s">
        <v>415</v>
      </c>
      <c r="B66" s="126" t="s">
        <v>424</v>
      </c>
      <c r="C66" s="125" t="s">
        <v>190</v>
      </c>
      <c r="D66" s="125" t="s">
        <v>190</v>
      </c>
      <c r="E66" s="125" t="s">
        <v>190</v>
      </c>
      <c r="F66" s="125" t="s">
        <v>190</v>
      </c>
      <c r="G66" s="125" t="s">
        <v>195</v>
      </c>
      <c r="H66" s="125" t="s">
        <v>190</v>
      </c>
      <c r="I66" s="125" t="s">
        <v>190</v>
      </c>
      <c r="J66" s="125" t="s">
        <v>190</v>
      </c>
      <c r="K66" s="125" t="s">
        <v>190</v>
      </c>
    </row>
    <row r="67" spans="1:11" x14ac:dyDescent="0.25">
      <c r="A67" s="128" t="s">
        <v>415</v>
      </c>
      <c r="B67" s="129" t="s">
        <v>423</v>
      </c>
      <c r="C67" s="128" t="s">
        <v>190</v>
      </c>
      <c r="D67" s="128" t="s">
        <v>190</v>
      </c>
      <c r="E67" s="128" t="s">
        <v>190</v>
      </c>
      <c r="F67" s="128" t="s">
        <v>190</v>
      </c>
      <c r="G67" s="128" t="s">
        <v>190</v>
      </c>
      <c r="H67" s="128" t="s">
        <v>190</v>
      </c>
      <c r="I67" s="128" t="s">
        <v>190</v>
      </c>
      <c r="J67" s="128" t="s">
        <v>190</v>
      </c>
      <c r="K67" s="128" t="s">
        <v>190</v>
      </c>
    </row>
    <row r="68" spans="1:11" x14ac:dyDescent="0.25">
      <c r="A68" s="125" t="s">
        <v>415</v>
      </c>
      <c r="B68" s="126" t="s">
        <v>422</v>
      </c>
      <c r="C68" s="125" t="s">
        <v>190</v>
      </c>
      <c r="D68" s="125" t="s">
        <v>190</v>
      </c>
      <c r="E68" s="125" t="s">
        <v>190</v>
      </c>
      <c r="F68" s="125" t="s">
        <v>190</v>
      </c>
      <c r="G68" s="125" t="s">
        <v>190</v>
      </c>
      <c r="H68" s="125" t="s">
        <v>190</v>
      </c>
      <c r="I68" s="125" t="s">
        <v>190</v>
      </c>
      <c r="J68" s="125" t="s">
        <v>195</v>
      </c>
      <c r="K68" s="125" t="s">
        <v>190</v>
      </c>
    </row>
    <row r="69" spans="1:11" x14ac:dyDescent="0.25">
      <c r="A69" s="128" t="s">
        <v>415</v>
      </c>
      <c r="B69" s="129" t="s">
        <v>421</v>
      </c>
      <c r="C69" s="128" t="s">
        <v>195</v>
      </c>
      <c r="D69" s="128" t="s">
        <v>190</v>
      </c>
      <c r="E69" s="128" t="s">
        <v>190</v>
      </c>
      <c r="F69" s="128" t="s">
        <v>190</v>
      </c>
      <c r="G69" s="128" t="s">
        <v>195</v>
      </c>
      <c r="H69" s="128" t="s">
        <v>195</v>
      </c>
      <c r="I69" s="128" t="s">
        <v>195</v>
      </c>
      <c r="J69" s="128" t="s">
        <v>195</v>
      </c>
      <c r="K69" s="128" t="s">
        <v>190</v>
      </c>
    </row>
    <row r="70" spans="1:11" x14ac:dyDescent="0.25">
      <c r="A70" s="125" t="s">
        <v>415</v>
      </c>
      <c r="B70" s="126" t="s">
        <v>420</v>
      </c>
      <c r="C70" s="125" t="s">
        <v>190</v>
      </c>
      <c r="D70" s="125" t="s">
        <v>190</v>
      </c>
      <c r="E70" s="125" t="s">
        <v>190</v>
      </c>
      <c r="F70" s="125" t="s">
        <v>190</v>
      </c>
      <c r="G70" s="125" t="s">
        <v>190</v>
      </c>
      <c r="H70" s="125" t="s">
        <v>190</v>
      </c>
      <c r="I70" s="125" t="s">
        <v>190</v>
      </c>
      <c r="J70" s="125" t="s">
        <v>190</v>
      </c>
      <c r="K70" s="125" t="s">
        <v>190</v>
      </c>
    </row>
    <row r="71" spans="1:11" x14ac:dyDescent="0.25">
      <c r="A71" s="128" t="s">
        <v>415</v>
      </c>
      <c r="B71" s="129" t="s">
        <v>419</v>
      </c>
      <c r="C71" s="128" t="s">
        <v>190</v>
      </c>
      <c r="D71" s="128" t="s">
        <v>190</v>
      </c>
      <c r="E71" s="128" t="s">
        <v>190</v>
      </c>
      <c r="F71" s="128" t="s">
        <v>190</v>
      </c>
      <c r="G71" s="128" t="s">
        <v>190</v>
      </c>
      <c r="H71" s="128" t="s">
        <v>190</v>
      </c>
      <c r="I71" s="128" t="s">
        <v>190</v>
      </c>
      <c r="J71" s="128" t="s">
        <v>190</v>
      </c>
      <c r="K71" s="128" t="s">
        <v>190</v>
      </c>
    </row>
    <row r="72" spans="1:11" x14ac:dyDescent="0.25">
      <c r="A72" s="125" t="s">
        <v>415</v>
      </c>
      <c r="B72" s="126" t="s">
        <v>418</v>
      </c>
      <c r="C72" s="125" t="s">
        <v>190</v>
      </c>
      <c r="D72" s="125" t="s">
        <v>190</v>
      </c>
      <c r="E72" s="125" t="s">
        <v>190</v>
      </c>
      <c r="F72" s="125" t="s">
        <v>190</v>
      </c>
      <c r="G72" s="125" t="s">
        <v>190</v>
      </c>
      <c r="H72" s="125" t="s">
        <v>190</v>
      </c>
      <c r="I72" s="125" t="s">
        <v>195</v>
      </c>
      <c r="J72" s="125" t="s">
        <v>195</v>
      </c>
      <c r="K72" s="125" t="s">
        <v>190</v>
      </c>
    </row>
    <row r="73" spans="1:11" x14ac:dyDescent="0.25">
      <c r="A73" s="128" t="s">
        <v>415</v>
      </c>
      <c r="B73" s="129" t="s">
        <v>417</v>
      </c>
      <c r="C73" s="128" t="s">
        <v>190</v>
      </c>
      <c r="D73" s="128" t="s">
        <v>190</v>
      </c>
      <c r="E73" s="128" t="s">
        <v>190</v>
      </c>
      <c r="F73" s="128" t="s">
        <v>190</v>
      </c>
      <c r="G73" s="128" t="s">
        <v>190</v>
      </c>
      <c r="H73" s="128" t="s">
        <v>190</v>
      </c>
      <c r="I73" s="128" t="s">
        <v>190</v>
      </c>
      <c r="J73" s="128" t="s">
        <v>195</v>
      </c>
      <c r="K73" s="128" t="s">
        <v>190</v>
      </c>
    </row>
    <row r="74" spans="1:11" x14ac:dyDescent="0.25">
      <c r="A74" s="125" t="s">
        <v>415</v>
      </c>
      <c r="B74" s="126" t="s">
        <v>416</v>
      </c>
      <c r="C74" s="125" t="s">
        <v>190</v>
      </c>
      <c r="D74" s="125" t="s">
        <v>190</v>
      </c>
      <c r="E74" s="125" t="s">
        <v>190</v>
      </c>
      <c r="F74" s="125" t="s">
        <v>190</v>
      </c>
      <c r="G74" s="125" t="s">
        <v>190</v>
      </c>
      <c r="H74" s="125" t="s">
        <v>190</v>
      </c>
      <c r="I74" s="125" t="s">
        <v>195</v>
      </c>
      <c r="J74" s="125" t="s">
        <v>195</v>
      </c>
      <c r="K74" s="125" t="s">
        <v>190</v>
      </c>
    </row>
    <row r="75" spans="1:11" x14ac:dyDescent="0.25">
      <c r="A75" s="128" t="s">
        <v>415</v>
      </c>
      <c r="B75" s="129" t="s">
        <v>414</v>
      </c>
      <c r="C75" s="128" t="s">
        <v>190</v>
      </c>
      <c r="D75" s="128" t="s">
        <v>190</v>
      </c>
      <c r="E75" s="128" t="s">
        <v>190</v>
      </c>
      <c r="F75" s="128" t="s">
        <v>190</v>
      </c>
      <c r="G75" s="128" t="s">
        <v>190</v>
      </c>
      <c r="H75" s="128" t="s">
        <v>190</v>
      </c>
      <c r="I75" s="128" t="s">
        <v>190</v>
      </c>
      <c r="J75" s="128" t="s">
        <v>195</v>
      </c>
      <c r="K75" s="128" t="s">
        <v>190</v>
      </c>
    </row>
    <row r="76" spans="1:11" x14ac:dyDescent="0.25">
      <c r="A76" s="125" t="s">
        <v>413</v>
      </c>
      <c r="B76" s="126" t="s">
        <v>412</v>
      </c>
      <c r="C76" s="125" t="s">
        <v>190</v>
      </c>
      <c r="D76" s="125" t="s">
        <v>190</v>
      </c>
      <c r="E76" s="125" t="s">
        <v>190</v>
      </c>
      <c r="F76" s="125" t="s">
        <v>190</v>
      </c>
      <c r="G76" s="125" t="s">
        <v>190</v>
      </c>
      <c r="H76" s="125" t="s">
        <v>190</v>
      </c>
      <c r="I76" s="125" t="s">
        <v>190</v>
      </c>
      <c r="J76" s="125" t="s">
        <v>190</v>
      </c>
      <c r="K76" s="125" t="s">
        <v>190</v>
      </c>
    </row>
    <row r="77" spans="1:11" x14ac:dyDescent="0.25">
      <c r="A77" s="128" t="s">
        <v>411</v>
      </c>
      <c r="B77" s="129" t="s">
        <v>534</v>
      </c>
      <c r="C77" s="128" t="s">
        <v>190</v>
      </c>
      <c r="D77" s="128" t="s">
        <v>190</v>
      </c>
      <c r="E77" s="128" t="s">
        <v>190</v>
      </c>
      <c r="F77" s="128" t="s">
        <v>190</v>
      </c>
      <c r="G77" s="128" t="s">
        <v>190</v>
      </c>
      <c r="H77" s="128" t="s">
        <v>195</v>
      </c>
      <c r="I77" s="128" t="s">
        <v>190</v>
      </c>
      <c r="J77" s="128" t="s">
        <v>190</v>
      </c>
      <c r="K77" s="128" t="s">
        <v>190</v>
      </c>
    </row>
    <row r="78" spans="1:11" x14ac:dyDescent="0.25">
      <c r="A78" s="125" t="s">
        <v>411</v>
      </c>
      <c r="B78" s="126" t="s">
        <v>410</v>
      </c>
      <c r="C78" s="125" t="s">
        <v>190</v>
      </c>
      <c r="D78" s="125" t="s">
        <v>190</v>
      </c>
      <c r="E78" s="125" t="s">
        <v>190</v>
      </c>
      <c r="F78" s="125" t="s">
        <v>190</v>
      </c>
      <c r="G78" s="125" t="s">
        <v>190</v>
      </c>
      <c r="H78" s="125" t="s">
        <v>190</v>
      </c>
      <c r="I78" s="125" t="s">
        <v>190</v>
      </c>
      <c r="J78" s="125" t="s">
        <v>190</v>
      </c>
      <c r="K78" s="125" t="s">
        <v>190</v>
      </c>
    </row>
    <row r="79" spans="1:11" x14ac:dyDescent="0.25">
      <c r="A79" s="128" t="s">
        <v>405</v>
      </c>
      <c r="B79" s="129" t="s">
        <v>409</v>
      </c>
      <c r="C79" s="128" t="s">
        <v>190</v>
      </c>
      <c r="D79" s="128" t="s">
        <v>190</v>
      </c>
      <c r="E79" s="128" t="s">
        <v>190</v>
      </c>
      <c r="F79" s="128" t="s">
        <v>190</v>
      </c>
      <c r="G79" s="128" t="s">
        <v>195</v>
      </c>
      <c r="H79" s="128" t="s">
        <v>190</v>
      </c>
      <c r="I79" s="128" t="s">
        <v>190</v>
      </c>
      <c r="J79" s="128" t="s">
        <v>190</v>
      </c>
      <c r="K79" s="128" t="s">
        <v>190</v>
      </c>
    </row>
    <row r="80" spans="1:11" x14ac:dyDescent="0.25">
      <c r="A80" s="125" t="s">
        <v>405</v>
      </c>
      <c r="B80" s="126" t="s">
        <v>408</v>
      </c>
      <c r="C80" s="125" t="s">
        <v>190</v>
      </c>
      <c r="D80" s="125" t="s">
        <v>190</v>
      </c>
      <c r="E80" s="125" t="s">
        <v>190</v>
      </c>
      <c r="F80" s="125" t="s">
        <v>190</v>
      </c>
      <c r="G80" s="125" t="s">
        <v>190</v>
      </c>
      <c r="H80" s="125" t="s">
        <v>190</v>
      </c>
      <c r="I80" s="125" t="s">
        <v>190</v>
      </c>
      <c r="J80" s="125" t="s">
        <v>190</v>
      </c>
      <c r="K80" s="125" t="s">
        <v>190</v>
      </c>
    </row>
    <row r="81" spans="1:11" x14ac:dyDescent="0.25">
      <c r="A81" s="128" t="s">
        <v>405</v>
      </c>
      <c r="B81" s="129" t="s">
        <v>407</v>
      </c>
      <c r="C81" s="128" t="s">
        <v>190</v>
      </c>
      <c r="D81" s="128" t="s">
        <v>190</v>
      </c>
      <c r="E81" s="128" t="s">
        <v>190</v>
      </c>
      <c r="F81" s="128" t="s">
        <v>190</v>
      </c>
      <c r="G81" s="128" t="s">
        <v>190</v>
      </c>
      <c r="H81" s="128" t="s">
        <v>190</v>
      </c>
      <c r="I81" s="128" t="s">
        <v>190</v>
      </c>
      <c r="J81" s="128" t="s">
        <v>195</v>
      </c>
      <c r="K81" s="128" t="s">
        <v>190</v>
      </c>
    </row>
    <row r="82" spans="1:11" x14ac:dyDescent="0.25">
      <c r="A82" s="125" t="s">
        <v>405</v>
      </c>
      <c r="B82" s="126" t="s">
        <v>406</v>
      </c>
      <c r="C82" s="125" t="s">
        <v>190</v>
      </c>
      <c r="D82" s="125" t="s">
        <v>190</v>
      </c>
      <c r="E82" s="125" t="s">
        <v>190</v>
      </c>
      <c r="F82" s="125" t="s">
        <v>190</v>
      </c>
      <c r="G82" s="125" t="s">
        <v>190</v>
      </c>
      <c r="H82" s="125" t="s">
        <v>190</v>
      </c>
      <c r="I82" s="125" t="s">
        <v>190</v>
      </c>
      <c r="J82" s="125" t="s">
        <v>190</v>
      </c>
      <c r="K82" s="125" t="s">
        <v>190</v>
      </c>
    </row>
    <row r="83" spans="1:11" x14ac:dyDescent="0.25">
      <c r="A83" s="128" t="s">
        <v>405</v>
      </c>
      <c r="B83" s="129" t="s">
        <v>404</v>
      </c>
      <c r="C83" s="128" t="s">
        <v>190</v>
      </c>
      <c r="D83" s="128" t="s">
        <v>190</v>
      </c>
      <c r="E83" s="128" t="s">
        <v>190</v>
      </c>
      <c r="F83" s="128" t="s">
        <v>190</v>
      </c>
      <c r="G83" s="128" t="s">
        <v>190</v>
      </c>
      <c r="H83" s="128" t="s">
        <v>190</v>
      </c>
      <c r="I83" s="128" t="s">
        <v>195</v>
      </c>
      <c r="J83" s="128" t="s">
        <v>195</v>
      </c>
      <c r="K83" s="128" t="s">
        <v>190</v>
      </c>
    </row>
    <row r="84" spans="1:11" x14ac:dyDescent="0.25">
      <c r="A84" s="125" t="s">
        <v>394</v>
      </c>
      <c r="B84" s="126" t="s">
        <v>403</v>
      </c>
      <c r="C84" s="125" t="s">
        <v>195</v>
      </c>
      <c r="D84" s="125" t="s">
        <v>190</v>
      </c>
      <c r="E84" s="125" t="s">
        <v>190</v>
      </c>
      <c r="F84" s="125" t="s">
        <v>190</v>
      </c>
      <c r="G84" s="125" t="s">
        <v>190</v>
      </c>
      <c r="H84" s="125" t="s">
        <v>190</v>
      </c>
      <c r="I84" s="125" t="s">
        <v>190</v>
      </c>
      <c r="J84" s="125" t="s">
        <v>190</v>
      </c>
      <c r="K84" s="125" t="s">
        <v>190</v>
      </c>
    </row>
    <row r="85" spans="1:11" x14ac:dyDescent="0.25">
      <c r="A85" s="128" t="s">
        <v>394</v>
      </c>
      <c r="B85" s="129" t="s">
        <v>402</v>
      </c>
      <c r="C85" s="128" t="s">
        <v>190</v>
      </c>
      <c r="D85" s="128" t="s">
        <v>190</v>
      </c>
      <c r="E85" s="128" t="s">
        <v>195</v>
      </c>
      <c r="F85" s="128" t="s">
        <v>190</v>
      </c>
      <c r="G85" s="128" t="s">
        <v>190</v>
      </c>
      <c r="H85" s="128" t="s">
        <v>190</v>
      </c>
      <c r="I85" s="128" t="s">
        <v>190</v>
      </c>
      <c r="J85" s="128" t="s">
        <v>195</v>
      </c>
      <c r="K85" s="128" t="s">
        <v>190</v>
      </c>
    </row>
    <row r="86" spans="1:11" x14ac:dyDescent="0.25">
      <c r="A86" s="125" t="s">
        <v>394</v>
      </c>
      <c r="B86" s="126" t="s">
        <v>401</v>
      </c>
      <c r="C86" s="125" t="s">
        <v>190</v>
      </c>
      <c r="D86" s="125" t="s">
        <v>190</v>
      </c>
      <c r="E86" s="125" t="s">
        <v>190</v>
      </c>
      <c r="F86" s="125" t="s">
        <v>190</v>
      </c>
      <c r="G86" s="125" t="s">
        <v>190</v>
      </c>
      <c r="H86" s="125" t="s">
        <v>195</v>
      </c>
      <c r="I86" s="125" t="s">
        <v>195</v>
      </c>
      <c r="J86" s="125" t="s">
        <v>195</v>
      </c>
      <c r="K86" s="125" t="s">
        <v>190</v>
      </c>
    </row>
    <row r="87" spans="1:11" x14ac:dyDescent="0.25">
      <c r="A87" s="128" t="s">
        <v>394</v>
      </c>
      <c r="B87" s="129" t="s">
        <v>400</v>
      </c>
      <c r="C87" s="128" t="s">
        <v>190</v>
      </c>
      <c r="D87" s="128" t="s">
        <v>190</v>
      </c>
      <c r="E87" s="128" t="s">
        <v>190</v>
      </c>
      <c r="F87" s="128" t="s">
        <v>190</v>
      </c>
      <c r="G87" s="128" t="s">
        <v>190</v>
      </c>
      <c r="H87" s="128" t="s">
        <v>190</v>
      </c>
      <c r="I87" s="128" t="s">
        <v>190</v>
      </c>
      <c r="J87" s="128" t="s">
        <v>190</v>
      </c>
      <c r="K87" s="128" t="s">
        <v>190</v>
      </c>
    </row>
    <row r="88" spans="1:11" x14ac:dyDescent="0.25">
      <c r="A88" s="125" t="s">
        <v>394</v>
      </c>
      <c r="B88" s="126" t="s">
        <v>399</v>
      </c>
      <c r="C88" s="125" t="s">
        <v>190</v>
      </c>
      <c r="D88" s="125" t="s">
        <v>190</v>
      </c>
      <c r="E88" s="125" t="s">
        <v>190</v>
      </c>
      <c r="F88" s="125" t="s">
        <v>190</v>
      </c>
      <c r="G88" s="125" t="s">
        <v>190</v>
      </c>
      <c r="H88" s="125" t="s">
        <v>190</v>
      </c>
      <c r="I88" s="125" t="s">
        <v>190</v>
      </c>
      <c r="J88" s="125" t="s">
        <v>190</v>
      </c>
      <c r="K88" s="125" t="s">
        <v>190</v>
      </c>
    </row>
    <row r="89" spans="1:11" x14ac:dyDescent="0.25">
      <c r="A89" s="128" t="s">
        <v>394</v>
      </c>
      <c r="B89" s="129" t="s">
        <v>398</v>
      </c>
      <c r="C89" s="128" t="s">
        <v>190</v>
      </c>
      <c r="D89" s="128" t="s">
        <v>190</v>
      </c>
      <c r="E89" s="128" t="s">
        <v>190</v>
      </c>
      <c r="F89" s="128" t="s">
        <v>190</v>
      </c>
      <c r="G89" s="128" t="s">
        <v>190</v>
      </c>
      <c r="H89" s="128" t="s">
        <v>190</v>
      </c>
      <c r="I89" s="128" t="s">
        <v>190</v>
      </c>
      <c r="J89" s="128" t="s">
        <v>190</v>
      </c>
      <c r="K89" s="128" t="s">
        <v>190</v>
      </c>
    </row>
    <row r="90" spans="1:11" x14ac:dyDescent="0.25">
      <c r="A90" s="125" t="s">
        <v>394</v>
      </c>
      <c r="B90" s="126" t="s">
        <v>397</v>
      </c>
      <c r="C90" s="125" t="s">
        <v>190</v>
      </c>
      <c r="D90" s="125" t="s">
        <v>190</v>
      </c>
      <c r="E90" s="125" t="s">
        <v>190</v>
      </c>
      <c r="F90" s="125" t="s">
        <v>190</v>
      </c>
      <c r="G90" s="125" t="s">
        <v>190</v>
      </c>
      <c r="H90" s="125" t="s">
        <v>190</v>
      </c>
      <c r="I90" s="125" t="s">
        <v>190</v>
      </c>
      <c r="J90" s="125" t="s">
        <v>195</v>
      </c>
      <c r="K90" s="125" t="s">
        <v>190</v>
      </c>
    </row>
    <row r="91" spans="1:11" x14ac:dyDescent="0.25">
      <c r="A91" s="128" t="s">
        <v>394</v>
      </c>
      <c r="B91" s="129" t="s">
        <v>396</v>
      </c>
      <c r="C91" s="128" t="s">
        <v>190</v>
      </c>
      <c r="D91" s="128" t="s">
        <v>190</v>
      </c>
      <c r="E91" s="128" t="s">
        <v>190</v>
      </c>
      <c r="F91" s="128" t="s">
        <v>190</v>
      </c>
      <c r="G91" s="128" t="s">
        <v>190</v>
      </c>
      <c r="H91" s="128" t="s">
        <v>190</v>
      </c>
      <c r="I91" s="128" t="s">
        <v>190</v>
      </c>
      <c r="J91" s="128" t="s">
        <v>195</v>
      </c>
      <c r="K91" s="128" t="s">
        <v>190</v>
      </c>
    </row>
    <row r="92" spans="1:11" x14ac:dyDescent="0.25">
      <c r="A92" s="125" t="s">
        <v>394</v>
      </c>
      <c r="B92" s="126" t="s">
        <v>395</v>
      </c>
      <c r="C92" s="125" t="s">
        <v>190</v>
      </c>
      <c r="D92" s="125" t="s">
        <v>190</v>
      </c>
      <c r="E92" s="125" t="s">
        <v>190</v>
      </c>
      <c r="F92" s="125" t="s">
        <v>190</v>
      </c>
      <c r="G92" s="125" t="s">
        <v>190</v>
      </c>
      <c r="H92" s="125" t="s">
        <v>190</v>
      </c>
      <c r="I92" s="125" t="s">
        <v>190</v>
      </c>
      <c r="J92" s="125" t="s">
        <v>195</v>
      </c>
      <c r="K92" s="125" t="s">
        <v>190</v>
      </c>
    </row>
    <row r="93" spans="1:11" x14ac:dyDescent="0.25">
      <c r="A93" s="128" t="s">
        <v>394</v>
      </c>
      <c r="B93" s="129" t="s">
        <v>393</v>
      </c>
      <c r="C93" s="128" t="s">
        <v>190</v>
      </c>
      <c r="D93" s="128" t="s">
        <v>190</v>
      </c>
      <c r="E93" s="128" t="s">
        <v>190</v>
      </c>
      <c r="F93" s="128" t="s">
        <v>190</v>
      </c>
      <c r="G93" s="128" t="s">
        <v>190</v>
      </c>
      <c r="H93" s="128" t="s">
        <v>190</v>
      </c>
      <c r="I93" s="128" t="s">
        <v>190</v>
      </c>
      <c r="J93" s="128" t="s">
        <v>195</v>
      </c>
      <c r="K93" s="128" t="s">
        <v>190</v>
      </c>
    </row>
    <row r="94" spans="1:11" x14ac:dyDescent="0.25">
      <c r="A94" s="125" t="s">
        <v>383</v>
      </c>
      <c r="B94" s="126" t="s">
        <v>392</v>
      </c>
      <c r="C94" s="125" t="s">
        <v>190</v>
      </c>
      <c r="D94" s="125" t="s">
        <v>190</v>
      </c>
      <c r="E94" s="125" t="s">
        <v>190</v>
      </c>
      <c r="F94" s="125" t="s">
        <v>190</v>
      </c>
      <c r="G94" s="125" t="s">
        <v>195</v>
      </c>
      <c r="H94" s="125" t="s">
        <v>190</v>
      </c>
      <c r="I94" s="125" t="s">
        <v>195</v>
      </c>
      <c r="J94" s="125" t="s">
        <v>195</v>
      </c>
      <c r="K94" s="125" t="s">
        <v>190</v>
      </c>
    </row>
    <row r="95" spans="1:11" x14ac:dyDescent="0.25">
      <c r="A95" s="128" t="s">
        <v>383</v>
      </c>
      <c r="B95" s="129" t="s">
        <v>391</v>
      </c>
      <c r="C95" s="128" t="s">
        <v>190</v>
      </c>
      <c r="D95" s="128" t="s">
        <v>190</v>
      </c>
      <c r="E95" s="128" t="s">
        <v>190</v>
      </c>
      <c r="F95" s="128" t="s">
        <v>190</v>
      </c>
      <c r="G95" s="128" t="s">
        <v>190</v>
      </c>
      <c r="H95" s="128" t="s">
        <v>190</v>
      </c>
      <c r="I95" s="128" t="s">
        <v>190</v>
      </c>
      <c r="J95" s="128" t="s">
        <v>190</v>
      </c>
      <c r="K95" s="128" t="s">
        <v>190</v>
      </c>
    </row>
    <row r="96" spans="1:11" x14ac:dyDescent="0.25">
      <c r="A96" s="125" t="s">
        <v>383</v>
      </c>
      <c r="B96" s="126" t="s">
        <v>390</v>
      </c>
      <c r="C96" s="125" t="s">
        <v>190</v>
      </c>
      <c r="D96" s="125" t="s">
        <v>190</v>
      </c>
      <c r="E96" s="125" t="s">
        <v>190</v>
      </c>
      <c r="F96" s="125" t="s">
        <v>190</v>
      </c>
      <c r="G96" s="125" t="s">
        <v>190</v>
      </c>
      <c r="H96" s="125" t="s">
        <v>190</v>
      </c>
      <c r="I96" s="125" t="s">
        <v>190</v>
      </c>
      <c r="J96" s="125" t="s">
        <v>190</v>
      </c>
      <c r="K96" s="125" t="s">
        <v>195</v>
      </c>
    </row>
    <row r="97" spans="1:11" x14ac:dyDescent="0.25">
      <c r="A97" s="128" t="s">
        <v>383</v>
      </c>
      <c r="B97" s="129" t="s">
        <v>389</v>
      </c>
      <c r="C97" s="128" t="s">
        <v>190</v>
      </c>
      <c r="D97" s="128" t="s">
        <v>190</v>
      </c>
      <c r="E97" s="128" t="s">
        <v>190</v>
      </c>
      <c r="F97" s="128" t="s">
        <v>190</v>
      </c>
      <c r="G97" s="128" t="s">
        <v>190</v>
      </c>
      <c r="H97" s="128" t="s">
        <v>190</v>
      </c>
      <c r="I97" s="128" t="s">
        <v>190</v>
      </c>
      <c r="J97" s="128" t="s">
        <v>190</v>
      </c>
      <c r="K97" s="128" t="s">
        <v>190</v>
      </c>
    </row>
    <row r="98" spans="1:11" x14ac:dyDescent="0.25">
      <c r="A98" s="125" t="s">
        <v>383</v>
      </c>
      <c r="B98" s="126" t="s">
        <v>388</v>
      </c>
      <c r="C98" s="125" t="s">
        <v>190</v>
      </c>
      <c r="D98" s="125" t="s">
        <v>190</v>
      </c>
      <c r="E98" s="125" t="s">
        <v>190</v>
      </c>
      <c r="F98" s="125" t="s">
        <v>190</v>
      </c>
      <c r="G98" s="125" t="s">
        <v>190</v>
      </c>
      <c r="H98" s="125" t="s">
        <v>190</v>
      </c>
      <c r="I98" s="125" t="s">
        <v>190</v>
      </c>
      <c r="J98" s="125" t="s">
        <v>190</v>
      </c>
      <c r="K98" s="125" t="s">
        <v>190</v>
      </c>
    </row>
    <row r="99" spans="1:11" x14ac:dyDescent="0.25">
      <c r="A99" s="128" t="s">
        <v>383</v>
      </c>
      <c r="B99" s="129" t="s">
        <v>387</v>
      </c>
      <c r="C99" s="128" t="s">
        <v>190</v>
      </c>
      <c r="D99" s="128" t="s">
        <v>190</v>
      </c>
      <c r="E99" s="128" t="s">
        <v>190</v>
      </c>
      <c r="F99" s="128" t="s">
        <v>190</v>
      </c>
      <c r="G99" s="128" t="s">
        <v>195</v>
      </c>
      <c r="H99" s="128" t="s">
        <v>190</v>
      </c>
      <c r="I99" s="128" t="s">
        <v>190</v>
      </c>
      <c r="J99" s="128" t="s">
        <v>190</v>
      </c>
      <c r="K99" s="128" t="s">
        <v>190</v>
      </c>
    </row>
    <row r="100" spans="1:11" x14ac:dyDescent="0.25">
      <c r="A100" s="125" t="s">
        <v>383</v>
      </c>
      <c r="B100" s="126" t="s">
        <v>386</v>
      </c>
      <c r="C100" s="125" t="s">
        <v>190</v>
      </c>
      <c r="D100" s="125" t="s">
        <v>190</v>
      </c>
      <c r="E100" s="125" t="s">
        <v>190</v>
      </c>
      <c r="F100" s="125" t="s">
        <v>190</v>
      </c>
      <c r="G100" s="125" t="s">
        <v>195</v>
      </c>
      <c r="H100" s="125" t="s">
        <v>190</v>
      </c>
      <c r="I100" s="125" t="s">
        <v>190</v>
      </c>
      <c r="J100" s="125" t="s">
        <v>190</v>
      </c>
      <c r="K100" s="125" t="s">
        <v>190</v>
      </c>
    </row>
    <row r="101" spans="1:11" x14ac:dyDescent="0.25">
      <c r="A101" s="128" t="s">
        <v>383</v>
      </c>
      <c r="B101" s="129" t="s">
        <v>385</v>
      </c>
      <c r="C101" s="128" t="s">
        <v>190</v>
      </c>
      <c r="D101" s="128" t="s">
        <v>190</v>
      </c>
      <c r="E101" s="128" t="s">
        <v>190</v>
      </c>
      <c r="F101" s="128" t="s">
        <v>190</v>
      </c>
      <c r="G101" s="128" t="s">
        <v>195</v>
      </c>
      <c r="H101" s="128" t="s">
        <v>190</v>
      </c>
      <c r="I101" s="128" t="s">
        <v>190</v>
      </c>
      <c r="J101" s="128" t="s">
        <v>195</v>
      </c>
      <c r="K101" s="128" t="s">
        <v>190</v>
      </c>
    </row>
    <row r="102" spans="1:11" x14ac:dyDescent="0.25">
      <c r="A102" s="125" t="s">
        <v>383</v>
      </c>
      <c r="B102" s="126" t="s">
        <v>384</v>
      </c>
      <c r="C102" s="125" t="s">
        <v>190</v>
      </c>
      <c r="D102" s="125" t="s">
        <v>190</v>
      </c>
      <c r="E102" s="125" t="s">
        <v>190</v>
      </c>
      <c r="F102" s="125" t="s">
        <v>190</v>
      </c>
      <c r="G102" s="125" t="s">
        <v>190</v>
      </c>
      <c r="H102" s="125" t="s">
        <v>190</v>
      </c>
      <c r="I102" s="125" t="s">
        <v>190</v>
      </c>
      <c r="J102" s="125" t="s">
        <v>190</v>
      </c>
      <c r="K102" s="125" t="s">
        <v>190</v>
      </c>
    </row>
    <row r="103" spans="1:11" x14ac:dyDescent="0.25">
      <c r="A103" s="128" t="s">
        <v>383</v>
      </c>
      <c r="B103" s="129" t="s">
        <v>382</v>
      </c>
      <c r="C103" s="128" t="s">
        <v>190</v>
      </c>
      <c r="D103" s="128" t="s">
        <v>190</v>
      </c>
      <c r="E103" s="128" t="s">
        <v>190</v>
      </c>
      <c r="F103" s="128" t="s">
        <v>190</v>
      </c>
      <c r="G103" s="128" t="s">
        <v>195</v>
      </c>
      <c r="H103" s="128" t="s">
        <v>190</v>
      </c>
      <c r="I103" s="128" t="s">
        <v>190</v>
      </c>
      <c r="J103" s="128" t="s">
        <v>195</v>
      </c>
      <c r="K103" s="128" t="s">
        <v>190</v>
      </c>
    </row>
    <row r="104" spans="1:11" x14ac:dyDescent="0.25">
      <c r="A104" s="125" t="s">
        <v>378</v>
      </c>
      <c r="B104" s="126" t="s">
        <v>381</v>
      </c>
      <c r="C104" s="125" t="s">
        <v>190</v>
      </c>
      <c r="D104" s="125" t="s">
        <v>190</v>
      </c>
      <c r="E104" s="125" t="s">
        <v>190</v>
      </c>
      <c r="F104" s="125" t="s">
        <v>190</v>
      </c>
      <c r="G104" s="125" t="s">
        <v>190</v>
      </c>
      <c r="H104" s="125" t="s">
        <v>190</v>
      </c>
      <c r="I104" s="125" t="s">
        <v>190</v>
      </c>
      <c r="J104" s="125" t="s">
        <v>195</v>
      </c>
      <c r="K104" s="125" t="s">
        <v>190</v>
      </c>
    </row>
    <row r="105" spans="1:11" x14ac:dyDescent="0.25">
      <c r="A105" s="128" t="s">
        <v>378</v>
      </c>
      <c r="B105" s="129" t="s">
        <v>380</v>
      </c>
      <c r="C105" s="128" t="s">
        <v>195</v>
      </c>
      <c r="D105" s="128" t="s">
        <v>190</v>
      </c>
      <c r="E105" s="128" t="s">
        <v>190</v>
      </c>
      <c r="F105" s="128" t="s">
        <v>190</v>
      </c>
      <c r="G105" s="128" t="s">
        <v>190</v>
      </c>
      <c r="H105" s="128" t="s">
        <v>190</v>
      </c>
      <c r="I105" s="128" t="s">
        <v>190</v>
      </c>
      <c r="J105" s="128" t="s">
        <v>190</v>
      </c>
      <c r="K105" s="128" t="s">
        <v>190</v>
      </c>
    </row>
    <row r="106" spans="1:11" x14ac:dyDescent="0.25">
      <c r="A106" s="125" t="s">
        <v>378</v>
      </c>
      <c r="B106" s="126" t="s">
        <v>379</v>
      </c>
      <c r="C106" s="125" t="s">
        <v>190</v>
      </c>
      <c r="D106" s="125" t="s">
        <v>190</v>
      </c>
      <c r="E106" s="125" t="s">
        <v>190</v>
      </c>
      <c r="F106" s="125" t="s">
        <v>190</v>
      </c>
      <c r="G106" s="125" t="s">
        <v>190</v>
      </c>
      <c r="H106" s="125" t="s">
        <v>190</v>
      </c>
      <c r="I106" s="125" t="s">
        <v>190</v>
      </c>
      <c r="J106" s="125" t="s">
        <v>195</v>
      </c>
      <c r="K106" s="125" t="s">
        <v>190</v>
      </c>
    </row>
    <row r="107" spans="1:11" x14ac:dyDescent="0.25">
      <c r="A107" s="128" t="s">
        <v>378</v>
      </c>
      <c r="B107" s="129" t="s">
        <v>377</v>
      </c>
      <c r="C107" s="128" t="s">
        <v>190</v>
      </c>
      <c r="D107" s="128" t="s">
        <v>190</v>
      </c>
      <c r="E107" s="128" t="s">
        <v>190</v>
      </c>
      <c r="F107" s="128" t="s">
        <v>190</v>
      </c>
      <c r="G107" s="128" t="s">
        <v>190</v>
      </c>
      <c r="H107" s="128" t="s">
        <v>190</v>
      </c>
      <c r="I107" s="128" t="s">
        <v>195</v>
      </c>
      <c r="J107" s="128" t="s">
        <v>195</v>
      </c>
      <c r="K107" s="128" t="s">
        <v>190</v>
      </c>
    </row>
    <row r="108" spans="1:11" x14ac:dyDescent="0.25">
      <c r="A108" s="125" t="s">
        <v>376</v>
      </c>
      <c r="B108" s="126" t="s">
        <v>375</v>
      </c>
      <c r="C108" s="125" t="s">
        <v>195</v>
      </c>
      <c r="D108" s="125" t="s">
        <v>190</v>
      </c>
      <c r="E108" s="125" t="s">
        <v>190</v>
      </c>
      <c r="F108" s="125" t="s">
        <v>190</v>
      </c>
      <c r="G108" s="125" t="s">
        <v>190</v>
      </c>
      <c r="H108" s="125" t="s">
        <v>190</v>
      </c>
      <c r="I108" s="125" t="s">
        <v>195</v>
      </c>
      <c r="J108" s="125" t="s">
        <v>195</v>
      </c>
      <c r="K108" s="125" t="s">
        <v>190</v>
      </c>
    </row>
    <row r="109" spans="1:11" x14ac:dyDescent="0.25">
      <c r="A109" s="128" t="s">
        <v>374</v>
      </c>
      <c r="B109" s="129" t="s">
        <v>373</v>
      </c>
      <c r="C109" s="128" t="s">
        <v>195</v>
      </c>
      <c r="D109" s="128" t="s">
        <v>190</v>
      </c>
      <c r="E109" s="128" t="s">
        <v>190</v>
      </c>
      <c r="F109" s="128" t="s">
        <v>190</v>
      </c>
      <c r="G109" s="128" t="s">
        <v>195</v>
      </c>
      <c r="H109" s="128" t="s">
        <v>190</v>
      </c>
      <c r="I109" s="128" t="s">
        <v>195</v>
      </c>
      <c r="J109" s="128" t="s">
        <v>195</v>
      </c>
      <c r="K109" s="128" t="s">
        <v>190</v>
      </c>
    </row>
    <row r="110" spans="1:11" x14ac:dyDescent="0.25">
      <c r="A110" s="125" t="s">
        <v>372</v>
      </c>
      <c r="B110" s="126" t="s">
        <v>371</v>
      </c>
      <c r="C110" s="125" t="s">
        <v>190</v>
      </c>
      <c r="D110" s="125" t="s">
        <v>190</v>
      </c>
      <c r="E110" s="125" t="s">
        <v>195</v>
      </c>
      <c r="F110" s="125" t="s">
        <v>190</v>
      </c>
      <c r="G110" s="125" t="s">
        <v>190</v>
      </c>
      <c r="H110" s="125" t="s">
        <v>190</v>
      </c>
      <c r="I110" s="125" t="s">
        <v>190</v>
      </c>
      <c r="J110" s="125" t="s">
        <v>195</v>
      </c>
      <c r="K110" s="125" t="s">
        <v>190</v>
      </c>
    </row>
    <row r="111" spans="1:11" x14ac:dyDescent="0.25">
      <c r="A111" s="128" t="s">
        <v>363</v>
      </c>
      <c r="B111" s="129" t="s">
        <v>370</v>
      </c>
      <c r="C111" s="128" t="s">
        <v>190</v>
      </c>
      <c r="D111" s="128" t="s">
        <v>190</v>
      </c>
      <c r="E111" s="128" t="s">
        <v>190</v>
      </c>
      <c r="F111" s="128" t="s">
        <v>190</v>
      </c>
      <c r="G111" s="128" t="s">
        <v>190</v>
      </c>
      <c r="H111" s="128" t="s">
        <v>190</v>
      </c>
      <c r="I111" s="128" t="s">
        <v>190</v>
      </c>
      <c r="J111" s="128" t="s">
        <v>190</v>
      </c>
      <c r="K111" s="128" t="s">
        <v>190</v>
      </c>
    </row>
    <row r="112" spans="1:11" x14ac:dyDescent="0.25">
      <c r="A112" s="125" t="s">
        <v>363</v>
      </c>
      <c r="B112" s="126" t="s">
        <v>369</v>
      </c>
      <c r="C112" s="125" t="s">
        <v>190</v>
      </c>
      <c r="D112" s="125" t="s">
        <v>190</v>
      </c>
      <c r="E112" s="125" t="s">
        <v>190</v>
      </c>
      <c r="F112" s="125" t="s">
        <v>190</v>
      </c>
      <c r="G112" s="125" t="s">
        <v>190</v>
      </c>
      <c r="H112" s="125" t="s">
        <v>190</v>
      </c>
      <c r="I112" s="125" t="s">
        <v>190</v>
      </c>
      <c r="J112" s="125" t="s">
        <v>190</v>
      </c>
      <c r="K112" s="125" t="s">
        <v>190</v>
      </c>
    </row>
    <row r="113" spans="1:11" x14ac:dyDescent="0.25">
      <c r="A113" s="128" t="s">
        <v>363</v>
      </c>
      <c r="B113" s="129" t="s">
        <v>368</v>
      </c>
      <c r="C113" s="128" t="s">
        <v>190</v>
      </c>
      <c r="D113" s="128" t="s">
        <v>190</v>
      </c>
      <c r="E113" s="128" t="s">
        <v>190</v>
      </c>
      <c r="F113" s="128" t="s">
        <v>190</v>
      </c>
      <c r="G113" s="128" t="s">
        <v>190</v>
      </c>
      <c r="H113" s="128" t="s">
        <v>190</v>
      </c>
      <c r="I113" s="128" t="s">
        <v>190</v>
      </c>
      <c r="J113" s="128" t="s">
        <v>195</v>
      </c>
      <c r="K113" s="128" t="s">
        <v>190</v>
      </c>
    </row>
    <row r="114" spans="1:11" x14ac:dyDescent="0.25">
      <c r="A114" s="125" t="s">
        <v>363</v>
      </c>
      <c r="B114" s="126" t="s">
        <v>367</v>
      </c>
      <c r="C114" s="125" t="s">
        <v>195</v>
      </c>
      <c r="D114" s="125" t="s">
        <v>190</v>
      </c>
      <c r="E114" s="125" t="s">
        <v>195</v>
      </c>
      <c r="F114" s="125" t="s">
        <v>190</v>
      </c>
      <c r="G114" s="125" t="s">
        <v>195</v>
      </c>
      <c r="H114" s="125" t="s">
        <v>190</v>
      </c>
      <c r="I114" s="125" t="s">
        <v>190</v>
      </c>
      <c r="J114" s="125" t="s">
        <v>195</v>
      </c>
      <c r="K114" s="125" t="s">
        <v>190</v>
      </c>
    </row>
    <row r="115" spans="1:11" x14ac:dyDescent="0.25">
      <c r="A115" s="128" t="s">
        <v>363</v>
      </c>
      <c r="B115" s="129" t="s">
        <v>366</v>
      </c>
      <c r="C115" s="128" t="s">
        <v>190</v>
      </c>
      <c r="D115" s="128" t="s">
        <v>190</v>
      </c>
      <c r="E115" s="128" t="s">
        <v>190</v>
      </c>
      <c r="F115" s="128" t="s">
        <v>190</v>
      </c>
      <c r="G115" s="128" t="s">
        <v>190</v>
      </c>
      <c r="H115" s="128" t="s">
        <v>190</v>
      </c>
      <c r="I115" s="128" t="s">
        <v>190</v>
      </c>
      <c r="J115" s="128" t="s">
        <v>190</v>
      </c>
      <c r="K115" s="128" t="s">
        <v>190</v>
      </c>
    </row>
    <row r="116" spans="1:11" x14ac:dyDescent="0.25">
      <c r="A116" s="125" t="s">
        <v>363</v>
      </c>
      <c r="B116" s="126" t="s">
        <v>365</v>
      </c>
      <c r="C116" s="125" t="s">
        <v>190</v>
      </c>
      <c r="D116" s="125" t="s">
        <v>190</v>
      </c>
      <c r="E116" s="125" t="s">
        <v>190</v>
      </c>
      <c r="F116" s="125" t="s">
        <v>190</v>
      </c>
      <c r="G116" s="125" t="s">
        <v>190</v>
      </c>
      <c r="H116" s="125" t="s">
        <v>190</v>
      </c>
      <c r="I116" s="125" t="s">
        <v>190</v>
      </c>
      <c r="J116" s="125" t="s">
        <v>190</v>
      </c>
      <c r="K116" s="125" t="s">
        <v>190</v>
      </c>
    </row>
    <row r="117" spans="1:11" x14ac:dyDescent="0.25">
      <c r="A117" s="128" t="s">
        <v>363</v>
      </c>
      <c r="B117" s="129" t="s">
        <v>364</v>
      </c>
      <c r="C117" s="128" t="s">
        <v>190</v>
      </c>
      <c r="D117" s="128" t="s">
        <v>190</v>
      </c>
      <c r="E117" s="128" t="s">
        <v>190</v>
      </c>
      <c r="F117" s="128" t="s">
        <v>190</v>
      </c>
      <c r="G117" s="128" t="s">
        <v>190</v>
      </c>
      <c r="H117" s="128" t="s">
        <v>190</v>
      </c>
      <c r="I117" s="128" t="s">
        <v>190</v>
      </c>
      <c r="J117" s="128" t="s">
        <v>190</v>
      </c>
      <c r="K117" s="128" t="s">
        <v>190</v>
      </c>
    </row>
    <row r="118" spans="1:11" x14ac:dyDescent="0.25">
      <c r="A118" s="125" t="s">
        <v>363</v>
      </c>
      <c r="B118" s="126" t="s">
        <v>362</v>
      </c>
      <c r="C118" s="125" t="s">
        <v>190</v>
      </c>
      <c r="D118" s="125" t="s">
        <v>190</v>
      </c>
      <c r="E118" s="125" t="s">
        <v>190</v>
      </c>
      <c r="F118" s="125" t="s">
        <v>190</v>
      </c>
      <c r="G118" s="125" t="s">
        <v>190</v>
      </c>
      <c r="H118" s="125" t="s">
        <v>190</v>
      </c>
      <c r="I118" s="125" t="s">
        <v>190</v>
      </c>
      <c r="J118" s="125" t="s">
        <v>190</v>
      </c>
      <c r="K118" s="125" t="s">
        <v>190</v>
      </c>
    </row>
    <row r="119" spans="1:11" x14ac:dyDescent="0.25">
      <c r="A119" s="128" t="s">
        <v>354</v>
      </c>
      <c r="B119" s="129" t="s">
        <v>361</v>
      </c>
      <c r="C119" s="128" t="s">
        <v>190</v>
      </c>
      <c r="D119" s="128" t="s">
        <v>190</v>
      </c>
      <c r="E119" s="128" t="s">
        <v>195</v>
      </c>
      <c r="F119" s="128" t="s">
        <v>190</v>
      </c>
      <c r="G119" s="128" t="s">
        <v>190</v>
      </c>
      <c r="H119" s="128" t="s">
        <v>190</v>
      </c>
      <c r="I119" s="128" t="s">
        <v>190</v>
      </c>
      <c r="J119" s="128" t="s">
        <v>190</v>
      </c>
      <c r="K119" s="128" t="s">
        <v>190</v>
      </c>
    </row>
    <row r="120" spans="1:11" x14ac:dyDescent="0.25">
      <c r="A120" s="125" t="s">
        <v>354</v>
      </c>
      <c r="B120" s="126" t="s">
        <v>360</v>
      </c>
      <c r="C120" s="125" t="s">
        <v>190</v>
      </c>
      <c r="D120" s="125" t="s">
        <v>190</v>
      </c>
      <c r="E120" s="125" t="s">
        <v>190</v>
      </c>
      <c r="F120" s="125" t="s">
        <v>190</v>
      </c>
      <c r="G120" s="125" t="s">
        <v>190</v>
      </c>
      <c r="H120" s="125" t="s">
        <v>190</v>
      </c>
      <c r="I120" s="125" t="s">
        <v>190</v>
      </c>
      <c r="J120" s="125" t="s">
        <v>190</v>
      </c>
      <c r="K120" s="125" t="s">
        <v>190</v>
      </c>
    </row>
    <row r="121" spans="1:11" x14ac:dyDescent="0.25">
      <c r="A121" s="128" t="s">
        <v>354</v>
      </c>
      <c r="B121" s="129" t="s">
        <v>359</v>
      </c>
      <c r="C121" s="128" t="s">
        <v>190</v>
      </c>
      <c r="D121" s="128" t="s">
        <v>190</v>
      </c>
      <c r="E121" s="128" t="s">
        <v>190</v>
      </c>
      <c r="F121" s="128" t="s">
        <v>190</v>
      </c>
      <c r="G121" s="128" t="s">
        <v>195</v>
      </c>
      <c r="H121" s="128" t="s">
        <v>190</v>
      </c>
      <c r="I121" s="128" t="s">
        <v>190</v>
      </c>
      <c r="J121" s="128" t="s">
        <v>190</v>
      </c>
      <c r="K121" s="128" t="s">
        <v>190</v>
      </c>
    </row>
    <row r="122" spans="1:11" x14ac:dyDescent="0.25">
      <c r="A122" s="125" t="s">
        <v>354</v>
      </c>
      <c r="B122" s="126" t="s">
        <v>358</v>
      </c>
      <c r="C122" s="125" t="s">
        <v>195</v>
      </c>
      <c r="D122" s="125" t="s">
        <v>195</v>
      </c>
      <c r="E122" s="125" t="s">
        <v>195</v>
      </c>
      <c r="F122" s="125" t="s">
        <v>195</v>
      </c>
      <c r="G122" s="125" t="s">
        <v>195</v>
      </c>
      <c r="H122" s="125" t="s">
        <v>195</v>
      </c>
      <c r="I122" s="125" t="s">
        <v>190</v>
      </c>
      <c r="J122" s="125" t="s">
        <v>190</v>
      </c>
      <c r="K122" s="125" t="s">
        <v>195</v>
      </c>
    </row>
    <row r="123" spans="1:11" x14ac:dyDescent="0.25">
      <c r="A123" s="128" t="s">
        <v>354</v>
      </c>
      <c r="B123" s="129" t="s">
        <v>357</v>
      </c>
      <c r="C123" s="128" t="s">
        <v>190</v>
      </c>
      <c r="D123" s="128" t="s">
        <v>190</v>
      </c>
      <c r="E123" s="128" t="s">
        <v>190</v>
      </c>
      <c r="F123" s="128" t="s">
        <v>190</v>
      </c>
      <c r="G123" s="128" t="s">
        <v>195</v>
      </c>
      <c r="H123" s="128" t="s">
        <v>190</v>
      </c>
      <c r="I123" s="128" t="s">
        <v>190</v>
      </c>
      <c r="J123" s="128" t="s">
        <v>190</v>
      </c>
      <c r="K123" s="128" t="s">
        <v>195</v>
      </c>
    </row>
    <row r="124" spans="1:11" x14ac:dyDescent="0.25">
      <c r="A124" s="125" t="s">
        <v>354</v>
      </c>
      <c r="B124" s="126" t="s">
        <v>356</v>
      </c>
      <c r="C124" s="125" t="s">
        <v>190</v>
      </c>
      <c r="D124" s="125" t="s">
        <v>195</v>
      </c>
      <c r="E124" s="125" t="s">
        <v>195</v>
      </c>
      <c r="F124" s="125" t="s">
        <v>190</v>
      </c>
      <c r="G124" s="125" t="s">
        <v>190</v>
      </c>
      <c r="H124" s="125" t="s">
        <v>190</v>
      </c>
      <c r="I124" s="125" t="s">
        <v>190</v>
      </c>
      <c r="J124" s="125" t="s">
        <v>190</v>
      </c>
      <c r="K124" s="125" t="s">
        <v>190</v>
      </c>
    </row>
    <row r="125" spans="1:11" x14ac:dyDescent="0.25">
      <c r="A125" s="128" t="s">
        <v>354</v>
      </c>
      <c r="B125" s="129" t="s">
        <v>355</v>
      </c>
      <c r="C125" s="128" t="s">
        <v>190</v>
      </c>
      <c r="D125" s="128" t="s">
        <v>190</v>
      </c>
      <c r="E125" s="128" t="s">
        <v>190</v>
      </c>
      <c r="F125" s="128" t="s">
        <v>190</v>
      </c>
      <c r="G125" s="128" t="s">
        <v>190</v>
      </c>
      <c r="H125" s="128" t="s">
        <v>195</v>
      </c>
      <c r="I125" s="128" t="s">
        <v>195</v>
      </c>
      <c r="J125" s="128" t="s">
        <v>195</v>
      </c>
      <c r="K125" s="128" t="s">
        <v>190</v>
      </c>
    </row>
    <row r="126" spans="1:11" x14ac:dyDescent="0.25">
      <c r="A126" s="125" t="s">
        <v>354</v>
      </c>
      <c r="B126" s="126" t="s">
        <v>353</v>
      </c>
      <c r="C126" s="125" t="s">
        <v>190</v>
      </c>
      <c r="D126" s="125" t="s">
        <v>190</v>
      </c>
      <c r="E126" s="125" t="s">
        <v>190</v>
      </c>
      <c r="F126" s="125" t="s">
        <v>190</v>
      </c>
      <c r="G126" s="125" t="s">
        <v>195</v>
      </c>
      <c r="H126" s="125" t="s">
        <v>190</v>
      </c>
      <c r="I126" s="125" t="s">
        <v>190</v>
      </c>
      <c r="J126" s="125" t="s">
        <v>190</v>
      </c>
      <c r="K126" s="125" t="s">
        <v>190</v>
      </c>
    </row>
    <row r="127" spans="1:11" x14ac:dyDescent="0.25">
      <c r="A127" s="128" t="s">
        <v>340</v>
      </c>
      <c r="B127" s="129" t="s">
        <v>352</v>
      </c>
      <c r="C127" s="128" t="s">
        <v>190</v>
      </c>
      <c r="D127" s="128" t="s">
        <v>190</v>
      </c>
      <c r="E127" s="128" t="s">
        <v>190</v>
      </c>
      <c r="F127" s="128" t="s">
        <v>190</v>
      </c>
      <c r="G127" s="128" t="s">
        <v>190</v>
      </c>
      <c r="H127" s="128" t="s">
        <v>190</v>
      </c>
      <c r="I127" s="128" t="s">
        <v>190</v>
      </c>
      <c r="J127" s="128" t="s">
        <v>195</v>
      </c>
      <c r="K127" s="128" t="s">
        <v>195</v>
      </c>
    </row>
    <row r="128" spans="1:11" x14ac:dyDescent="0.25">
      <c r="A128" s="125" t="s">
        <v>340</v>
      </c>
      <c r="B128" s="126" t="s">
        <v>351</v>
      </c>
      <c r="C128" s="125" t="s">
        <v>190</v>
      </c>
      <c r="D128" s="125" t="s">
        <v>190</v>
      </c>
      <c r="E128" s="125" t="s">
        <v>190</v>
      </c>
      <c r="F128" s="125" t="s">
        <v>190</v>
      </c>
      <c r="G128" s="125" t="s">
        <v>195</v>
      </c>
      <c r="H128" s="125" t="s">
        <v>190</v>
      </c>
      <c r="I128" s="125" t="s">
        <v>190</v>
      </c>
      <c r="J128" s="125" t="s">
        <v>195</v>
      </c>
      <c r="K128" s="125" t="s">
        <v>190</v>
      </c>
    </row>
    <row r="129" spans="1:11" x14ac:dyDescent="0.25">
      <c r="A129" s="128" t="s">
        <v>340</v>
      </c>
      <c r="B129" s="129" t="s">
        <v>350</v>
      </c>
      <c r="C129" s="128" t="s">
        <v>190</v>
      </c>
      <c r="D129" s="128" t="s">
        <v>190</v>
      </c>
      <c r="E129" s="128" t="s">
        <v>190</v>
      </c>
      <c r="F129" s="128" t="s">
        <v>190</v>
      </c>
      <c r="G129" s="128" t="s">
        <v>195</v>
      </c>
      <c r="H129" s="128" t="s">
        <v>190</v>
      </c>
      <c r="I129" s="128" t="s">
        <v>190</v>
      </c>
      <c r="J129" s="128" t="s">
        <v>195</v>
      </c>
      <c r="K129" s="128" t="s">
        <v>190</v>
      </c>
    </row>
    <row r="130" spans="1:11" x14ac:dyDescent="0.25">
      <c r="A130" s="125" t="s">
        <v>340</v>
      </c>
      <c r="B130" s="126" t="s">
        <v>349</v>
      </c>
      <c r="C130" s="125" t="s">
        <v>190</v>
      </c>
      <c r="D130" s="125" t="s">
        <v>190</v>
      </c>
      <c r="E130" s="125" t="s">
        <v>190</v>
      </c>
      <c r="F130" s="125" t="s">
        <v>190</v>
      </c>
      <c r="G130" s="125" t="s">
        <v>195</v>
      </c>
      <c r="H130" s="125" t="s">
        <v>190</v>
      </c>
      <c r="I130" s="125" t="s">
        <v>190</v>
      </c>
      <c r="J130" s="125" t="s">
        <v>190</v>
      </c>
      <c r="K130" s="125" t="s">
        <v>190</v>
      </c>
    </row>
    <row r="131" spans="1:11" x14ac:dyDescent="0.25">
      <c r="A131" s="128" t="s">
        <v>340</v>
      </c>
      <c r="B131" s="129" t="s">
        <v>348</v>
      </c>
      <c r="C131" s="128" t="s">
        <v>190</v>
      </c>
      <c r="D131" s="128" t="s">
        <v>190</v>
      </c>
      <c r="E131" s="128" t="s">
        <v>190</v>
      </c>
      <c r="F131" s="128" t="s">
        <v>190</v>
      </c>
      <c r="G131" s="128" t="s">
        <v>190</v>
      </c>
      <c r="H131" s="128" t="s">
        <v>190</v>
      </c>
      <c r="I131" s="128" t="s">
        <v>190</v>
      </c>
      <c r="J131" s="128" t="s">
        <v>190</v>
      </c>
      <c r="K131" s="128" t="s">
        <v>190</v>
      </c>
    </row>
    <row r="132" spans="1:11" x14ac:dyDescent="0.25">
      <c r="A132" s="125" t="s">
        <v>340</v>
      </c>
      <c r="B132" s="126" t="s">
        <v>347</v>
      </c>
      <c r="C132" s="125" t="s">
        <v>190</v>
      </c>
      <c r="D132" s="125" t="s">
        <v>190</v>
      </c>
      <c r="E132" s="125" t="s">
        <v>190</v>
      </c>
      <c r="F132" s="125" t="s">
        <v>190</v>
      </c>
      <c r="G132" s="125" t="s">
        <v>190</v>
      </c>
      <c r="H132" s="125" t="s">
        <v>190</v>
      </c>
      <c r="I132" s="125" t="s">
        <v>190</v>
      </c>
      <c r="J132" s="125" t="s">
        <v>190</v>
      </c>
      <c r="K132" s="125" t="s">
        <v>195</v>
      </c>
    </row>
    <row r="133" spans="1:11" x14ac:dyDescent="0.25">
      <c r="A133" s="128" t="s">
        <v>340</v>
      </c>
      <c r="B133" s="129" t="s">
        <v>346</v>
      </c>
      <c r="C133" s="128" t="s">
        <v>190</v>
      </c>
      <c r="D133" s="128" t="s">
        <v>190</v>
      </c>
      <c r="E133" s="128" t="s">
        <v>190</v>
      </c>
      <c r="F133" s="128" t="s">
        <v>190</v>
      </c>
      <c r="G133" s="128" t="s">
        <v>190</v>
      </c>
      <c r="H133" s="128" t="s">
        <v>190</v>
      </c>
      <c r="I133" s="128" t="s">
        <v>190</v>
      </c>
      <c r="J133" s="128" t="s">
        <v>195</v>
      </c>
      <c r="K133" s="128" t="s">
        <v>190</v>
      </c>
    </row>
    <row r="134" spans="1:11" x14ac:dyDescent="0.25">
      <c r="A134" s="125" t="s">
        <v>340</v>
      </c>
      <c r="B134" s="126" t="s">
        <v>345</v>
      </c>
      <c r="C134" s="125" t="s">
        <v>190</v>
      </c>
      <c r="D134" s="125" t="s">
        <v>190</v>
      </c>
      <c r="E134" s="125" t="s">
        <v>190</v>
      </c>
      <c r="F134" s="125" t="s">
        <v>190</v>
      </c>
      <c r="G134" s="125" t="s">
        <v>190</v>
      </c>
      <c r="H134" s="125" t="s">
        <v>190</v>
      </c>
      <c r="I134" s="125" t="s">
        <v>190</v>
      </c>
      <c r="J134" s="125" t="s">
        <v>195</v>
      </c>
      <c r="K134" s="125" t="s">
        <v>190</v>
      </c>
    </row>
    <row r="135" spans="1:11" x14ac:dyDescent="0.25">
      <c r="A135" s="128" t="s">
        <v>340</v>
      </c>
      <c r="B135" s="129" t="s">
        <v>344</v>
      </c>
      <c r="C135" s="128" t="s">
        <v>190</v>
      </c>
      <c r="D135" s="128" t="s">
        <v>190</v>
      </c>
      <c r="E135" s="128" t="s">
        <v>190</v>
      </c>
      <c r="F135" s="128" t="s">
        <v>190</v>
      </c>
      <c r="G135" s="128" t="s">
        <v>195</v>
      </c>
      <c r="H135" s="128" t="s">
        <v>190</v>
      </c>
      <c r="I135" s="128" t="s">
        <v>195</v>
      </c>
      <c r="J135" s="128" t="s">
        <v>195</v>
      </c>
      <c r="K135" s="128" t="s">
        <v>190</v>
      </c>
    </row>
    <row r="136" spans="1:11" x14ac:dyDescent="0.25">
      <c r="A136" s="125" t="s">
        <v>340</v>
      </c>
      <c r="B136" s="126" t="s">
        <v>343</v>
      </c>
      <c r="C136" s="125" t="s">
        <v>190</v>
      </c>
      <c r="D136" s="125" t="s">
        <v>190</v>
      </c>
      <c r="E136" s="125" t="s">
        <v>190</v>
      </c>
      <c r="F136" s="125" t="s">
        <v>190</v>
      </c>
      <c r="G136" s="125" t="s">
        <v>195</v>
      </c>
      <c r="H136" s="125" t="s">
        <v>190</v>
      </c>
      <c r="I136" s="125" t="s">
        <v>195</v>
      </c>
      <c r="J136" s="125" t="s">
        <v>195</v>
      </c>
      <c r="K136" s="125" t="s">
        <v>190</v>
      </c>
    </row>
    <row r="137" spans="1:11" x14ac:dyDescent="0.25">
      <c r="A137" s="128" t="s">
        <v>340</v>
      </c>
      <c r="B137" s="129" t="s">
        <v>342</v>
      </c>
      <c r="C137" s="128" t="s">
        <v>190</v>
      </c>
      <c r="D137" s="128" t="s">
        <v>190</v>
      </c>
      <c r="E137" s="128" t="s">
        <v>190</v>
      </c>
      <c r="F137" s="128" t="s">
        <v>190</v>
      </c>
      <c r="G137" s="128" t="s">
        <v>195</v>
      </c>
      <c r="H137" s="128" t="s">
        <v>190</v>
      </c>
      <c r="I137" s="128" t="s">
        <v>190</v>
      </c>
      <c r="J137" s="128" t="s">
        <v>190</v>
      </c>
      <c r="K137" s="128" t="s">
        <v>190</v>
      </c>
    </row>
    <row r="138" spans="1:11" x14ac:dyDescent="0.25">
      <c r="A138" s="125" t="s">
        <v>340</v>
      </c>
      <c r="B138" s="126" t="s">
        <v>341</v>
      </c>
      <c r="C138" s="125" t="s">
        <v>190</v>
      </c>
      <c r="D138" s="125" t="s">
        <v>190</v>
      </c>
      <c r="E138" s="125" t="s">
        <v>190</v>
      </c>
      <c r="F138" s="125" t="s">
        <v>190</v>
      </c>
      <c r="G138" s="125" t="s">
        <v>190</v>
      </c>
      <c r="H138" s="125" t="s">
        <v>195</v>
      </c>
      <c r="I138" s="125" t="s">
        <v>195</v>
      </c>
      <c r="J138" s="125" t="s">
        <v>195</v>
      </c>
      <c r="K138" s="125" t="s">
        <v>190</v>
      </c>
    </row>
    <row r="139" spans="1:11" x14ac:dyDescent="0.25">
      <c r="A139" s="128" t="s">
        <v>340</v>
      </c>
      <c r="B139" s="129" t="s">
        <v>339</v>
      </c>
      <c r="C139" s="128" t="s">
        <v>190</v>
      </c>
      <c r="D139" s="128" t="s">
        <v>190</v>
      </c>
      <c r="E139" s="128" t="s">
        <v>190</v>
      </c>
      <c r="F139" s="128" t="s">
        <v>190</v>
      </c>
      <c r="G139" s="128" t="s">
        <v>195</v>
      </c>
      <c r="H139" s="128" t="s">
        <v>190</v>
      </c>
      <c r="I139" s="128" t="s">
        <v>190</v>
      </c>
      <c r="J139" s="128" t="s">
        <v>195</v>
      </c>
      <c r="K139" s="128" t="s">
        <v>190</v>
      </c>
    </row>
    <row r="140" spans="1:11" x14ac:dyDescent="0.25">
      <c r="A140" s="125" t="s">
        <v>336</v>
      </c>
      <c r="B140" s="126" t="s">
        <v>338</v>
      </c>
      <c r="C140" s="125" t="s">
        <v>190</v>
      </c>
      <c r="D140" s="125" t="s">
        <v>190</v>
      </c>
      <c r="E140" s="125" t="s">
        <v>190</v>
      </c>
      <c r="F140" s="125" t="s">
        <v>190</v>
      </c>
      <c r="G140" s="125" t="s">
        <v>190</v>
      </c>
      <c r="H140" s="125" t="s">
        <v>190</v>
      </c>
      <c r="I140" s="125" t="s">
        <v>190</v>
      </c>
      <c r="J140" s="125" t="s">
        <v>195</v>
      </c>
      <c r="K140" s="125" t="s">
        <v>190</v>
      </c>
    </row>
    <row r="141" spans="1:11" x14ac:dyDescent="0.25">
      <c r="A141" s="128" t="s">
        <v>336</v>
      </c>
      <c r="B141" s="129" t="s">
        <v>337</v>
      </c>
      <c r="C141" s="128" t="s">
        <v>190</v>
      </c>
      <c r="D141" s="128" t="s">
        <v>190</v>
      </c>
      <c r="E141" s="128" t="s">
        <v>190</v>
      </c>
      <c r="F141" s="128" t="s">
        <v>190</v>
      </c>
      <c r="G141" s="128" t="s">
        <v>190</v>
      </c>
      <c r="H141" s="128" t="s">
        <v>190</v>
      </c>
      <c r="I141" s="128" t="s">
        <v>190</v>
      </c>
      <c r="J141" s="128" t="s">
        <v>190</v>
      </c>
      <c r="K141" s="128" t="s">
        <v>190</v>
      </c>
    </row>
    <row r="142" spans="1:11" x14ac:dyDescent="0.25">
      <c r="A142" s="125" t="s">
        <v>336</v>
      </c>
      <c r="B142" s="126" t="s">
        <v>335</v>
      </c>
      <c r="C142" s="125" t="s">
        <v>190</v>
      </c>
      <c r="D142" s="125" t="s">
        <v>190</v>
      </c>
      <c r="E142" s="125" t="s">
        <v>190</v>
      </c>
      <c r="F142" s="125" t="s">
        <v>190</v>
      </c>
      <c r="G142" s="125" t="s">
        <v>190</v>
      </c>
      <c r="H142" s="125" t="s">
        <v>190</v>
      </c>
      <c r="I142" s="125" t="s">
        <v>190</v>
      </c>
      <c r="J142" s="125" t="s">
        <v>190</v>
      </c>
      <c r="K142" s="125" t="s">
        <v>190</v>
      </c>
    </row>
    <row r="143" spans="1:11" x14ac:dyDescent="0.25">
      <c r="A143" s="128" t="s">
        <v>331</v>
      </c>
      <c r="B143" s="129" t="s">
        <v>334</v>
      </c>
      <c r="C143" s="128" t="s">
        <v>190</v>
      </c>
      <c r="D143" s="128" t="s">
        <v>190</v>
      </c>
      <c r="E143" s="128" t="s">
        <v>190</v>
      </c>
      <c r="F143" s="128" t="s">
        <v>190</v>
      </c>
      <c r="G143" s="128" t="s">
        <v>190</v>
      </c>
      <c r="H143" s="128" t="s">
        <v>190</v>
      </c>
      <c r="I143" s="128" t="s">
        <v>190</v>
      </c>
      <c r="J143" s="128" t="s">
        <v>190</v>
      </c>
      <c r="K143" s="128" t="s">
        <v>190</v>
      </c>
    </row>
    <row r="144" spans="1:11" x14ac:dyDescent="0.25">
      <c r="A144" s="125" t="s">
        <v>331</v>
      </c>
      <c r="B144" s="126" t="s">
        <v>333</v>
      </c>
      <c r="C144" s="125" t="s">
        <v>190</v>
      </c>
      <c r="D144" s="125" t="s">
        <v>190</v>
      </c>
      <c r="E144" s="125" t="s">
        <v>190</v>
      </c>
      <c r="F144" s="125" t="s">
        <v>190</v>
      </c>
      <c r="G144" s="125" t="s">
        <v>190</v>
      </c>
      <c r="H144" s="125" t="s">
        <v>190</v>
      </c>
      <c r="I144" s="125" t="s">
        <v>190</v>
      </c>
      <c r="J144" s="125" t="s">
        <v>195</v>
      </c>
      <c r="K144" s="125" t="s">
        <v>190</v>
      </c>
    </row>
    <row r="145" spans="1:11" x14ac:dyDescent="0.25">
      <c r="A145" s="128" t="s">
        <v>331</v>
      </c>
      <c r="B145" s="129" t="s">
        <v>332</v>
      </c>
      <c r="C145" s="128" t="s">
        <v>190</v>
      </c>
      <c r="D145" s="128" t="s">
        <v>190</v>
      </c>
      <c r="E145" s="128" t="s">
        <v>190</v>
      </c>
      <c r="F145" s="128" t="s">
        <v>190</v>
      </c>
      <c r="G145" s="128" t="s">
        <v>190</v>
      </c>
      <c r="H145" s="128" t="s">
        <v>195</v>
      </c>
      <c r="I145" s="128" t="s">
        <v>190</v>
      </c>
      <c r="J145" s="128" t="s">
        <v>190</v>
      </c>
      <c r="K145" s="128" t="s">
        <v>190</v>
      </c>
    </row>
    <row r="146" spans="1:11" x14ac:dyDescent="0.25">
      <c r="A146" s="125" t="s">
        <v>331</v>
      </c>
      <c r="B146" s="126" t="s">
        <v>330</v>
      </c>
      <c r="C146" s="125" t="s">
        <v>190</v>
      </c>
      <c r="D146" s="125" t="s">
        <v>190</v>
      </c>
      <c r="E146" s="125" t="s">
        <v>190</v>
      </c>
      <c r="F146" s="125" t="s">
        <v>190</v>
      </c>
      <c r="G146" s="125" t="s">
        <v>190</v>
      </c>
      <c r="H146" s="125" t="s">
        <v>190</v>
      </c>
      <c r="I146" s="125" t="s">
        <v>190</v>
      </c>
      <c r="J146" s="125" t="s">
        <v>190</v>
      </c>
      <c r="K146" s="125" t="s">
        <v>190</v>
      </c>
    </row>
    <row r="147" spans="1:11" x14ac:dyDescent="0.25">
      <c r="A147" s="128" t="s">
        <v>328</v>
      </c>
      <c r="B147" s="129" t="s">
        <v>329</v>
      </c>
      <c r="C147" s="128" t="s">
        <v>190</v>
      </c>
      <c r="D147" s="128" t="s">
        <v>190</v>
      </c>
      <c r="E147" s="128" t="s">
        <v>190</v>
      </c>
      <c r="F147" s="128" t="s">
        <v>190</v>
      </c>
      <c r="G147" s="128" t="s">
        <v>190</v>
      </c>
      <c r="H147" s="128" t="s">
        <v>190</v>
      </c>
      <c r="I147" s="128" t="s">
        <v>195</v>
      </c>
      <c r="J147" s="128" t="s">
        <v>195</v>
      </c>
      <c r="K147" s="128" t="s">
        <v>190</v>
      </c>
    </row>
    <row r="148" spans="1:11" x14ac:dyDescent="0.25">
      <c r="A148" s="125" t="s">
        <v>328</v>
      </c>
      <c r="B148" s="126" t="s">
        <v>327</v>
      </c>
      <c r="C148" s="125" t="s">
        <v>190</v>
      </c>
      <c r="D148" s="125" t="s">
        <v>195</v>
      </c>
      <c r="E148" s="125" t="s">
        <v>190</v>
      </c>
      <c r="F148" s="125" t="s">
        <v>190</v>
      </c>
      <c r="G148" s="125" t="s">
        <v>195</v>
      </c>
      <c r="H148" s="125" t="s">
        <v>195</v>
      </c>
      <c r="I148" s="125" t="s">
        <v>190</v>
      </c>
      <c r="J148" s="125" t="s">
        <v>195</v>
      </c>
      <c r="K148" s="125" t="s">
        <v>190</v>
      </c>
    </row>
    <row r="149" spans="1:11" x14ac:dyDescent="0.25">
      <c r="A149" s="128" t="s">
        <v>322</v>
      </c>
      <c r="B149" s="129" t="s">
        <v>326</v>
      </c>
      <c r="C149" s="128" t="s">
        <v>190</v>
      </c>
      <c r="D149" s="128" t="s">
        <v>190</v>
      </c>
      <c r="E149" s="128" t="s">
        <v>190</v>
      </c>
      <c r="F149" s="128" t="s">
        <v>190</v>
      </c>
      <c r="G149" s="128" t="s">
        <v>190</v>
      </c>
      <c r="H149" s="128" t="s">
        <v>190</v>
      </c>
      <c r="I149" s="128" t="s">
        <v>190</v>
      </c>
      <c r="J149" s="128" t="s">
        <v>195</v>
      </c>
      <c r="K149" s="128" t="s">
        <v>190</v>
      </c>
    </row>
    <row r="150" spans="1:11" x14ac:dyDescent="0.25">
      <c r="A150" s="125" t="s">
        <v>322</v>
      </c>
      <c r="B150" s="126" t="s">
        <v>325</v>
      </c>
      <c r="C150" s="125" t="s">
        <v>190</v>
      </c>
      <c r="D150" s="125" t="s">
        <v>190</v>
      </c>
      <c r="E150" s="125" t="s">
        <v>190</v>
      </c>
      <c r="F150" s="125" t="s">
        <v>190</v>
      </c>
      <c r="G150" s="125" t="s">
        <v>190</v>
      </c>
      <c r="H150" s="125" t="s">
        <v>195</v>
      </c>
      <c r="I150" s="125" t="s">
        <v>190</v>
      </c>
      <c r="J150" s="125" t="s">
        <v>195</v>
      </c>
      <c r="K150" s="125" t="s">
        <v>190</v>
      </c>
    </row>
    <row r="151" spans="1:11" x14ac:dyDescent="0.25">
      <c r="A151" s="128" t="s">
        <v>322</v>
      </c>
      <c r="B151" s="129" t="s">
        <v>324</v>
      </c>
      <c r="C151" s="128" t="s">
        <v>190</v>
      </c>
      <c r="D151" s="128" t="s">
        <v>190</v>
      </c>
      <c r="E151" s="128" t="s">
        <v>190</v>
      </c>
      <c r="F151" s="128" t="s">
        <v>190</v>
      </c>
      <c r="G151" s="128" t="s">
        <v>190</v>
      </c>
      <c r="H151" s="128" t="s">
        <v>190</v>
      </c>
      <c r="I151" s="128" t="s">
        <v>190</v>
      </c>
      <c r="J151" s="128" t="s">
        <v>190</v>
      </c>
      <c r="K151" s="128" t="s">
        <v>190</v>
      </c>
    </row>
    <row r="152" spans="1:11" x14ac:dyDescent="0.25">
      <c r="A152" s="125" t="s">
        <v>322</v>
      </c>
      <c r="B152" s="126" t="s">
        <v>323</v>
      </c>
      <c r="C152" s="125" t="s">
        <v>190</v>
      </c>
      <c r="D152" s="125" t="s">
        <v>190</v>
      </c>
      <c r="E152" s="125" t="s">
        <v>190</v>
      </c>
      <c r="F152" s="125" t="s">
        <v>190</v>
      </c>
      <c r="G152" s="125" t="s">
        <v>190</v>
      </c>
      <c r="H152" s="125" t="s">
        <v>190</v>
      </c>
      <c r="I152" s="125" t="s">
        <v>190</v>
      </c>
      <c r="J152" s="125" t="s">
        <v>190</v>
      </c>
      <c r="K152" s="125" t="s">
        <v>190</v>
      </c>
    </row>
    <row r="153" spans="1:11" x14ac:dyDescent="0.25">
      <c r="A153" s="128" t="s">
        <v>322</v>
      </c>
      <c r="B153" s="129" t="s">
        <v>321</v>
      </c>
      <c r="C153" s="128" t="s">
        <v>190</v>
      </c>
      <c r="D153" s="128" t="s">
        <v>190</v>
      </c>
      <c r="E153" s="128" t="s">
        <v>190</v>
      </c>
      <c r="F153" s="128" t="s">
        <v>190</v>
      </c>
      <c r="G153" s="128" t="s">
        <v>190</v>
      </c>
      <c r="H153" s="128" t="s">
        <v>190</v>
      </c>
      <c r="I153" s="128" t="s">
        <v>195</v>
      </c>
      <c r="J153" s="128" t="s">
        <v>195</v>
      </c>
      <c r="K153" s="128" t="s">
        <v>190</v>
      </c>
    </row>
    <row r="154" spans="1:11" x14ac:dyDescent="0.25">
      <c r="A154" s="125" t="s">
        <v>319</v>
      </c>
      <c r="B154" s="126" t="s">
        <v>320</v>
      </c>
      <c r="C154" s="125" t="s">
        <v>190</v>
      </c>
      <c r="D154" s="125" t="s">
        <v>190</v>
      </c>
      <c r="E154" s="125" t="s">
        <v>190</v>
      </c>
      <c r="F154" s="125" t="s">
        <v>190</v>
      </c>
      <c r="G154" s="125" t="s">
        <v>195</v>
      </c>
      <c r="H154" s="125" t="s">
        <v>190</v>
      </c>
      <c r="I154" s="125" t="s">
        <v>190</v>
      </c>
      <c r="J154" s="125" t="s">
        <v>190</v>
      </c>
      <c r="K154" s="125" t="s">
        <v>190</v>
      </c>
    </row>
    <row r="155" spans="1:11" x14ac:dyDescent="0.25">
      <c r="A155" s="128" t="s">
        <v>319</v>
      </c>
      <c r="B155" s="129" t="s">
        <v>318</v>
      </c>
      <c r="C155" s="128" t="s">
        <v>190</v>
      </c>
      <c r="D155" s="128" t="s">
        <v>190</v>
      </c>
      <c r="E155" s="128" t="s">
        <v>190</v>
      </c>
      <c r="F155" s="128" t="s">
        <v>190</v>
      </c>
      <c r="G155" s="128" t="s">
        <v>195</v>
      </c>
      <c r="H155" s="128" t="s">
        <v>190</v>
      </c>
      <c r="I155" s="128" t="s">
        <v>190</v>
      </c>
      <c r="J155" s="128" t="s">
        <v>195</v>
      </c>
      <c r="K155" s="128" t="s">
        <v>190</v>
      </c>
    </row>
    <row r="156" spans="1:11" x14ac:dyDescent="0.25">
      <c r="A156" s="125" t="s">
        <v>317</v>
      </c>
      <c r="B156" s="126" t="s">
        <v>316</v>
      </c>
      <c r="C156" s="125" t="s">
        <v>190</v>
      </c>
      <c r="D156" s="125" t="s">
        <v>190</v>
      </c>
      <c r="E156" s="125" t="s">
        <v>190</v>
      </c>
      <c r="F156" s="125" t="s">
        <v>190</v>
      </c>
      <c r="G156" s="125" t="s">
        <v>190</v>
      </c>
      <c r="H156" s="125" t="s">
        <v>190</v>
      </c>
      <c r="I156" s="125" t="s">
        <v>190</v>
      </c>
      <c r="J156" s="125" t="s">
        <v>190</v>
      </c>
      <c r="K156" s="125" t="s">
        <v>190</v>
      </c>
    </row>
    <row r="157" spans="1:11" x14ac:dyDescent="0.25">
      <c r="A157" s="128" t="s">
        <v>312</v>
      </c>
      <c r="B157" s="129" t="s">
        <v>315</v>
      </c>
      <c r="C157" s="128" t="s">
        <v>190</v>
      </c>
      <c r="D157" s="128" t="s">
        <v>190</v>
      </c>
      <c r="E157" s="128" t="s">
        <v>190</v>
      </c>
      <c r="F157" s="128" t="s">
        <v>190</v>
      </c>
      <c r="G157" s="128" t="s">
        <v>190</v>
      </c>
      <c r="H157" s="128" t="s">
        <v>190</v>
      </c>
      <c r="I157" s="128" t="s">
        <v>190</v>
      </c>
      <c r="J157" s="128" t="s">
        <v>190</v>
      </c>
      <c r="K157" s="128" t="s">
        <v>190</v>
      </c>
    </row>
    <row r="158" spans="1:11" x14ac:dyDescent="0.25">
      <c r="A158" s="125" t="s">
        <v>312</v>
      </c>
      <c r="B158" s="126" t="s">
        <v>314</v>
      </c>
      <c r="C158" s="125" t="s">
        <v>190</v>
      </c>
      <c r="D158" s="125" t="s">
        <v>190</v>
      </c>
      <c r="E158" s="125" t="s">
        <v>195</v>
      </c>
      <c r="F158" s="125" t="s">
        <v>190</v>
      </c>
      <c r="G158" s="125" t="s">
        <v>195</v>
      </c>
      <c r="H158" s="125" t="s">
        <v>190</v>
      </c>
      <c r="I158" s="125" t="s">
        <v>190</v>
      </c>
      <c r="J158" s="125" t="s">
        <v>190</v>
      </c>
      <c r="K158" s="125" t="s">
        <v>190</v>
      </c>
    </row>
    <row r="159" spans="1:11" x14ac:dyDescent="0.25">
      <c r="A159" s="128" t="s">
        <v>312</v>
      </c>
      <c r="B159" s="129" t="s">
        <v>313</v>
      </c>
      <c r="C159" s="128" t="s">
        <v>190</v>
      </c>
      <c r="D159" s="128" t="s">
        <v>190</v>
      </c>
      <c r="E159" s="128" t="s">
        <v>190</v>
      </c>
      <c r="F159" s="128" t="s">
        <v>190</v>
      </c>
      <c r="G159" s="128" t="s">
        <v>190</v>
      </c>
      <c r="H159" s="128" t="s">
        <v>190</v>
      </c>
      <c r="I159" s="128" t="s">
        <v>190</v>
      </c>
      <c r="J159" s="128" t="s">
        <v>190</v>
      </c>
      <c r="K159" s="128" t="s">
        <v>190</v>
      </c>
    </row>
    <row r="160" spans="1:11" x14ac:dyDescent="0.25">
      <c r="A160" s="125" t="s">
        <v>312</v>
      </c>
      <c r="B160" s="126" t="s">
        <v>311</v>
      </c>
      <c r="C160" s="125" t="s">
        <v>190</v>
      </c>
      <c r="D160" s="125" t="s">
        <v>190</v>
      </c>
      <c r="E160" s="125" t="s">
        <v>195</v>
      </c>
      <c r="F160" s="125" t="s">
        <v>190</v>
      </c>
      <c r="G160" s="125" t="s">
        <v>190</v>
      </c>
      <c r="H160" s="125" t="s">
        <v>195</v>
      </c>
      <c r="I160" s="125" t="s">
        <v>190</v>
      </c>
      <c r="J160" s="125" t="s">
        <v>190</v>
      </c>
      <c r="K160" s="125" t="s">
        <v>190</v>
      </c>
    </row>
    <row r="161" spans="1:11" x14ac:dyDescent="0.25">
      <c r="A161" s="128" t="s">
        <v>306</v>
      </c>
      <c r="B161" s="129" t="s">
        <v>310</v>
      </c>
      <c r="C161" s="128" t="s">
        <v>190</v>
      </c>
      <c r="D161" s="128" t="s">
        <v>190</v>
      </c>
      <c r="E161" s="128" t="s">
        <v>190</v>
      </c>
      <c r="F161" s="128" t="s">
        <v>190</v>
      </c>
      <c r="G161" s="128" t="s">
        <v>190</v>
      </c>
      <c r="H161" s="128" t="s">
        <v>190</v>
      </c>
      <c r="I161" s="128" t="s">
        <v>190</v>
      </c>
      <c r="J161" s="128" t="s">
        <v>190</v>
      </c>
      <c r="K161" s="128" t="s">
        <v>195</v>
      </c>
    </row>
    <row r="162" spans="1:11" x14ac:dyDescent="0.25">
      <c r="A162" s="125" t="s">
        <v>306</v>
      </c>
      <c r="B162" s="126" t="s">
        <v>309</v>
      </c>
      <c r="C162" s="125" t="s">
        <v>190</v>
      </c>
      <c r="D162" s="125" t="s">
        <v>190</v>
      </c>
      <c r="E162" s="125" t="s">
        <v>190</v>
      </c>
      <c r="F162" s="125" t="s">
        <v>190</v>
      </c>
      <c r="G162" s="125" t="s">
        <v>190</v>
      </c>
      <c r="H162" s="125" t="s">
        <v>190</v>
      </c>
      <c r="I162" s="125" t="s">
        <v>190</v>
      </c>
      <c r="J162" s="125" t="s">
        <v>195</v>
      </c>
      <c r="K162" s="125" t="s">
        <v>190</v>
      </c>
    </row>
    <row r="163" spans="1:11" x14ac:dyDescent="0.25">
      <c r="A163" s="128" t="s">
        <v>306</v>
      </c>
      <c r="B163" s="129" t="s">
        <v>308</v>
      </c>
      <c r="C163" s="128" t="s">
        <v>190</v>
      </c>
      <c r="D163" s="128" t="s">
        <v>190</v>
      </c>
      <c r="E163" s="128" t="s">
        <v>190</v>
      </c>
      <c r="F163" s="128" t="s">
        <v>190</v>
      </c>
      <c r="G163" s="128" t="s">
        <v>190</v>
      </c>
      <c r="H163" s="128" t="s">
        <v>190</v>
      </c>
      <c r="I163" s="128" t="s">
        <v>190</v>
      </c>
      <c r="J163" s="128" t="s">
        <v>195</v>
      </c>
      <c r="K163" s="128" t="s">
        <v>190</v>
      </c>
    </row>
    <row r="164" spans="1:11" x14ac:dyDescent="0.25">
      <c r="A164" s="125" t="s">
        <v>306</v>
      </c>
      <c r="B164" s="126" t="s">
        <v>307</v>
      </c>
      <c r="C164" s="125" t="s">
        <v>190</v>
      </c>
      <c r="D164" s="125" t="s">
        <v>190</v>
      </c>
      <c r="E164" s="125" t="s">
        <v>190</v>
      </c>
      <c r="F164" s="125" t="s">
        <v>195</v>
      </c>
      <c r="G164" s="125" t="s">
        <v>190</v>
      </c>
      <c r="H164" s="125" t="s">
        <v>195</v>
      </c>
      <c r="I164" s="125" t="s">
        <v>195</v>
      </c>
      <c r="J164" s="125" t="s">
        <v>195</v>
      </c>
      <c r="K164" s="125" t="s">
        <v>190</v>
      </c>
    </row>
    <row r="165" spans="1:11" x14ac:dyDescent="0.25">
      <c r="A165" s="128" t="s">
        <v>306</v>
      </c>
      <c r="B165" s="129" t="s">
        <v>305</v>
      </c>
      <c r="C165" s="128" t="s">
        <v>190</v>
      </c>
      <c r="D165" s="128" t="s">
        <v>190</v>
      </c>
      <c r="E165" s="128" t="s">
        <v>190</v>
      </c>
      <c r="F165" s="128" t="s">
        <v>190</v>
      </c>
      <c r="G165" s="128" t="s">
        <v>190</v>
      </c>
      <c r="H165" s="128" t="s">
        <v>190</v>
      </c>
      <c r="I165" s="128" t="s">
        <v>190</v>
      </c>
      <c r="J165" s="128" t="s">
        <v>195</v>
      </c>
      <c r="K165" s="128" t="s">
        <v>190</v>
      </c>
    </row>
    <row r="166" spans="1:11" x14ac:dyDescent="0.25">
      <c r="A166" s="125" t="s">
        <v>303</v>
      </c>
      <c r="B166" s="126" t="s">
        <v>304</v>
      </c>
      <c r="C166" s="125" t="s">
        <v>190</v>
      </c>
      <c r="D166" s="125" t="s">
        <v>190</v>
      </c>
      <c r="E166" s="125" t="s">
        <v>190</v>
      </c>
      <c r="F166" s="125" t="s">
        <v>190</v>
      </c>
      <c r="G166" s="125" t="s">
        <v>190</v>
      </c>
      <c r="H166" s="125" t="s">
        <v>190</v>
      </c>
      <c r="I166" s="125" t="s">
        <v>190</v>
      </c>
      <c r="J166" s="125" t="s">
        <v>190</v>
      </c>
      <c r="K166" s="125" t="s">
        <v>190</v>
      </c>
    </row>
    <row r="167" spans="1:11" x14ac:dyDescent="0.25">
      <c r="A167" s="128" t="s">
        <v>303</v>
      </c>
      <c r="B167" s="129" t="s">
        <v>302</v>
      </c>
      <c r="C167" s="128" t="s">
        <v>190</v>
      </c>
      <c r="D167" s="128" t="s">
        <v>190</v>
      </c>
      <c r="E167" s="128" t="s">
        <v>190</v>
      </c>
      <c r="F167" s="128" t="s">
        <v>190</v>
      </c>
      <c r="G167" s="128" t="s">
        <v>190</v>
      </c>
      <c r="H167" s="128" t="s">
        <v>190</v>
      </c>
      <c r="I167" s="128" t="s">
        <v>190</v>
      </c>
      <c r="J167" s="128" t="s">
        <v>190</v>
      </c>
      <c r="K167" s="128" t="s">
        <v>190</v>
      </c>
    </row>
    <row r="168" spans="1:11" x14ac:dyDescent="0.25">
      <c r="A168" s="125" t="s">
        <v>281</v>
      </c>
      <c r="B168" s="126" t="s">
        <v>301</v>
      </c>
      <c r="C168" s="125" t="s">
        <v>190</v>
      </c>
      <c r="D168" s="125" t="s">
        <v>190</v>
      </c>
      <c r="E168" s="125" t="s">
        <v>195</v>
      </c>
      <c r="F168" s="125" t="s">
        <v>190</v>
      </c>
      <c r="G168" s="125" t="s">
        <v>190</v>
      </c>
      <c r="H168" s="125" t="s">
        <v>190</v>
      </c>
      <c r="I168" s="125" t="s">
        <v>195</v>
      </c>
      <c r="J168" s="125" t="s">
        <v>195</v>
      </c>
      <c r="K168" s="125" t="s">
        <v>190</v>
      </c>
    </row>
    <row r="169" spans="1:11" x14ac:dyDescent="0.25">
      <c r="A169" s="128" t="s">
        <v>281</v>
      </c>
      <c r="B169" s="129" t="s">
        <v>300</v>
      </c>
      <c r="C169" s="128" t="s">
        <v>190</v>
      </c>
      <c r="D169" s="128" t="s">
        <v>190</v>
      </c>
      <c r="E169" s="128" t="s">
        <v>190</v>
      </c>
      <c r="F169" s="128" t="s">
        <v>190</v>
      </c>
      <c r="G169" s="128" t="s">
        <v>190</v>
      </c>
      <c r="H169" s="128" t="s">
        <v>190</v>
      </c>
      <c r="I169" s="128" t="s">
        <v>190</v>
      </c>
      <c r="J169" s="128" t="s">
        <v>190</v>
      </c>
      <c r="K169" s="128" t="s">
        <v>190</v>
      </c>
    </row>
    <row r="170" spans="1:11" x14ac:dyDescent="0.25">
      <c r="A170" s="125" t="s">
        <v>281</v>
      </c>
      <c r="B170" s="126" t="s">
        <v>299</v>
      </c>
      <c r="C170" s="125" t="s">
        <v>190</v>
      </c>
      <c r="D170" s="125" t="s">
        <v>190</v>
      </c>
      <c r="E170" s="125" t="s">
        <v>190</v>
      </c>
      <c r="F170" s="125" t="s">
        <v>190</v>
      </c>
      <c r="G170" s="125" t="s">
        <v>190</v>
      </c>
      <c r="H170" s="125" t="s">
        <v>195</v>
      </c>
      <c r="I170" s="125" t="s">
        <v>190</v>
      </c>
      <c r="J170" s="125" t="s">
        <v>190</v>
      </c>
      <c r="K170" s="125" t="s">
        <v>190</v>
      </c>
    </row>
    <row r="171" spans="1:11" x14ac:dyDescent="0.25">
      <c r="A171" s="128" t="s">
        <v>281</v>
      </c>
      <c r="B171" s="129" t="s">
        <v>298</v>
      </c>
      <c r="C171" s="128" t="s">
        <v>190</v>
      </c>
      <c r="D171" s="128" t="s">
        <v>190</v>
      </c>
      <c r="E171" s="128" t="s">
        <v>190</v>
      </c>
      <c r="F171" s="128" t="s">
        <v>190</v>
      </c>
      <c r="G171" s="128" t="s">
        <v>190</v>
      </c>
      <c r="H171" s="128" t="s">
        <v>190</v>
      </c>
      <c r="I171" s="128" t="s">
        <v>190</v>
      </c>
      <c r="J171" s="128" t="s">
        <v>190</v>
      </c>
      <c r="K171" s="128" t="s">
        <v>190</v>
      </c>
    </row>
    <row r="172" spans="1:11" x14ac:dyDescent="0.25">
      <c r="A172" s="125" t="s">
        <v>281</v>
      </c>
      <c r="B172" s="126" t="s">
        <v>297</v>
      </c>
      <c r="C172" s="125" t="s">
        <v>195</v>
      </c>
      <c r="D172" s="125" t="s">
        <v>190</v>
      </c>
      <c r="E172" s="125" t="s">
        <v>190</v>
      </c>
      <c r="F172" s="125" t="s">
        <v>190</v>
      </c>
      <c r="G172" s="125" t="s">
        <v>190</v>
      </c>
      <c r="H172" s="125" t="s">
        <v>190</v>
      </c>
      <c r="I172" s="125" t="s">
        <v>195</v>
      </c>
      <c r="J172" s="125" t="s">
        <v>190</v>
      </c>
      <c r="K172" s="125" t="s">
        <v>190</v>
      </c>
    </row>
    <row r="173" spans="1:11" x14ac:dyDescent="0.25">
      <c r="A173" s="128" t="s">
        <v>281</v>
      </c>
      <c r="B173" s="129" t="s">
        <v>296</v>
      </c>
      <c r="C173" s="128" t="s">
        <v>190</v>
      </c>
      <c r="D173" s="128" t="s">
        <v>190</v>
      </c>
      <c r="E173" s="128" t="s">
        <v>190</v>
      </c>
      <c r="F173" s="128" t="s">
        <v>190</v>
      </c>
      <c r="G173" s="128" t="s">
        <v>190</v>
      </c>
      <c r="H173" s="128" t="s">
        <v>190</v>
      </c>
      <c r="I173" s="128" t="s">
        <v>190</v>
      </c>
      <c r="J173" s="128" t="s">
        <v>195</v>
      </c>
      <c r="K173" s="128" t="s">
        <v>190</v>
      </c>
    </row>
    <row r="174" spans="1:11" x14ac:dyDescent="0.25">
      <c r="A174" s="125" t="s">
        <v>281</v>
      </c>
      <c r="B174" s="126" t="s">
        <v>295</v>
      </c>
      <c r="C174" s="125" t="s">
        <v>190</v>
      </c>
      <c r="D174" s="125" t="s">
        <v>190</v>
      </c>
      <c r="E174" s="125" t="s">
        <v>190</v>
      </c>
      <c r="F174" s="125" t="s">
        <v>190</v>
      </c>
      <c r="G174" s="125" t="s">
        <v>190</v>
      </c>
      <c r="H174" s="125" t="s">
        <v>190</v>
      </c>
      <c r="I174" s="125" t="s">
        <v>190</v>
      </c>
      <c r="J174" s="125" t="s">
        <v>190</v>
      </c>
      <c r="K174" s="125" t="s">
        <v>190</v>
      </c>
    </row>
    <row r="175" spans="1:11" x14ac:dyDescent="0.25">
      <c r="A175" s="128" t="s">
        <v>281</v>
      </c>
      <c r="B175" s="129" t="s">
        <v>294</v>
      </c>
      <c r="C175" s="128" t="s">
        <v>190</v>
      </c>
      <c r="D175" s="128" t="s">
        <v>190</v>
      </c>
      <c r="E175" s="128" t="s">
        <v>190</v>
      </c>
      <c r="F175" s="128" t="s">
        <v>190</v>
      </c>
      <c r="G175" s="128" t="s">
        <v>190</v>
      </c>
      <c r="H175" s="128" t="s">
        <v>190</v>
      </c>
      <c r="I175" s="128" t="s">
        <v>190</v>
      </c>
      <c r="J175" s="128" t="s">
        <v>190</v>
      </c>
      <c r="K175" s="128" t="s">
        <v>190</v>
      </c>
    </row>
    <row r="176" spans="1:11" x14ac:dyDescent="0.25">
      <c r="A176" s="125" t="s">
        <v>281</v>
      </c>
      <c r="B176" s="126" t="s">
        <v>293</v>
      </c>
      <c r="C176" s="125" t="s">
        <v>190</v>
      </c>
      <c r="D176" s="125" t="s">
        <v>190</v>
      </c>
      <c r="E176" s="125" t="s">
        <v>190</v>
      </c>
      <c r="F176" s="125" t="s">
        <v>190</v>
      </c>
      <c r="G176" s="125" t="s">
        <v>195</v>
      </c>
      <c r="H176" s="125" t="s">
        <v>190</v>
      </c>
      <c r="I176" s="125" t="s">
        <v>190</v>
      </c>
      <c r="J176" s="125" t="s">
        <v>195</v>
      </c>
      <c r="K176" s="125" t="s">
        <v>190</v>
      </c>
    </row>
    <row r="177" spans="1:11" x14ac:dyDescent="0.25">
      <c r="A177" s="128" t="s">
        <v>281</v>
      </c>
      <c r="B177" s="129" t="s">
        <v>292</v>
      </c>
      <c r="C177" s="128" t="s">
        <v>190</v>
      </c>
      <c r="D177" s="128" t="s">
        <v>190</v>
      </c>
      <c r="E177" s="128" t="s">
        <v>190</v>
      </c>
      <c r="F177" s="128" t="s">
        <v>190</v>
      </c>
      <c r="G177" s="128" t="s">
        <v>190</v>
      </c>
      <c r="H177" s="128" t="s">
        <v>190</v>
      </c>
      <c r="I177" s="128" t="s">
        <v>195</v>
      </c>
      <c r="J177" s="128" t="s">
        <v>195</v>
      </c>
      <c r="K177" s="128" t="s">
        <v>190</v>
      </c>
    </row>
    <row r="178" spans="1:11" x14ac:dyDescent="0.25">
      <c r="A178" s="125" t="s">
        <v>281</v>
      </c>
      <c r="B178" s="126" t="s">
        <v>291</v>
      </c>
      <c r="C178" s="125" t="s">
        <v>190</v>
      </c>
      <c r="D178" s="125" t="s">
        <v>190</v>
      </c>
      <c r="E178" s="125" t="s">
        <v>190</v>
      </c>
      <c r="F178" s="125" t="s">
        <v>190</v>
      </c>
      <c r="G178" s="125" t="s">
        <v>190</v>
      </c>
      <c r="H178" s="125" t="s">
        <v>190</v>
      </c>
      <c r="I178" s="125" t="s">
        <v>190</v>
      </c>
      <c r="J178" s="125" t="s">
        <v>190</v>
      </c>
      <c r="K178" s="125" t="s">
        <v>190</v>
      </c>
    </row>
    <row r="179" spans="1:11" x14ac:dyDescent="0.25">
      <c r="A179" s="128" t="s">
        <v>281</v>
      </c>
      <c r="B179" s="129" t="s">
        <v>290</v>
      </c>
      <c r="C179" s="128" t="s">
        <v>190</v>
      </c>
      <c r="D179" s="128" t="s">
        <v>190</v>
      </c>
      <c r="E179" s="128" t="s">
        <v>190</v>
      </c>
      <c r="F179" s="128" t="s">
        <v>190</v>
      </c>
      <c r="G179" s="128" t="s">
        <v>195</v>
      </c>
      <c r="H179" s="128" t="s">
        <v>190</v>
      </c>
      <c r="I179" s="128" t="s">
        <v>195</v>
      </c>
      <c r="J179" s="128" t="s">
        <v>190</v>
      </c>
      <c r="K179" s="128" t="s">
        <v>190</v>
      </c>
    </row>
    <row r="180" spans="1:11" x14ac:dyDescent="0.25">
      <c r="A180" s="125" t="s">
        <v>281</v>
      </c>
      <c r="B180" s="126" t="s">
        <v>289</v>
      </c>
      <c r="C180" s="125" t="s">
        <v>190</v>
      </c>
      <c r="D180" s="125" t="s">
        <v>190</v>
      </c>
      <c r="E180" s="125" t="s">
        <v>190</v>
      </c>
      <c r="F180" s="125" t="s">
        <v>190</v>
      </c>
      <c r="G180" s="125" t="s">
        <v>190</v>
      </c>
      <c r="H180" s="125" t="s">
        <v>190</v>
      </c>
      <c r="I180" s="125" t="s">
        <v>195</v>
      </c>
      <c r="J180" s="125" t="s">
        <v>195</v>
      </c>
      <c r="K180" s="125" t="s">
        <v>190</v>
      </c>
    </row>
    <row r="181" spans="1:11" x14ac:dyDescent="0.25">
      <c r="A181" s="128" t="s">
        <v>281</v>
      </c>
      <c r="B181" s="129" t="s">
        <v>288</v>
      </c>
      <c r="C181" s="128" t="s">
        <v>190</v>
      </c>
      <c r="D181" s="128" t="s">
        <v>190</v>
      </c>
      <c r="E181" s="128" t="s">
        <v>190</v>
      </c>
      <c r="F181" s="128" t="s">
        <v>190</v>
      </c>
      <c r="G181" s="128" t="s">
        <v>190</v>
      </c>
      <c r="H181" s="128" t="s">
        <v>190</v>
      </c>
      <c r="I181" s="128" t="s">
        <v>195</v>
      </c>
      <c r="J181" s="128" t="s">
        <v>195</v>
      </c>
      <c r="K181" s="128" t="s">
        <v>190</v>
      </c>
    </row>
    <row r="182" spans="1:11" x14ac:dyDescent="0.25">
      <c r="A182" s="125" t="s">
        <v>281</v>
      </c>
      <c r="B182" s="126" t="s">
        <v>287</v>
      </c>
      <c r="C182" s="125" t="s">
        <v>190</v>
      </c>
      <c r="D182" s="125" t="s">
        <v>190</v>
      </c>
      <c r="E182" s="125" t="s">
        <v>190</v>
      </c>
      <c r="F182" s="125" t="s">
        <v>190</v>
      </c>
      <c r="G182" s="125" t="s">
        <v>190</v>
      </c>
      <c r="H182" s="125" t="s">
        <v>190</v>
      </c>
      <c r="I182" s="125" t="s">
        <v>190</v>
      </c>
      <c r="J182" s="125" t="s">
        <v>195</v>
      </c>
      <c r="K182" s="125" t="s">
        <v>190</v>
      </c>
    </row>
    <row r="183" spans="1:11" x14ac:dyDescent="0.25">
      <c r="A183" s="128" t="s">
        <v>281</v>
      </c>
      <c r="B183" s="129" t="s">
        <v>286</v>
      </c>
      <c r="C183" s="128" t="s">
        <v>190</v>
      </c>
      <c r="D183" s="128" t="s">
        <v>190</v>
      </c>
      <c r="E183" s="128" t="s">
        <v>190</v>
      </c>
      <c r="F183" s="128" t="s">
        <v>190</v>
      </c>
      <c r="G183" s="128" t="s">
        <v>195</v>
      </c>
      <c r="H183" s="128" t="s">
        <v>190</v>
      </c>
      <c r="I183" s="128" t="s">
        <v>190</v>
      </c>
      <c r="J183" s="128" t="s">
        <v>190</v>
      </c>
      <c r="K183" s="128" t="s">
        <v>190</v>
      </c>
    </row>
    <row r="184" spans="1:11" x14ac:dyDescent="0.25">
      <c r="A184" s="125" t="s">
        <v>281</v>
      </c>
      <c r="B184" s="126" t="s">
        <v>285</v>
      </c>
      <c r="C184" s="125" t="s">
        <v>190</v>
      </c>
      <c r="D184" s="125" t="s">
        <v>190</v>
      </c>
      <c r="E184" s="125" t="s">
        <v>190</v>
      </c>
      <c r="F184" s="125" t="s">
        <v>190</v>
      </c>
      <c r="G184" s="125" t="s">
        <v>190</v>
      </c>
      <c r="H184" s="125" t="s">
        <v>190</v>
      </c>
      <c r="I184" s="125" t="s">
        <v>190</v>
      </c>
      <c r="J184" s="125" t="s">
        <v>190</v>
      </c>
      <c r="K184" s="125" t="s">
        <v>190</v>
      </c>
    </row>
    <row r="185" spans="1:11" x14ac:dyDescent="0.25">
      <c r="A185" s="128" t="s">
        <v>281</v>
      </c>
      <c r="B185" s="129" t="s">
        <v>284</v>
      </c>
      <c r="C185" s="128" t="s">
        <v>190</v>
      </c>
      <c r="D185" s="128" t="s">
        <v>190</v>
      </c>
      <c r="E185" s="128" t="s">
        <v>190</v>
      </c>
      <c r="F185" s="128" t="s">
        <v>190</v>
      </c>
      <c r="G185" s="128" t="s">
        <v>190</v>
      </c>
      <c r="H185" s="128" t="s">
        <v>190</v>
      </c>
      <c r="I185" s="128" t="s">
        <v>190</v>
      </c>
      <c r="J185" s="128" t="s">
        <v>190</v>
      </c>
      <c r="K185" s="128" t="s">
        <v>195</v>
      </c>
    </row>
    <row r="186" spans="1:11" x14ac:dyDescent="0.25">
      <c r="A186" s="125" t="s">
        <v>281</v>
      </c>
      <c r="B186" s="126" t="s">
        <v>283</v>
      </c>
      <c r="C186" s="125" t="s">
        <v>190</v>
      </c>
      <c r="D186" s="125" t="s">
        <v>190</v>
      </c>
      <c r="E186" s="125" t="s">
        <v>190</v>
      </c>
      <c r="F186" s="125" t="s">
        <v>190</v>
      </c>
      <c r="G186" s="125" t="s">
        <v>190</v>
      </c>
      <c r="H186" s="125" t="s">
        <v>190</v>
      </c>
      <c r="I186" s="125" t="s">
        <v>190</v>
      </c>
      <c r="J186" s="125" t="s">
        <v>190</v>
      </c>
      <c r="K186" s="125" t="s">
        <v>190</v>
      </c>
    </row>
    <row r="187" spans="1:11" x14ac:dyDescent="0.25">
      <c r="A187" s="128" t="s">
        <v>281</v>
      </c>
      <c r="B187" s="129" t="s">
        <v>282</v>
      </c>
      <c r="C187" s="128" t="s">
        <v>190</v>
      </c>
      <c r="D187" s="128" t="s">
        <v>190</v>
      </c>
      <c r="E187" s="128" t="s">
        <v>190</v>
      </c>
      <c r="F187" s="128" t="s">
        <v>190</v>
      </c>
      <c r="G187" s="128" t="s">
        <v>190</v>
      </c>
      <c r="H187" s="128" t="s">
        <v>190</v>
      </c>
      <c r="I187" s="128" t="s">
        <v>195</v>
      </c>
      <c r="J187" s="128" t="s">
        <v>195</v>
      </c>
      <c r="K187" s="128" t="s">
        <v>190</v>
      </c>
    </row>
    <row r="188" spans="1:11" x14ac:dyDescent="0.25">
      <c r="A188" s="125" t="s">
        <v>281</v>
      </c>
      <c r="B188" s="126" t="s">
        <v>280</v>
      </c>
      <c r="C188" s="125" t="s">
        <v>190</v>
      </c>
      <c r="D188" s="125" t="s">
        <v>190</v>
      </c>
      <c r="E188" s="125" t="s">
        <v>190</v>
      </c>
      <c r="F188" s="125" t="s">
        <v>190</v>
      </c>
      <c r="G188" s="125" t="s">
        <v>190</v>
      </c>
      <c r="H188" s="125" t="s">
        <v>190</v>
      </c>
      <c r="I188" s="125" t="s">
        <v>190</v>
      </c>
      <c r="J188" s="125" t="s">
        <v>190</v>
      </c>
      <c r="K188" s="125" t="s">
        <v>190</v>
      </c>
    </row>
    <row r="189" spans="1:11" x14ac:dyDescent="0.25">
      <c r="A189" s="128" t="s">
        <v>279</v>
      </c>
      <c r="B189" s="129" t="s">
        <v>278</v>
      </c>
      <c r="C189" s="128" t="s">
        <v>190</v>
      </c>
      <c r="D189" s="128" t="s">
        <v>190</v>
      </c>
      <c r="E189" s="128" t="s">
        <v>190</v>
      </c>
      <c r="F189" s="128" t="s">
        <v>190</v>
      </c>
      <c r="G189" s="128" t="s">
        <v>190</v>
      </c>
      <c r="H189" s="128" t="s">
        <v>190</v>
      </c>
      <c r="I189" s="128" t="s">
        <v>190</v>
      </c>
      <c r="J189" s="128" t="s">
        <v>195</v>
      </c>
      <c r="K189" s="128" t="s">
        <v>190</v>
      </c>
    </row>
    <row r="190" spans="1:11" x14ac:dyDescent="0.25">
      <c r="A190" s="125" t="s">
        <v>273</v>
      </c>
      <c r="B190" s="126" t="s">
        <v>277</v>
      </c>
      <c r="C190" s="125" t="s">
        <v>190</v>
      </c>
      <c r="D190" s="125" t="s">
        <v>190</v>
      </c>
      <c r="E190" s="125" t="s">
        <v>190</v>
      </c>
      <c r="F190" s="125" t="s">
        <v>190</v>
      </c>
      <c r="G190" s="125" t="s">
        <v>190</v>
      </c>
      <c r="H190" s="125" t="s">
        <v>190</v>
      </c>
      <c r="I190" s="125" t="s">
        <v>190</v>
      </c>
      <c r="J190" s="125" t="s">
        <v>190</v>
      </c>
      <c r="K190" s="125" t="s">
        <v>190</v>
      </c>
    </row>
    <row r="191" spans="1:11" x14ac:dyDescent="0.25">
      <c r="A191" s="128" t="s">
        <v>273</v>
      </c>
      <c r="B191" s="129" t="s">
        <v>276</v>
      </c>
      <c r="C191" s="128" t="s">
        <v>190</v>
      </c>
      <c r="D191" s="128" t="s">
        <v>190</v>
      </c>
      <c r="E191" s="128" t="s">
        <v>190</v>
      </c>
      <c r="F191" s="128" t="s">
        <v>190</v>
      </c>
      <c r="G191" s="128" t="s">
        <v>190</v>
      </c>
      <c r="H191" s="128" t="s">
        <v>190</v>
      </c>
      <c r="I191" s="128" t="s">
        <v>190</v>
      </c>
      <c r="J191" s="128" t="s">
        <v>195</v>
      </c>
      <c r="K191" s="128" t="s">
        <v>190</v>
      </c>
    </row>
    <row r="192" spans="1:11" x14ac:dyDescent="0.25">
      <c r="A192" s="125" t="s">
        <v>273</v>
      </c>
      <c r="B192" s="126" t="s">
        <v>275</v>
      </c>
      <c r="C192" s="125" t="s">
        <v>190</v>
      </c>
      <c r="D192" s="125" t="s">
        <v>190</v>
      </c>
      <c r="E192" s="125" t="s">
        <v>190</v>
      </c>
      <c r="F192" s="125" t="s">
        <v>190</v>
      </c>
      <c r="G192" s="125" t="s">
        <v>190</v>
      </c>
      <c r="H192" s="125" t="s">
        <v>190</v>
      </c>
      <c r="I192" s="125" t="s">
        <v>190</v>
      </c>
      <c r="J192" s="125" t="s">
        <v>195</v>
      </c>
      <c r="K192" s="125" t="s">
        <v>190</v>
      </c>
    </row>
    <row r="193" spans="1:11" x14ac:dyDescent="0.25">
      <c r="A193" s="128" t="s">
        <v>273</v>
      </c>
      <c r="B193" s="129" t="s">
        <v>274</v>
      </c>
      <c r="C193" s="128" t="s">
        <v>190</v>
      </c>
      <c r="D193" s="128" t="s">
        <v>190</v>
      </c>
      <c r="E193" s="128" t="s">
        <v>190</v>
      </c>
      <c r="F193" s="128" t="s">
        <v>190</v>
      </c>
      <c r="G193" s="128" t="s">
        <v>195</v>
      </c>
      <c r="H193" s="128" t="s">
        <v>190</v>
      </c>
      <c r="I193" s="128" t="s">
        <v>190</v>
      </c>
      <c r="J193" s="128" t="s">
        <v>190</v>
      </c>
      <c r="K193" s="128" t="s">
        <v>190</v>
      </c>
    </row>
    <row r="194" spans="1:11" x14ac:dyDescent="0.25">
      <c r="A194" s="125" t="s">
        <v>273</v>
      </c>
      <c r="B194" s="126" t="s">
        <v>272</v>
      </c>
      <c r="C194" s="125" t="s">
        <v>190</v>
      </c>
      <c r="D194" s="125" t="s">
        <v>190</v>
      </c>
      <c r="E194" s="125" t="s">
        <v>190</v>
      </c>
      <c r="F194" s="125" t="s">
        <v>190</v>
      </c>
      <c r="G194" s="125" t="s">
        <v>190</v>
      </c>
      <c r="H194" s="125" t="s">
        <v>190</v>
      </c>
      <c r="I194" s="125" t="s">
        <v>190</v>
      </c>
      <c r="J194" s="125" t="s">
        <v>190</v>
      </c>
      <c r="K194" s="125" t="s">
        <v>195</v>
      </c>
    </row>
    <row r="195" spans="1:11" x14ac:dyDescent="0.25">
      <c r="A195" s="128" t="s">
        <v>267</v>
      </c>
      <c r="B195" s="129" t="s">
        <v>271</v>
      </c>
      <c r="C195" s="128" t="s">
        <v>190</v>
      </c>
      <c r="D195" s="128" t="s">
        <v>190</v>
      </c>
      <c r="E195" s="128" t="s">
        <v>190</v>
      </c>
      <c r="F195" s="128" t="s">
        <v>190</v>
      </c>
      <c r="G195" s="128" t="s">
        <v>190</v>
      </c>
      <c r="H195" s="128" t="s">
        <v>190</v>
      </c>
      <c r="I195" s="128" t="s">
        <v>190</v>
      </c>
      <c r="J195" s="128" t="s">
        <v>190</v>
      </c>
      <c r="K195" s="128" t="s">
        <v>190</v>
      </c>
    </row>
    <row r="196" spans="1:11" x14ac:dyDescent="0.25">
      <c r="A196" s="125" t="s">
        <v>267</v>
      </c>
      <c r="B196" s="126" t="s">
        <v>270</v>
      </c>
      <c r="C196" s="125" t="s">
        <v>190</v>
      </c>
      <c r="D196" s="125" t="s">
        <v>190</v>
      </c>
      <c r="E196" s="125" t="s">
        <v>190</v>
      </c>
      <c r="F196" s="125" t="s">
        <v>190</v>
      </c>
      <c r="G196" s="125" t="s">
        <v>190</v>
      </c>
      <c r="H196" s="125" t="s">
        <v>195</v>
      </c>
      <c r="I196" s="125" t="s">
        <v>190</v>
      </c>
      <c r="J196" s="125" t="s">
        <v>190</v>
      </c>
      <c r="K196" s="125" t="s">
        <v>190</v>
      </c>
    </row>
    <row r="197" spans="1:11" x14ac:dyDescent="0.25">
      <c r="A197" s="128" t="s">
        <v>267</v>
      </c>
      <c r="B197" s="129" t="s">
        <v>269</v>
      </c>
      <c r="C197" s="128" t="s">
        <v>190</v>
      </c>
      <c r="D197" s="128" t="s">
        <v>190</v>
      </c>
      <c r="E197" s="128" t="s">
        <v>190</v>
      </c>
      <c r="F197" s="128" t="s">
        <v>190</v>
      </c>
      <c r="G197" s="128" t="s">
        <v>190</v>
      </c>
      <c r="H197" s="128" t="s">
        <v>190</v>
      </c>
      <c r="I197" s="128" t="s">
        <v>190</v>
      </c>
      <c r="J197" s="128" t="s">
        <v>190</v>
      </c>
      <c r="K197" s="128" t="s">
        <v>190</v>
      </c>
    </row>
    <row r="198" spans="1:11" x14ac:dyDescent="0.25">
      <c r="A198" s="125" t="s">
        <v>267</v>
      </c>
      <c r="B198" s="126" t="s">
        <v>268</v>
      </c>
      <c r="C198" s="125" t="s">
        <v>190</v>
      </c>
      <c r="D198" s="125" t="s">
        <v>190</v>
      </c>
      <c r="E198" s="125" t="s">
        <v>190</v>
      </c>
      <c r="F198" s="125" t="s">
        <v>190</v>
      </c>
      <c r="G198" s="125" t="s">
        <v>190</v>
      </c>
      <c r="H198" s="125" t="s">
        <v>190</v>
      </c>
      <c r="I198" s="125" t="s">
        <v>190</v>
      </c>
      <c r="J198" s="125" t="s">
        <v>190</v>
      </c>
      <c r="K198" s="125" t="s">
        <v>190</v>
      </c>
    </row>
    <row r="199" spans="1:11" x14ac:dyDescent="0.25">
      <c r="A199" s="128" t="s">
        <v>267</v>
      </c>
      <c r="B199" s="129" t="s">
        <v>266</v>
      </c>
      <c r="C199" s="128" t="s">
        <v>190</v>
      </c>
      <c r="D199" s="128" t="s">
        <v>190</v>
      </c>
      <c r="E199" s="128" t="s">
        <v>190</v>
      </c>
      <c r="F199" s="128" t="s">
        <v>190</v>
      </c>
      <c r="G199" s="128" t="s">
        <v>190</v>
      </c>
      <c r="H199" s="128" t="s">
        <v>190</v>
      </c>
      <c r="I199" s="128" t="s">
        <v>190</v>
      </c>
      <c r="J199" s="128" t="s">
        <v>190</v>
      </c>
      <c r="K199" s="128" t="s">
        <v>190</v>
      </c>
    </row>
    <row r="200" spans="1:11" x14ac:dyDescent="0.25">
      <c r="A200" s="125" t="s">
        <v>259</v>
      </c>
      <c r="B200" s="126" t="s">
        <v>265</v>
      </c>
      <c r="C200" s="125" t="s">
        <v>190</v>
      </c>
      <c r="D200" s="125" t="s">
        <v>190</v>
      </c>
      <c r="E200" s="125" t="s">
        <v>190</v>
      </c>
      <c r="F200" s="125" t="s">
        <v>190</v>
      </c>
      <c r="G200" s="125" t="s">
        <v>190</v>
      </c>
      <c r="H200" s="125" t="s">
        <v>190</v>
      </c>
      <c r="I200" s="125" t="s">
        <v>190</v>
      </c>
      <c r="J200" s="125" t="s">
        <v>190</v>
      </c>
      <c r="K200" s="125" t="s">
        <v>190</v>
      </c>
    </row>
    <row r="201" spans="1:11" x14ac:dyDescent="0.25">
      <c r="A201" s="128" t="s">
        <v>259</v>
      </c>
      <c r="B201" s="129" t="s">
        <v>264</v>
      </c>
      <c r="C201" s="128" t="s">
        <v>190</v>
      </c>
      <c r="D201" s="128" t="s">
        <v>190</v>
      </c>
      <c r="E201" s="128" t="s">
        <v>190</v>
      </c>
      <c r="F201" s="128" t="s">
        <v>190</v>
      </c>
      <c r="G201" s="128" t="s">
        <v>190</v>
      </c>
      <c r="H201" s="128" t="s">
        <v>190</v>
      </c>
      <c r="I201" s="128" t="s">
        <v>190</v>
      </c>
      <c r="J201" s="128" t="s">
        <v>190</v>
      </c>
      <c r="K201" s="128" t="s">
        <v>195</v>
      </c>
    </row>
    <row r="202" spans="1:11" x14ac:dyDescent="0.25">
      <c r="A202" s="125" t="s">
        <v>259</v>
      </c>
      <c r="B202" s="126" t="s">
        <v>263</v>
      </c>
      <c r="C202" s="125" t="s">
        <v>190</v>
      </c>
      <c r="D202" s="125" t="s">
        <v>190</v>
      </c>
      <c r="E202" s="125" t="s">
        <v>190</v>
      </c>
      <c r="F202" s="125" t="s">
        <v>190</v>
      </c>
      <c r="G202" s="125" t="s">
        <v>190</v>
      </c>
      <c r="H202" s="125" t="s">
        <v>190</v>
      </c>
      <c r="I202" s="125" t="s">
        <v>190</v>
      </c>
      <c r="J202" s="125" t="s">
        <v>190</v>
      </c>
      <c r="K202" s="125" t="s">
        <v>190</v>
      </c>
    </row>
    <row r="203" spans="1:11" x14ac:dyDescent="0.25">
      <c r="A203" s="128" t="s">
        <v>259</v>
      </c>
      <c r="B203" s="129" t="s">
        <v>262</v>
      </c>
      <c r="C203" s="128" t="s">
        <v>190</v>
      </c>
      <c r="D203" s="128" t="s">
        <v>190</v>
      </c>
      <c r="E203" s="128" t="s">
        <v>190</v>
      </c>
      <c r="F203" s="128" t="s">
        <v>190</v>
      </c>
      <c r="G203" s="128" t="s">
        <v>195</v>
      </c>
      <c r="H203" s="128" t="s">
        <v>190</v>
      </c>
      <c r="I203" s="128" t="s">
        <v>195</v>
      </c>
      <c r="J203" s="128" t="s">
        <v>195</v>
      </c>
      <c r="K203" s="128" t="s">
        <v>190</v>
      </c>
    </row>
    <row r="204" spans="1:11" x14ac:dyDescent="0.25">
      <c r="A204" s="125" t="s">
        <v>259</v>
      </c>
      <c r="B204" s="126" t="s">
        <v>261</v>
      </c>
      <c r="C204" s="125" t="s">
        <v>190</v>
      </c>
      <c r="D204" s="125" t="s">
        <v>190</v>
      </c>
      <c r="E204" s="125" t="s">
        <v>190</v>
      </c>
      <c r="F204" s="125" t="s">
        <v>190</v>
      </c>
      <c r="G204" s="125" t="s">
        <v>190</v>
      </c>
      <c r="H204" s="125" t="s">
        <v>190</v>
      </c>
      <c r="I204" s="125" t="s">
        <v>190</v>
      </c>
      <c r="J204" s="125" t="s">
        <v>190</v>
      </c>
      <c r="K204" s="125" t="s">
        <v>195</v>
      </c>
    </row>
    <row r="205" spans="1:11" x14ac:dyDescent="0.25">
      <c r="A205" s="128" t="s">
        <v>259</v>
      </c>
      <c r="B205" s="129" t="s">
        <v>260</v>
      </c>
      <c r="C205" s="128" t="s">
        <v>190</v>
      </c>
      <c r="D205" s="128" t="s">
        <v>190</v>
      </c>
      <c r="E205" s="128" t="s">
        <v>190</v>
      </c>
      <c r="F205" s="128" t="s">
        <v>190</v>
      </c>
      <c r="G205" s="128" t="s">
        <v>190</v>
      </c>
      <c r="H205" s="128" t="s">
        <v>190</v>
      </c>
      <c r="I205" s="128" t="s">
        <v>190</v>
      </c>
      <c r="J205" s="128" t="s">
        <v>190</v>
      </c>
      <c r="K205" s="128" t="s">
        <v>190</v>
      </c>
    </row>
    <row r="206" spans="1:11" x14ac:dyDescent="0.25">
      <c r="A206" s="125" t="s">
        <v>259</v>
      </c>
      <c r="B206" s="126" t="s">
        <v>258</v>
      </c>
      <c r="C206" s="125" t="s">
        <v>190</v>
      </c>
      <c r="D206" s="125" t="s">
        <v>190</v>
      </c>
      <c r="E206" s="125" t="s">
        <v>190</v>
      </c>
      <c r="F206" s="125" t="s">
        <v>190</v>
      </c>
      <c r="G206" s="125" t="s">
        <v>190</v>
      </c>
      <c r="H206" s="125" t="s">
        <v>190</v>
      </c>
      <c r="I206" s="125" t="s">
        <v>190</v>
      </c>
      <c r="J206" s="125" t="s">
        <v>190</v>
      </c>
      <c r="K206" s="125" t="s">
        <v>190</v>
      </c>
    </row>
    <row r="207" spans="1:11" x14ac:dyDescent="0.25">
      <c r="A207" s="128" t="s">
        <v>252</v>
      </c>
      <c r="B207" s="129" t="s">
        <v>257</v>
      </c>
      <c r="C207" s="128" t="s">
        <v>190</v>
      </c>
      <c r="D207" s="128" t="s">
        <v>190</v>
      </c>
      <c r="E207" s="128" t="s">
        <v>190</v>
      </c>
      <c r="F207" s="128" t="s">
        <v>190</v>
      </c>
      <c r="G207" s="128" t="s">
        <v>190</v>
      </c>
      <c r="H207" s="128" t="s">
        <v>190</v>
      </c>
      <c r="I207" s="128" t="s">
        <v>190</v>
      </c>
      <c r="J207" s="128" t="s">
        <v>190</v>
      </c>
      <c r="K207" s="128" t="s">
        <v>190</v>
      </c>
    </row>
    <row r="208" spans="1:11" x14ac:dyDescent="0.25">
      <c r="A208" s="125" t="s">
        <v>252</v>
      </c>
      <c r="B208" s="126" t="s">
        <v>256</v>
      </c>
      <c r="C208" s="125" t="s">
        <v>190</v>
      </c>
      <c r="D208" s="125" t="s">
        <v>190</v>
      </c>
      <c r="E208" s="125" t="s">
        <v>190</v>
      </c>
      <c r="F208" s="125" t="s">
        <v>190</v>
      </c>
      <c r="G208" s="125" t="s">
        <v>190</v>
      </c>
      <c r="H208" s="125" t="s">
        <v>190</v>
      </c>
      <c r="I208" s="125" t="s">
        <v>190</v>
      </c>
      <c r="J208" s="125" t="s">
        <v>190</v>
      </c>
      <c r="K208" s="125" t="s">
        <v>190</v>
      </c>
    </row>
    <row r="209" spans="1:11" x14ac:dyDescent="0.25">
      <c r="A209" s="128" t="s">
        <v>252</v>
      </c>
      <c r="B209" s="129" t="s">
        <v>255</v>
      </c>
      <c r="C209" s="128" t="s">
        <v>190</v>
      </c>
      <c r="D209" s="128" t="s">
        <v>190</v>
      </c>
      <c r="E209" s="128" t="s">
        <v>190</v>
      </c>
      <c r="F209" s="128" t="s">
        <v>190</v>
      </c>
      <c r="G209" s="128" t="s">
        <v>190</v>
      </c>
      <c r="H209" s="128" t="s">
        <v>190</v>
      </c>
      <c r="I209" s="128" t="s">
        <v>190</v>
      </c>
      <c r="J209" s="128" t="s">
        <v>190</v>
      </c>
      <c r="K209" s="128" t="s">
        <v>190</v>
      </c>
    </row>
    <row r="210" spans="1:11" x14ac:dyDescent="0.25">
      <c r="A210" s="125" t="s">
        <v>252</v>
      </c>
      <c r="B210" s="126" t="s">
        <v>254</v>
      </c>
      <c r="C210" s="125" t="s">
        <v>190</v>
      </c>
      <c r="D210" s="125" t="s">
        <v>190</v>
      </c>
      <c r="E210" s="125" t="s">
        <v>190</v>
      </c>
      <c r="F210" s="125" t="s">
        <v>190</v>
      </c>
      <c r="G210" s="125" t="s">
        <v>190</v>
      </c>
      <c r="H210" s="125" t="s">
        <v>190</v>
      </c>
      <c r="I210" s="125" t="s">
        <v>190</v>
      </c>
      <c r="J210" s="125" t="s">
        <v>190</v>
      </c>
      <c r="K210" s="125" t="s">
        <v>190</v>
      </c>
    </row>
    <row r="211" spans="1:11" x14ac:dyDescent="0.25">
      <c r="A211" s="128" t="s">
        <v>252</v>
      </c>
      <c r="B211" s="129" t="s">
        <v>253</v>
      </c>
      <c r="C211" s="128" t="s">
        <v>190</v>
      </c>
      <c r="D211" s="128" t="s">
        <v>190</v>
      </c>
      <c r="E211" s="128" t="s">
        <v>195</v>
      </c>
      <c r="F211" s="128" t="s">
        <v>190</v>
      </c>
      <c r="G211" s="128" t="s">
        <v>195</v>
      </c>
      <c r="H211" s="128" t="s">
        <v>190</v>
      </c>
      <c r="I211" s="128" t="s">
        <v>195</v>
      </c>
      <c r="J211" s="128" t="s">
        <v>190</v>
      </c>
      <c r="K211" s="128" t="s">
        <v>195</v>
      </c>
    </row>
    <row r="212" spans="1:11" x14ac:dyDescent="0.25">
      <c r="A212" s="125" t="s">
        <v>252</v>
      </c>
      <c r="B212" s="126" t="s">
        <v>251</v>
      </c>
      <c r="C212" s="125" t="s">
        <v>190</v>
      </c>
      <c r="D212" s="125" t="s">
        <v>190</v>
      </c>
      <c r="E212" s="125" t="s">
        <v>190</v>
      </c>
      <c r="F212" s="125" t="s">
        <v>190</v>
      </c>
      <c r="G212" s="125" t="s">
        <v>195</v>
      </c>
      <c r="H212" s="125" t="s">
        <v>190</v>
      </c>
      <c r="I212" s="125" t="s">
        <v>190</v>
      </c>
      <c r="J212" s="125" t="s">
        <v>190</v>
      </c>
      <c r="K212" s="125" t="s">
        <v>190</v>
      </c>
    </row>
    <row r="213" spans="1:11" x14ac:dyDescent="0.25">
      <c r="A213" s="128" t="s">
        <v>250</v>
      </c>
      <c r="B213" s="129" t="s">
        <v>249</v>
      </c>
      <c r="C213" s="128" t="s">
        <v>190</v>
      </c>
      <c r="D213" s="128" t="s">
        <v>190</v>
      </c>
      <c r="E213" s="128" t="s">
        <v>190</v>
      </c>
      <c r="F213" s="128" t="s">
        <v>190</v>
      </c>
      <c r="G213" s="128" t="s">
        <v>190</v>
      </c>
      <c r="H213" s="128" t="s">
        <v>190</v>
      </c>
      <c r="I213" s="128" t="s">
        <v>190</v>
      </c>
      <c r="J213" s="128" t="s">
        <v>190</v>
      </c>
      <c r="K213" s="128" t="s">
        <v>190</v>
      </c>
    </row>
    <row r="214" spans="1:11" x14ac:dyDescent="0.25">
      <c r="A214" s="125" t="s">
        <v>248</v>
      </c>
      <c r="B214" s="126" t="s">
        <v>247</v>
      </c>
      <c r="C214" s="125" t="s">
        <v>190</v>
      </c>
      <c r="D214" s="125" t="s">
        <v>190</v>
      </c>
      <c r="E214" s="125" t="s">
        <v>190</v>
      </c>
      <c r="F214" s="125" t="s">
        <v>190</v>
      </c>
      <c r="G214" s="125" t="s">
        <v>190</v>
      </c>
      <c r="H214" s="125" t="s">
        <v>190</v>
      </c>
      <c r="I214" s="125" t="s">
        <v>190</v>
      </c>
      <c r="J214" s="125" t="s">
        <v>190</v>
      </c>
      <c r="K214" s="125" t="s">
        <v>190</v>
      </c>
    </row>
    <row r="215" spans="1:11" x14ac:dyDescent="0.25">
      <c r="A215" s="128" t="s">
        <v>239</v>
      </c>
      <c r="B215" s="129" t="s">
        <v>246</v>
      </c>
      <c r="C215" s="128" t="s">
        <v>190</v>
      </c>
      <c r="D215" s="128" t="s">
        <v>190</v>
      </c>
      <c r="E215" s="128" t="s">
        <v>190</v>
      </c>
      <c r="F215" s="128" t="s">
        <v>190</v>
      </c>
      <c r="G215" s="128" t="s">
        <v>190</v>
      </c>
      <c r="H215" s="128" t="s">
        <v>190</v>
      </c>
      <c r="I215" s="128" t="s">
        <v>190</v>
      </c>
      <c r="J215" s="128" t="s">
        <v>190</v>
      </c>
      <c r="K215" s="128" t="s">
        <v>190</v>
      </c>
    </row>
    <row r="216" spans="1:11" x14ac:dyDescent="0.25">
      <c r="A216" s="125" t="s">
        <v>239</v>
      </c>
      <c r="B216" s="126" t="s">
        <v>245</v>
      </c>
      <c r="C216" s="125" t="s">
        <v>190</v>
      </c>
      <c r="D216" s="125" t="s">
        <v>190</v>
      </c>
      <c r="E216" s="125" t="s">
        <v>190</v>
      </c>
      <c r="F216" s="125" t="s">
        <v>190</v>
      </c>
      <c r="G216" s="125" t="s">
        <v>190</v>
      </c>
      <c r="H216" s="125" t="s">
        <v>190</v>
      </c>
      <c r="I216" s="125" t="s">
        <v>190</v>
      </c>
      <c r="J216" s="125" t="s">
        <v>190</v>
      </c>
      <c r="K216" s="125" t="s">
        <v>190</v>
      </c>
    </row>
    <row r="217" spans="1:11" x14ac:dyDescent="0.25">
      <c r="A217" s="128" t="s">
        <v>239</v>
      </c>
      <c r="B217" s="129" t="s">
        <v>244</v>
      </c>
      <c r="C217" s="128" t="s">
        <v>190</v>
      </c>
      <c r="D217" s="128" t="s">
        <v>190</v>
      </c>
      <c r="E217" s="128" t="s">
        <v>190</v>
      </c>
      <c r="F217" s="128" t="s">
        <v>190</v>
      </c>
      <c r="G217" s="128" t="s">
        <v>190</v>
      </c>
      <c r="H217" s="128" t="s">
        <v>190</v>
      </c>
      <c r="I217" s="128" t="s">
        <v>190</v>
      </c>
      <c r="J217" s="128" t="s">
        <v>190</v>
      </c>
      <c r="K217" s="128" t="s">
        <v>190</v>
      </c>
    </row>
    <row r="218" spans="1:11" x14ac:dyDescent="0.25">
      <c r="A218" s="125" t="s">
        <v>239</v>
      </c>
      <c r="B218" s="126" t="s">
        <v>243</v>
      </c>
      <c r="C218" s="125" t="s">
        <v>190</v>
      </c>
      <c r="D218" s="125" t="s">
        <v>190</v>
      </c>
      <c r="E218" s="125" t="s">
        <v>190</v>
      </c>
      <c r="F218" s="125" t="s">
        <v>190</v>
      </c>
      <c r="G218" s="125" t="s">
        <v>190</v>
      </c>
      <c r="H218" s="125" t="s">
        <v>190</v>
      </c>
      <c r="I218" s="125" t="s">
        <v>190</v>
      </c>
      <c r="J218" s="125" t="s">
        <v>190</v>
      </c>
      <c r="K218" s="125" t="s">
        <v>190</v>
      </c>
    </row>
    <row r="219" spans="1:11" x14ac:dyDescent="0.25">
      <c r="A219" s="128" t="s">
        <v>239</v>
      </c>
      <c r="B219" s="129" t="s">
        <v>242</v>
      </c>
      <c r="C219" s="128" t="s">
        <v>190</v>
      </c>
      <c r="D219" s="128" t="s">
        <v>190</v>
      </c>
      <c r="E219" s="128" t="s">
        <v>190</v>
      </c>
      <c r="F219" s="128" t="s">
        <v>190</v>
      </c>
      <c r="G219" s="128" t="s">
        <v>190</v>
      </c>
      <c r="H219" s="128" t="s">
        <v>190</v>
      </c>
      <c r="I219" s="128" t="s">
        <v>190</v>
      </c>
      <c r="J219" s="128" t="s">
        <v>195</v>
      </c>
      <c r="K219" s="128" t="s">
        <v>190</v>
      </c>
    </row>
    <row r="220" spans="1:11" x14ac:dyDescent="0.25">
      <c r="A220" s="125" t="s">
        <v>239</v>
      </c>
      <c r="B220" s="126" t="s">
        <v>241</v>
      </c>
      <c r="C220" s="125" t="s">
        <v>190</v>
      </c>
      <c r="D220" s="125" t="s">
        <v>190</v>
      </c>
      <c r="E220" s="125" t="s">
        <v>190</v>
      </c>
      <c r="F220" s="125" t="s">
        <v>190</v>
      </c>
      <c r="G220" s="125" t="s">
        <v>190</v>
      </c>
      <c r="H220" s="125" t="s">
        <v>190</v>
      </c>
      <c r="I220" s="125" t="s">
        <v>195</v>
      </c>
      <c r="J220" s="125" t="s">
        <v>195</v>
      </c>
      <c r="K220" s="125" t="s">
        <v>190</v>
      </c>
    </row>
    <row r="221" spans="1:11" x14ac:dyDescent="0.25">
      <c r="A221" s="128" t="s">
        <v>239</v>
      </c>
      <c r="B221" s="129" t="s">
        <v>240</v>
      </c>
      <c r="C221" s="128" t="s">
        <v>190</v>
      </c>
      <c r="D221" s="128" t="s">
        <v>190</v>
      </c>
      <c r="E221" s="128" t="s">
        <v>190</v>
      </c>
      <c r="F221" s="128" t="s">
        <v>190</v>
      </c>
      <c r="G221" s="128" t="s">
        <v>190</v>
      </c>
      <c r="H221" s="128" t="s">
        <v>190</v>
      </c>
      <c r="I221" s="128" t="s">
        <v>195</v>
      </c>
      <c r="J221" s="128" t="s">
        <v>195</v>
      </c>
      <c r="K221" s="128" t="s">
        <v>190</v>
      </c>
    </row>
    <row r="222" spans="1:11" x14ac:dyDescent="0.25">
      <c r="A222" s="125" t="s">
        <v>239</v>
      </c>
      <c r="B222" s="126" t="s">
        <v>238</v>
      </c>
      <c r="C222" s="125" t="s">
        <v>190</v>
      </c>
      <c r="D222" s="125" t="s">
        <v>190</v>
      </c>
      <c r="E222" s="125" t="s">
        <v>190</v>
      </c>
      <c r="F222" s="125" t="s">
        <v>190</v>
      </c>
      <c r="G222" s="125" t="s">
        <v>190</v>
      </c>
      <c r="H222" s="125" t="s">
        <v>190</v>
      </c>
      <c r="I222" s="125" t="s">
        <v>190</v>
      </c>
      <c r="J222" s="125" t="s">
        <v>190</v>
      </c>
      <c r="K222" s="125" t="s">
        <v>190</v>
      </c>
    </row>
    <row r="223" spans="1:11" x14ac:dyDescent="0.25">
      <c r="A223" s="128" t="s">
        <v>237</v>
      </c>
      <c r="B223" s="129" t="s">
        <v>236</v>
      </c>
      <c r="C223" s="128" t="s">
        <v>190</v>
      </c>
      <c r="D223" s="128" t="s">
        <v>190</v>
      </c>
      <c r="E223" s="128" t="s">
        <v>190</v>
      </c>
      <c r="F223" s="128" t="s">
        <v>190</v>
      </c>
      <c r="G223" s="128" t="s">
        <v>195</v>
      </c>
      <c r="H223" s="128" t="s">
        <v>190</v>
      </c>
      <c r="I223" s="128" t="s">
        <v>190</v>
      </c>
      <c r="J223" s="128" t="s">
        <v>195</v>
      </c>
      <c r="K223" s="128" t="s">
        <v>190</v>
      </c>
    </row>
    <row r="224" spans="1:11" x14ac:dyDescent="0.25">
      <c r="A224" s="125" t="s">
        <v>230</v>
      </c>
      <c r="B224" s="126" t="s">
        <v>235</v>
      </c>
      <c r="C224" s="125" t="s">
        <v>190</v>
      </c>
      <c r="D224" s="125" t="s">
        <v>190</v>
      </c>
      <c r="E224" s="125" t="s">
        <v>190</v>
      </c>
      <c r="F224" s="125" t="s">
        <v>190</v>
      </c>
      <c r="G224" s="125" t="s">
        <v>190</v>
      </c>
      <c r="H224" s="125" t="s">
        <v>190</v>
      </c>
      <c r="I224" s="125" t="s">
        <v>190</v>
      </c>
      <c r="J224" s="125" t="s">
        <v>190</v>
      </c>
      <c r="K224" s="125" t="s">
        <v>190</v>
      </c>
    </row>
    <row r="225" spans="1:11" x14ac:dyDescent="0.25">
      <c r="A225" s="128" t="s">
        <v>230</v>
      </c>
      <c r="B225" s="129" t="s">
        <v>234</v>
      </c>
      <c r="C225" s="128" t="s">
        <v>190</v>
      </c>
      <c r="D225" s="128" t="s">
        <v>190</v>
      </c>
      <c r="E225" s="128" t="s">
        <v>195</v>
      </c>
      <c r="F225" s="128" t="s">
        <v>190</v>
      </c>
      <c r="G225" s="128" t="s">
        <v>190</v>
      </c>
      <c r="H225" s="128" t="s">
        <v>190</v>
      </c>
      <c r="I225" s="128" t="s">
        <v>190</v>
      </c>
      <c r="J225" s="128" t="s">
        <v>190</v>
      </c>
      <c r="K225" s="128" t="s">
        <v>190</v>
      </c>
    </row>
    <row r="226" spans="1:11" x14ac:dyDescent="0.25">
      <c r="A226" s="125" t="s">
        <v>230</v>
      </c>
      <c r="B226" s="126" t="s">
        <v>233</v>
      </c>
      <c r="C226" s="125" t="s">
        <v>195</v>
      </c>
      <c r="D226" s="125" t="s">
        <v>190</v>
      </c>
      <c r="E226" s="125" t="s">
        <v>190</v>
      </c>
      <c r="F226" s="125" t="s">
        <v>190</v>
      </c>
      <c r="G226" s="125" t="s">
        <v>190</v>
      </c>
      <c r="H226" s="125" t="s">
        <v>190</v>
      </c>
      <c r="I226" s="125" t="s">
        <v>190</v>
      </c>
      <c r="J226" s="125" t="s">
        <v>190</v>
      </c>
      <c r="K226" s="125" t="s">
        <v>190</v>
      </c>
    </row>
    <row r="227" spans="1:11" x14ac:dyDescent="0.25">
      <c r="A227" s="128" t="s">
        <v>230</v>
      </c>
      <c r="B227" s="129" t="s">
        <v>232</v>
      </c>
      <c r="C227" s="128" t="s">
        <v>190</v>
      </c>
      <c r="D227" s="128" t="s">
        <v>190</v>
      </c>
      <c r="E227" s="128" t="s">
        <v>190</v>
      </c>
      <c r="F227" s="128" t="s">
        <v>190</v>
      </c>
      <c r="G227" s="128" t="s">
        <v>190</v>
      </c>
      <c r="H227" s="128" t="s">
        <v>190</v>
      </c>
      <c r="I227" s="128" t="s">
        <v>190</v>
      </c>
      <c r="J227" s="128" t="s">
        <v>190</v>
      </c>
      <c r="K227" s="128" t="s">
        <v>190</v>
      </c>
    </row>
    <row r="228" spans="1:11" x14ac:dyDescent="0.25">
      <c r="A228" s="125" t="s">
        <v>230</v>
      </c>
      <c r="B228" s="126" t="s">
        <v>231</v>
      </c>
      <c r="C228" s="125" t="s">
        <v>190</v>
      </c>
      <c r="D228" s="125" t="s">
        <v>190</v>
      </c>
      <c r="E228" s="125" t="s">
        <v>190</v>
      </c>
      <c r="F228" s="125" t="s">
        <v>190</v>
      </c>
      <c r="G228" s="125" t="s">
        <v>190</v>
      </c>
      <c r="H228" s="125" t="s">
        <v>190</v>
      </c>
      <c r="I228" s="125" t="s">
        <v>190</v>
      </c>
      <c r="J228" s="125" t="s">
        <v>190</v>
      </c>
      <c r="K228" s="125" t="s">
        <v>190</v>
      </c>
    </row>
    <row r="229" spans="1:11" x14ac:dyDescent="0.25">
      <c r="A229" s="128" t="s">
        <v>230</v>
      </c>
      <c r="B229" s="129" t="s">
        <v>229</v>
      </c>
      <c r="C229" s="128" t="s">
        <v>190</v>
      </c>
      <c r="D229" s="128" t="s">
        <v>190</v>
      </c>
      <c r="E229" s="128" t="s">
        <v>190</v>
      </c>
      <c r="F229" s="128" t="s">
        <v>190</v>
      </c>
      <c r="G229" s="128" t="s">
        <v>190</v>
      </c>
      <c r="H229" s="128" t="s">
        <v>190</v>
      </c>
      <c r="I229" s="128" t="s">
        <v>190</v>
      </c>
      <c r="J229" s="128" t="s">
        <v>190</v>
      </c>
      <c r="K229" s="128" t="s">
        <v>190</v>
      </c>
    </row>
    <row r="230" spans="1:11" x14ac:dyDescent="0.25">
      <c r="A230" s="125" t="s">
        <v>221</v>
      </c>
      <c r="B230" s="126" t="s">
        <v>228</v>
      </c>
      <c r="C230" s="125" t="s">
        <v>190</v>
      </c>
      <c r="D230" s="125" t="s">
        <v>190</v>
      </c>
      <c r="E230" s="125" t="s">
        <v>190</v>
      </c>
      <c r="F230" s="125" t="s">
        <v>190</v>
      </c>
      <c r="G230" s="125" t="s">
        <v>190</v>
      </c>
      <c r="H230" s="125" t="s">
        <v>190</v>
      </c>
      <c r="I230" s="125" t="s">
        <v>190</v>
      </c>
      <c r="J230" s="125" t="s">
        <v>190</v>
      </c>
      <c r="K230" s="125" t="s">
        <v>190</v>
      </c>
    </row>
    <row r="231" spans="1:11" x14ac:dyDescent="0.25">
      <c r="A231" s="128" t="s">
        <v>221</v>
      </c>
      <c r="B231" s="129" t="s">
        <v>227</v>
      </c>
      <c r="C231" s="128" t="s">
        <v>190</v>
      </c>
      <c r="D231" s="128" t="s">
        <v>190</v>
      </c>
      <c r="E231" s="128" t="s">
        <v>190</v>
      </c>
      <c r="F231" s="128" t="s">
        <v>190</v>
      </c>
      <c r="G231" s="128" t="s">
        <v>195</v>
      </c>
      <c r="H231" s="128" t="s">
        <v>190</v>
      </c>
      <c r="I231" s="128" t="s">
        <v>190</v>
      </c>
      <c r="J231" s="128" t="s">
        <v>190</v>
      </c>
      <c r="K231" s="128" t="s">
        <v>190</v>
      </c>
    </row>
    <row r="232" spans="1:11" x14ac:dyDescent="0.25">
      <c r="A232" s="125" t="s">
        <v>221</v>
      </c>
      <c r="B232" s="126" t="s">
        <v>226</v>
      </c>
      <c r="C232" s="125" t="s">
        <v>190</v>
      </c>
      <c r="D232" s="125" t="s">
        <v>190</v>
      </c>
      <c r="E232" s="125" t="s">
        <v>190</v>
      </c>
      <c r="F232" s="125" t="s">
        <v>190</v>
      </c>
      <c r="G232" s="125" t="s">
        <v>190</v>
      </c>
      <c r="H232" s="125" t="s">
        <v>190</v>
      </c>
      <c r="I232" s="125" t="s">
        <v>190</v>
      </c>
      <c r="J232" s="125" t="s">
        <v>190</v>
      </c>
      <c r="K232" s="125" t="s">
        <v>190</v>
      </c>
    </row>
    <row r="233" spans="1:11" x14ac:dyDescent="0.25">
      <c r="A233" s="128" t="s">
        <v>221</v>
      </c>
      <c r="B233" s="129" t="s">
        <v>225</v>
      </c>
      <c r="C233" s="128" t="s">
        <v>190</v>
      </c>
      <c r="D233" s="128" t="s">
        <v>190</v>
      </c>
      <c r="E233" s="128" t="s">
        <v>190</v>
      </c>
      <c r="F233" s="128" t="s">
        <v>190</v>
      </c>
      <c r="G233" s="128" t="s">
        <v>190</v>
      </c>
      <c r="H233" s="128" t="s">
        <v>190</v>
      </c>
      <c r="I233" s="128" t="s">
        <v>190</v>
      </c>
      <c r="J233" s="128" t="s">
        <v>190</v>
      </c>
      <c r="K233" s="128" t="s">
        <v>190</v>
      </c>
    </row>
    <row r="234" spans="1:11" x14ac:dyDescent="0.25">
      <c r="A234" s="125" t="s">
        <v>221</v>
      </c>
      <c r="B234" s="126" t="s">
        <v>224</v>
      </c>
      <c r="C234" s="125" t="s">
        <v>190</v>
      </c>
      <c r="D234" s="125" t="s">
        <v>190</v>
      </c>
      <c r="E234" s="125" t="s">
        <v>190</v>
      </c>
      <c r="F234" s="125" t="s">
        <v>190</v>
      </c>
      <c r="G234" s="125" t="s">
        <v>190</v>
      </c>
      <c r="H234" s="125" t="s">
        <v>190</v>
      </c>
      <c r="I234" s="125" t="s">
        <v>190</v>
      </c>
      <c r="J234" s="125" t="s">
        <v>190</v>
      </c>
      <c r="K234" s="125" t="s">
        <v>190</v>
      </c>
    </row>
    <row r="235" spans="1:11" x14ac:dyDescent="0.25">
      <c r="A235" s="128" t="s">
        <v>221</v>
      </c>
      <c r="B235" s="129" t="s">
        <v>223</v>
      </c>
      <c r="C235" s="128" t="s">
        <v>190</v>
      </c>
      <c r="D235" s="128" t="s">
        <v>190</v>
      </c>
      <c r="E235" s="128" t="s">
        <v>190</v>
      </c>
      <c r="F235" s="128" t="s">
        <v>190</v>
      </c>
      <c r="G235" s="128" t="s">
        <v>190</v>
      </c>
      <c r="H235" s="128" t="s">
        <v>190</v>
      </c>
      <c r="I235" s="128" t="s">
        <v>190</v>
      </c>
      <c r="J235" s="128" t="s">
        <v>190</v>
      </c>
      <c r="K235" s="128" t="s">
        <v>190</v>
      </c>
    </row>
    <row r="236" spans="1:11" x14ac:dyDescent="0.25">
      <c r="A236" s="125" t="s">
        <v>221</v>
      </c>
      <c r="B236" s="126" t="s">
        <v>222</v>
      </c>
      <c r="C236" s="125" t="s">
        <v>190</v>
      </c>
      <c r="D236" s="125" t="s">
        <v>190</v>
      </c>
      <c r="E236" s="125" t="s">
        <v>190</v>
      </c>
      <c r="F236" s="125" t="s">
        <v>190</v>
      </c>
      <c r="G236" s="125" t="s">
        <v>190</v>
      </c>
      <c r="H236" s="125" t="s">
        <v>190</v>
      </c>
      <c r="I236" s="125" t="s">
        <v>190</v>
      </c>
      <c r="J236" s="125" t="s">
        <v>190</v>
      </c>
      <c r="K236" s="125" t="s">
        <v>190</v>
      </c>
    </row>
    <row r="237" spans="1:11" x14ac:dyDescent="0.25">
      <c r="A237" s="128" t="s">
        <v>221</v>
      </c>
      <c r="B237" s="129" t="s">
        <v>220</v>
      </c>
      <c r="C237" s="128" t="s">
        <v>190</v>
      </c>
      <c r="D237" s="128" t="s">
        <v>190</v>
      </c>
      <c r="E237" s="128" t="s">
        <v>190</v>
      </c>
      <c r="F237" s="128" t="s">
        <v>190</v>
      </c>
      <c r="G237" s="128" t="s">
        <v>190</v>
      </c>
      <c r="H237" s="128" t="s">
        <v>190</v>
      </c>
      <c r="I237" s="128" t="s">
        <v>190</v>
      </c>
      <c r="J237" s="128" t="s">
        <v>195</v>
      </c>
      <c r="K237" s="128" t="s">
        <v>190</v>
      </c>
    </row>
    <row r="238" spans="1:11" x14ac:dyDescent="0.25">
      <c r="A238" s="125" t="s">
        <v>219</v>
      </c>
      <c r="B238" s="126" t="s">
        <v>218</v>
      </c>
      <c r="C238" s="125" t="s">
        <v>190</v>
      </c>
      <c r="D238" s="125" t="s">
        <v>195</v>
      </c>
      <c r="E238" s="125" t="s">
        <v>190</v>
      </c>
      <c r="F238" s="125" t="s">
        <v>190</v>
      </c>
      <c r="G238" s="125" t="s">
        <v>195</v>
      </c>
      <c r="H238" s="125" t="s">
        <v>195</v>
      </c>
      <c r="I238" s="125" t="s">
        <v>190</v>
      </c>
      <c r="J238" s="125" t="s">
        <v>195</v>
      </c>
      <c r="K238" s="125" t="s">
        <v>190</v>
      </c>
    </row>
    <row r="239" spans="1:11" x14ac:dyDescent="0.25">
      <c r="A239" s="128" t="s">
        <v>217</v>
      </c>
      <c r="B239" s="129" t="s">
        <v>216</v>
      </c>
      <c r="C239" s="128" t="s">
        <v>190</v>
      </c>
      <c r="D239" s="128" t="s">
        <v>190</v>
      </c>
      <c r="E239" s="128" t="s">
        <v>190</v>
      </c>
      <c r="F239" s="128" t="s">
        <v>190</v>
      </c>
      <c r="G239" s="128" t="s">
        <v>190</v>
      </c>
      <c r="H239" s="128" t="s">
        <v>190</v>
      </c>
      <c r="I239" s="128" t="s">
        <v>190</v>
      </c>
      <c r="J239" s="128" t="s">
        <v>190</v>
      </c>
      <c r="K239" s="128" t="s">
        <v>190</v>
      </c>
    </row>
    <row r="240" spans="1:11" x14ac:dyDescent="0.25">
      <c r="A240" s="125" t="s">
        <v>211</v>
      </c>
      <c r="B240" s="126" t="s">
        <v>537</v>
      </c>
      <c r="C240" s="125" t="s">
        <v>190</v>
      </c>
      <c r="D240" s="125" t="s">
        <v>190</v>
      </c>
      <c r="E240" s="125" t="s">
        <v>195</v>
      </c>
      <c r="F240" s="125" t="s">
        <v>195</v>
      </c>
      <c r="G240" s="125" t="s">
        <v>195</v>
      </c>
      <c r="H240" s="125" t="s">
        <v>195</v>
      </c>
      <c r="I240" s="125" t="s">
        <v>190</v>
      </c>
      <c r="J240" s="125" t="s">
        <v>190</v>
      </c>
      <c r="K240" s="125" t="s">
        <v>190</v>
      </c>
    </row>
    <row r="241" spans="1:11" x14ac:dyDescent="0.25">
      <c r="A241" s="128" t="s">
        <v>211</v>
      </c>
      <c r="B241" s="129" t="s">
        <v>214</v>
      </c>
      <c r="C241" s="128" t="s">
        <v>190</v>
      </c>
      <c r="D241" s="128" t="s">
        <v>190</v>
      </c>
      <c r="E241" s="128" t="s">
        <v>190</v>
      </c>
      <c r="F241" s="128" t="s">
        <v>190</v>
      </c>
      <c r="G241" s="128" t="s">
        <v>190</v>
      </c>
      <c r="H241" s="128" t="s">
        <v>195</v>
      </c>
      <c r="I241" s="128" t="s">
        <v>190</v>
      </c>
      <c r="J241" s="128" t="s">
        <v>190</v>
      </c>
      <c r="K241" s="128" t="s">
        <v>190</v>
      </c>
    </row>
    <row r="242" spans="1:11" x14ac:dyDescent="0.25">
      <c r="A242" s="125" t="s">
        <v>211</v>
      </c>
      <c r="B242" s="126" t="s">
        <v>213</v>
      </c>
      <c r="C242" s="125" t="s">
        <v>190</v>
      </c>
      <c r="D242" s="125" t="s">
        <v>190</v>
      </c>
      <c r="E242" s="125" t="s">
        <v>190</v>
      </c>
      <c r="F242" s="125" t="s">
        <v>190</v>
      </c>
      <c r="G242" s="125" t="s">
        <v>190</v>
      </c>
      <c r="H242" s="125" t="s">
        <v>190</v>
      </c>
      <c r="I242" s="125" t="s">
        <v>190</v>
      </c>
      <c r="J242" s="125" t="s">
        <v>195</v>
      </c>
      <c r="K242" s="125" t="s">
        <v>190</v>
      </c>
    </row>
    <row r="243" spans="1:11" x14ac:dyDescent="0.25">
      <c r="A243" s="128" t="s">
        <v>211</v>
      </c>
      <c r="B243" s="129" t="s">
        <v>212</v>
      </c>
      <c r="C243" s="128" t="s">
        <v>190</v>
      </c>
      <c r="D243" s="128" t="s">
        <v>190</v>
      </c>
      <c r="E243" s="128" t="s">
        <v>190</v>
      </c>
      <c r="F243" s="128" t="s">
        <v>190</v>
      </c>
      <c r="G243" s="128" t="s">
        <v>190</v>
      </c>
      <c r="H243" s="128" t="s">
        <v>190</v>
      </c>
      <c r="I243" s="128" t="s">
        <v>190</v>
      </c>
      <c r="J243" s="128" t="s">
        <v>190</v>
      </c>
      <c r="K243" s="128" t="s">
        <v>190</v>
      </c>
    </row>
    <row r="244" spans="1:11" x14ac:dyDescent="0.25">
      <c r="A244" s="125" t="s">
        <v>211</v>
      </c>
      <c r="B244" s="126" t="s">
        <v>210</v>
      </c>
      <c r="C244" s="125" t="s">
        <v>190</v>
      </c>
      <c r="D244" s="125" t="s">
        <v>190</v>
      </c>
      <c r="E244" s="125" t="s">
        <v>190</v>
      </c>
      <c r="F244" s="125" t="s">
        <v>190</v>
      </c>
      <c r="G244" s="125" t="s">
        <v>190</v>
      </c>
      <c r="H244" s="125" t="s">
        <v>190</v>
      </c>
      <c r="I244" s="125" t="s">
        <v>190</v>
      </c>
      <c r="J244" s="125" t="s">
        <v>190</v>
      </c>
      <c r="K244" s="125" t="s">
        <v>190</v>
      </c>
    </row>
    <row r="245" spans="1:11" x14ac:dyDescent="0.25">
      <c r="A245" s="128" t="s">
        <v>202</v>
      </c>
      <c r="B245" s="129" t="s">
        <v>209</v>
      </c>
      <c r="C245" s="128" t="s">
        <v>190</v>
      </c>
      <c r="D245" s="128" t="s">
        <v>190</v>
      </c>
      <c r="E245" s="128" t="s">
        <v>190</v>
      </c>
      <c r="F245" s="128" t="s">
        <v>190</v>
      </c>
      <c r="G245" s="128" t="s">
        <v>190</v>
      </c>
      <c r="H245" s="128" t="s">
        <v>190</v>
      </c>
      <c r="I245" s="128" t="s">
        <v>190</v>
      </c>
      <c r="J245" s="128" t="s">
        <v>190</v>
      </c>
      <c r="K245" s="128" t="s">
        <v>190</v>
      </c>
    </row>
    <row r="246" spans="1:11" x14ac:dyDescent="0.25">
      <c r="A246" s="125" t="s">
        <v>202</v>
      </c>
      <c r="B246" s="126" t="s">
        <v>208</v>
      </c>
      <c r="C246" s="125" t="s">
        <v>190</v>
      </c>
      <c r="D246" s="125" t="s">
        <v>190</v>
      </c>
      <c r="E246" s="125" t="s">
        <v>190</v>
      </c>
      <c r="F246" s="125" t="s">
        <v>190</v>
      </c>
      <c r="G246" s="125" t="s">
        <v>190</v>
      </c>
      <c r="H246" s="125" t="s">
        <v>190</v>
      </c>
      <c r="I246" s="125" t="s">
        <v>190</v>
      </c>
      <c r="J246" s="125" t="s">
        <v>190</v>
      </c>
      <c r="K246" s="125" t="s">
        <v>190</v>
      </c>
    </row>
    <row r="247" spans="1:11" x14ac:dyDescent="0.25">
      <c r="A247" s="128" t="s">
        <v>202</v>
      </c>
      <c r="B247" s="129" t="s">
        <v>207</v>
      </c>
      <c r="C247" s="128" t="s">
        <v>190</v>
      </c>
      <c r="D247" s="128" t="s">
        <v>190</v>
      </c>
      <c r="E247" s="128" t="s">
        <v>190</v>
      </c>
      <c r="F247" s="128" t="s">
        <v>190</v>
      </c>
      <c r="G247" s="128" t="s">
        <v>190</v>
      </c>
      <c r="H247" s="128" t="s">
        <v>190</v>
      </c>
      <c r="I247" s="128" t="s">
        <v>190</v>
      </c>
      <c r="J247" s="128" t="s">
        <v>195</v>
      </c>
      <c r="K247" s="128" t="s">
        <v>190</v>
      </c>
    </row>
    <row r="248" spans="1:11" x14ac:dyDescent="0.25">
      <c r="A248" s="125" t="s">
        <v>202</v>
      </c>
      <c r="B248" s="126" t="s">
        <v>206</v>
      </c>
      <c r="C248" s="125" t="s">
        <v>190</v>
      </c>
      <c r="D248" s="125" t="s">
        <v>190</v>
      </c>
      <c r="E248" s="125" t="s">
        <v>190</v>
      </c>
      <c r="F248" s="125" t="s">
        <v>190</v>
      </c>
      <c r="G248" s="125" t="s">
        <v>190</v>
      </c>
      <c r="H248" s="125" t="s">
        <v>190</v>
      </c>
      <c r="I248" s="125" t="s">
        <v>190</v>
      </c>
      <c r="J248" s="125" t="s">
        <v>190</v>
      </c>
      <c r="K248" s="125" t="s">
        <v>190</v>
      </c>
    </row>
    <row r="249" spans="1:11" x14ac:dyDescent="0.25">
      <c r="A249" s="128" t="s">
        <v>202</v>
      </c>
      <c r="B249" s="129" t="s">
        <v>205</v>
      </c>
      <c r="C249" s="128" t="s">
        <v>190</v>
      </c>
      <c r="D249" s="128" t="s">
        <v>190</v>
      </c>
      <c r="E249" s="128" t="s">
        <v>190</v>
      </c>
      <c r="F249" s="128" t="s">
        <v>190</v>
      </c>
      <c r="G249" s="128" t="s">
        <v>190</v>
      </c>
      <c r="H249" s="128" t="s">
        <v>190</v>
      </c>
      <c r="I249" s="128" t="s">
        <v>190</v>
      </c>
      <c r="J249" s="128" t="s">
        <v>190</v>
      </c>
      <c r="K249" s="128" t="s">
        <v>190</v>
      </c>
    </row>
    <row r="250" spans="1:11" x14ac:dyDescent="0.25">
      <c r="A250" s="125" t="s">
        <v>202</v>
      </c>
      <c r="B250" s="126" t="s">
        <v>204</v>
      </c>
      <c r="C250" s="125" t="s">
        <v>195</v>
      </c>
      <c r="D250" s="125" t="s">
        <v>190</v>
      </c>
      <c r="E250" s="125" t="s">
        <v>190</v>
      </c>
      <c r="F250" s="125" t="s">
        <v>190</v>
      </c>
      <c r="G250" s="125" t="s">
        <v>190</v>
      </c>
      <c r="H250" s="125" t="s">
        <v>190</v>
      </c>
      <c r="I250" s="125" t="s">
        <v>190</v>
      </c>
      <c r="J250" s="125" t="s">
        <v>190</v>
      </c>
      <c r="K250" s="125" t="s">
        <v>190</v>
      </c>
    </row>
    <row r="251" spans="1:11" x14ac:dyDescent="0.25">
      <c r="A251" s="128" t="s">
        <v>202</v>
      </c>
      <c r="B251" s="129" t="s">
        <v>203</v>
      </c>
      <c r="C251" s="128" t="s">
        <v>190</v>
      </c>
      <c r="D251" s="128" t="s">
        <v>190</v>
      </c>
      <c r="E251" s="128" t="s">
        <v>190</v>
      </c>
      <c r="F251" s="128" t="s">
        <v>190</v>
      </c>
      <c r="G251" s="128" t="s">
        <v>190</v>
      </c>
      <c r="H251" s="128" t="s">
        <v>190</v>
      </c>
      <c r="I251" s="128" t="s">
        <v>190</v>
      </c>
      <c r="J251" s="128" t="s">
        <v>190</v>
      </c>
      <c r="K251" s="128" t="s">
        <v>190</v>
      </c>
    </row>
    <row r="252" spans="1:11" x14ac:dyDescent="0.25">
      <c r="A252" s="125" t="s">
        <v>202</v>
      </c>
      <c r="B252" s="126" t="s">
        <v>201</v>
      </c>
      <c r="C252" s="125" t="s">
        <v>190</v>
      </c>
      <c r="D252" s="125" t="s">
        <v>190</v>
      </c>
      <c r="E252" s="125" t="s">
        <v>190</v>
      </c>
      <c r="F252" s="125" t="s">
        <v>190</v>
      </c>
      <c r="G252" s="125" t="s">
        <v>190</v>
      </c>
      <c r="H252" s="125" t="s">
        <v>190</v>
      </c>
      <c r="I252" s="125" t="s">
        <v>190</v>
      </c>
      <c r="J252" s="125" t="s">
        <v>190</v>
      </c>
      <c r="K252" s="125" t="s">
        <v>190</v>
      </c>
    </row>
    <row r="253" spans="1:11" x14ac:dyDescent="0.25">
      <c r="A253" s="128" t="s">
        <v>200</v>
      </c>
      <c r="B253" s="129" t="s">
        <v>199</v>
      </c>
      <c r="C253" s="128" t="s">
        <v>190</v>
      </c>
      <c r="D253" s="128" t="s">
        <v>190</v>
      </c>
      <c r="E253" s="128" t="s">
        <v>190</v>
      </c>
      <c r="F253" s="128" t="s">
        <v>190</v>
      </c>
      <c r="G253" s="128" t="s">
        <v>190</v>
      </c>
      <c r="H253" s="128" t="s">
        <v>190</v>
      </c>
      <c r="I253" s="128" t="s">
        <v>190</v>
      </c>
      <c r="J253" s="128" t="s">
        <v>190</v>
      </c>
      <c r="K253" s="128" t="s">
        <v>190</v>
      </c>
    </row>
    <row r="254" spans="1:11" x14ac:dyDescent="0.25">
      <c r="A254" s="125" t="s">
        <v>192</v>
      </c>
      <c r="B254" s="126" t="s">
        <v>198</v>
      </c>
      <c r="C254" s="125" t="s">
        <v>190</v>
      </c>
      <c r="D254" s="125" t="s">
        <v>190</v>
      </c>
      <c r="E254" s="125" t="s">
        <v>190</v>
      </c>
      <c r="F254" s="125" t="s">
        <v>190</v>
      </c>
      <c r="G254" s="125" t="s">
        <v>190</v>
      </c>
      <c r="H254" s="125" t="s">
        <v>190</v>
      </c>
      <c r="I254" s="125" t="s">
        <v>190</v>
      </c>
      <c r="J254" s="125" t="s">
        <v>195</v>
      </c>
      <c r="K254" s="125" t="s">
        <v>190</v>
      </c>
    </row>
    <row r="255" spans="1:11" x14ac:dyDescent="0.25">
      <c r="A255" s="128" t="s">
        <v>192</v>
      </c>
      <c r="B255" s="129" t="s">
        <v>197</v>
      </c>
      <c r="C255" s="128" t="s">
        <v>190</v>
      </c>
      <c r="D255" s="128" t="s">
        <v>190</v>
      </c>
      <c r="E255" s="128" t="s">
        <v>190</v>
      </c>
      <c r="F255" s="128" t="s">
        <v>190</v>
      </c>
      <c r="G255" s="128" t="s">
        <v>190</v>
      </c>
      <c r="H255" s="128" t="s">
        <v>190</v>
      </c>
      <c r="I255" s="128" t="s">
        <v>190</v>
      </c>
      <c r="J255" s="128" t="s">
        <v>190</v>
      </c>
      <c r="K255" s="128" t="s">
        <v>190</v>
      </c>
    </row>
    <row r="256" spans="1:11" x14ac:dyDescent="0.25">
      <c r="A256" s="125" t="s">
        <v>192</v>
      </c>
      <c r="B256" s="126" t="s">
        <v>196</v>
      </c>
      <c r="C256" s="125" t="s">
        <v>190</v>
      </c>
      <c r="D256" s="125" t="s">
        <v>190</v>
      </c>
      <c r="E256" s="125" t="s">
        <v>190</v>
      </c>
      <c r="F256" s="125" t="s">
        <v>190</v>
      </c>
      <c r="G256" s="125" t="s">
        <v>190</v>
      </c>
      <c r="H256" s="125" t="s">
        <v>190</v>
      </c>
      <c r="I256" s="125" t="s">
        <v>190</v>
      </c>
      <c r="J256" s="125" t="s">
        <v>190</v>
      </c>
      <c r="K256" s="125" t="s">
        <v>190</v>
      </c>
    </row>
    <row r="257" spans="1:11" x14ac:dyDescent="0.25">
      <c r="A257" s="128" t="s">
        <v>192</v>
      </c>
      <c r="B257" s="129" t="s">
        <v>194</v>
      </c>
      <c r="C257" s="128" t="s">
        <v>190</v>
      </c>
      <c r="D257" s="128" t="s">
        <v>190</v>
      </c>
      <c r="E257" s="128" t="s">
        <v>190</v>
      </c>
      <c r="F257" s="128" t="s">
        <v>190</v>
      </c>
      <c r="G257" s="128" t="s">
        <v>190</v>
      </c>
      <c r="H257" s="128" t="s">
        <v>190</v>
      </c>
      <c r="I257" s="128" t="s">
        <v>190</v>
      </c>
      <c r="J257" s="128" t="s">
        <v>195</v>
      </c>
      <c r="K257" s="128" t="s">
        <v>190</v>
      </c>
    </row>
    <row r="258" spans="1:11" x14ac:dyDescent="0.25">
      <c r="A258" s="125" t="s">
        <v>192</v>
      </c>
      <c r="B258" s="126" t="s">
        <v>193</v>
      </c>
      <c r="C258" s="125" t="s">
        <v>190</v>
      </c>
      <c r="D258" s="125" t="s">
        <v>190</v>
      </c>
      <c r="E258" s="125" t="s">
        <v>190</v>
      </c>
      <c r="F258" s="125" t="s">
        <v>190</v>
      </c>
      <c r="G258" s="125" t="s">
        <v>190</v>
      </c>
      <c r="H258" s="125" t="s">
        <v>190</v>
      </c>
      <c r="I258" s="125" t="s">
        <v>190</v>
      </c>
      <c r="J258" s="125" t="s">
        <v>190</v>
      </c>
      <c r="K258" s="125" t="s">
        <v>190</v>
      </c>
    </row>
    <row r="259" spans="1:11" ht="13" thickBot="1" x14ac:dyDescent="0.3">
      <c r="A259" s="128" t="s">
        <v>192</v>
      </c>
      <c r="B259" s="129" t="s">
        <v>191</v>
      </c>
      <c r="C259" s="128" t="s">
        <v>190</v>
      </c>
      <c r="D259" s="128" t="s">
        <v>190</v>
      </c>
      <c r="E259" s="128" t="s">
        <v>190</v>
      </c>
      <c r="F259" s="128" t="s">
        <v>190</v>
      </c>
      <c r="G259" s="128" t="s">
        <v>190</v>
      </c>
      <c r="H259" s="128" t="s">
        <v>190</v>
      </c>
      <c r="I259" s="128" t="s">
        <v>190</v>
      </c>
      <c r="J259" s="128" t="s">
        <v>195</v>
      </c>
      <c r="K259" s="128" t="s">
        <v>190</v>
      </c>
    </row>
    <row r="260" spans="1:11" ht="13.5" thickBot="1" x14ac:dyDescent="0.35">
      <c r="A260" s="337"/>
      <c r="B260" s="275" t="s">
        <v>743</v>
      </c>
      <c r="C260" s="337">
        <f>COUNTIF(C4:C259,"YES")</f>
        <v>10</v>
      </c>
      <c r="D260" s="337">
        <f t="shared" ref="D260:K260" si="0">COUNTIF(D4:D259,"YES")</f>
        <v>5</v>
      </c>
      <c r="E260" s="337">
        <f t="shared" si="0"/>
        <v>14</v>
      </c>
      <c r="F260" s="337">
        <f t="shared" si="0"/>
        <v>5</v>
      </c>
      <c r="G260" s="337">
        <f t="shared" si="0"/>
        <v>47</v>
      </c>
      <c r="H260" s="337">
        <f t="shared" si="0"/>
        <v>23</v>
      </c>
      <c r="I260" s="337">
        <f t="shared" si="0"/>
        <v>34</v>
      </c>
      <c r="J260" s="337">
        <f t="shared" si="0"/>
        <v>89</v>
      </c>
      <c r="K260" s="337">
        <f t="shared" si="0"/>
        <v>14</v>
      </c>
    </row>
    <row r="262" spans="1:11" x14ac:dyDescent="0.25">
      <c r="A262" s="25" t="s">
        <v>160</v>
      </c>
    </row>
    <row r="263" spans="1:11" x14ac:dyDescent="0.25">
      <c r="A263" s="32" t="s">
        <v>64</v>
      </c>
    </row>
  </sheetData>
  <mergeCells count="1">
    <mergeCell ref="A2:B2"/>
  </mergeCells>
  <hyperlinks>
    <hyperlink ref="A2:B2" location="TOC!A1" display="Return to Table of Contents"/>
  </hyperlinks>
  <pageMargins left="0.25" right="0.25" top="0.75" bottom="0.75" header="0.3" footer="0.3"/>
  <pageSetup scale="65" fitToHeight="0" orientation="landscape" horizontalDpi="1200" verticalDpi="1200" r:id="rId1"/>
  <headerFooter>
    <oddHeader>&amp;L&amp;"Arial,Bold"2017-18 Survey of Allied Dental Education
Report 2 - Dental Assisting Education Programs</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64"/>
  <sheetViews>
    <sheetView tabSelected="1" workbookViewId="0">
      <pane xSplit="2" ySplit="4" topLeftCell="C5" activePane="bottomRight" state="frozen"/>
      <selection activeCell="A2" sqref="A2"/>
      <selection pane="topRight" activeCell="A2" sqref="A2"/>
      <selection pane="bottomLeft" activeCell="A2" sqref="A2"/>
      <selection pane="bottomRight" activeCell="A2" sqref="A2"/>
    </sheetView>
  </sheetViews>
  <sheetFormatPr defaultColWidth="9.1796875" defaultRowHeight="12.5" x14ac:dyDescent="0.25"/>
  <cols>
    <col min="1" max="1" width="5.81640625" style="133" customWidth="1"/>
    <col min="2" max="2" width="87.7265625" style="133" customWidth="1"/>
    <col min="3" max="8" width="12.1796875" style="133" customWidth="1"/>
    <col min="9" max="10" width="10.81640625" style="133" customWidth="1"/>
    <col min="11" max="11" width="11.54296875" style="133" customWidth="1"/>
    <col min="12" max="12" width="11.453125" style="133" customWidth="1"/>
    <col min="13" max="15" width="10.81640625" style="133" customWidth="1"/>
    <col min="16" max="16" width="11.54296875" style="133" customWidth="1"/>
    <col min="17" max="17" width="12.1796875" style="133" customWidth="1"/>
    <col min="18" max="18" width="12.54296875" style="133" customWidth="1"/>
    <col min="19" max="20" width="10.81640625" style="133" customWidth="1"/>
    <col min="21" max="16384" width="9.1796875" style="119"/>
  </cols>
  <sheetData>
    <row r="1" spans="1:20" ht="13" x14ac:dyDescent="0.3">
      <c r="A1" s="162" t="s">
        <v>39</v>
      </c>
    </row>
    <row r="2" spans="1:20" x14ac:dyDescent="0.25">
      <c r="A2" s="392" t="s">
        <v>46</v>
      </c>
      <c r="B2" s="392"/>
    </row>
    <row r="3" spans="1:20" ht="29.25" customHeight="1" x14ac:dyDescent="0.25">
      <c r="A3" s="124"/>
      <c r="B3" s="338"/>
      <c r="C3" s="410" t="s">
        <v>744</v>
      </c>
      <c r="D3" s="410"/>
      <c r="E3" s="124"/>
      <c r="F3" s="124"/>
      <c r="G3" s="124"/>
      <c r="H3" s="124"/>
      <c r="I3" s="124"/>
      <c r="J3" s="124"/>
      <c r="K3" s="410" t="s">
        <v>745</v>
      </c>
      <c r="L3" s="410"/>
      <c r="M3" s="410"/>
      <c r="N3" s="339"/>
      <c r="O3" s="124"/>
      <c r="P3" s="124"/>
      <c r="Q3" s="124"/>
      <c r="R3" s="124"/>
      <c r="S3" s="124"/>
      <c r="T3" s="124"/>
    </row>
    <row r="4" spans="1:20" s="340" customFormat="1" ht="62.5" customHeight="1" x14ac:dyDescent="0.25">
      <c r="A4" s="124" t="s">
        <v>499</v>
      </c>
      <c r="B4" s="338" t="s">
        <v>498</v>
      </c>
      <c r="C4" s="273" t="s">
        <v>746</v>
      </c>
      <c r="D4" s="273" t="s">
        <v>747</v>
      </c>
      <c r="E4" s="273" t="s">
        <v>748</v>
      </c>
      <c r="F4" s="273" t="s">
        <v>749</v>
      </c>
      <c r="G4" s="273" t="s">
        <v>750</v>
      </c>
      <c r="H4" s="273" t="s">
        <v>751</v>
      </c>
      <c r="I4" s="273" t="s">
        <v>752</v>
      </c>
      <c r="J4" s="273" t="s">
        <v>753</v>
      </c>
      <c r="K4" s="273" t="s">
        <v>754</v>
      </c>
      <c r="L4" s="273" t="s">
        <v>755</v>
      </c>
      <c r="M4" s="273" t="s">
        <v>756</v>
      </c>
      <c r="N4" s="273" t="s">
        <v>757</v>
      </c>
      <c r="O4" s="273" t="s">
        <v>758</v>
      </c>
      <c r="P4" s="273" t="s">
        <v>759</v>
      </c>
      <c r="Q4" s="273" t="s">
        <v>760</v>
      </c>
      <c r="R4" s="273" t="s">
        <v>761</v>
      </c>
      <c r="S4" s="273" t="s">
        <v>762</v>
      </c>
      <c r="T4" s="273" t="s">
        <v>492</v>
      </c>
    </row>
    <row r="5" spans="1:20" x14ac:dyDescent="0.25">
      <c r="A5" s="125" t="s">
        <v>487</v>
      </c>
      <c r="B5" s="126" t="s">
        <v>491</v>
      </c>
      <c r="C5" s="125" t="s">
        <v>190</v>
      </c>
      <c r="D5" s="125" t="s">
        <v>195</v>
      </c>
      <c r="E5" s="125" t="s">
        <v>190</v>
      </c>
      <c r="F5" s="125" t="s">
        <v>190</v>
      </c>
      <c r="G5" s="125" t="s">
        <v>190</v>
      </c>
      <c r="H5" s="125" t="s">
        <v>190</v>
      </c>
      <c r="I5" s="125" t="s">
        <v>190</v>
      </c>
      <c r="J5" s="125" t="s">
        <v>190</v>
      </c>
      <c r="K5" s="125" t="s">
        <v>190</v>
      </c>
      <c r="L5" s="125" t="s">
        <v>195</v>
      </c>
      <c r="M5" s="125" t="s">
        <v>190</v>
      </c>
      <c r="N5" s="125" t="s">
        <v>195</v>
      </c>
      <c r="O5" s="125" t="s">
        <v>195</v>
      </c>
      <c r="P5" s="125" t="s">
        <v>190</v>
      </c>
      <c r="Q5" s="125" t="s">
        <v>195</v>
      </c>
      <c r="R5" s="125" t="s">
        <v>190</v>
      </c>
      <c r="S5" s="125" t="s">
        <v>195</v>
      </c>
      <c r="T5" s="125" t="s">
        <v>190</v>
      </c>
    </row>
    <row r="6" spans="1:20" x14ac:dyDescent="0.25">
      <c r="A6" s="128" t="s">
        <v>487</v>
      </c>
      <c r="B6" s="129" t="s">
        <v>490</v>
      </c>
      <c r="C6" s="128" t="s">
        <v>190</v>
      </c>
      <c r="D6" s="128" t="s">
        <v>190</v>
      </c>
      <c r="E6" s="128" t="s">
        <v>190</v>
      </c>
      <c r="F6" s="128" t="s">
        <v>190</v>
      </c>
      <c r="G6" s="128" t="s">
        <v>190</v>
      </c>
      <c r="H6" s="128" t="s">
        <v>190</v>
      </c>
      <c r="I6" s="128" t="s">
        <v>190</v>
      </c>
      <c r="J6" s="128" t="s">
        <v>195</v>
      </c>
      <c r="K6" s="128" t="s">
        <v>190</v>
      </c>
      <c r="L6" s="128" t="s">
        <v>190</v>
      </c>
      <c r="M6" s="128" t="s">
        <v>190</v>
      </c>
      <c r="N6" s="128" t="s">
        <v>195</v>
      </c>
      <c r="O6" s="128" t="s">
        <v>195</v>
      </c>
      <c r="P6" s="128" t="s">
        <v>190</v>
      </c>
      <c r="Q6" s="128" t="s">
        <v>195</v>
      </c>
      <c r="R6" s="128" t="s">
        <v>190</v>
      </c>
      <c r="S6" s="128" t="s">
        <v>190</v>
      </c>
      <c r="T6" s="128" t="s">
        <v>190</v>
      </c>
    </row>
    <row r="7" spans="1:20" x14ac:dyDescent="0.25">
      <c r="A7" s="125" t="s">
        <v>487</v>
      </c>
      <c r="B7" s="126" t="s">
        <v>489</v>
      </c>
      <c r="C7" s="125" t="s">
        <v>190</v>
      </c>
      <c r="D7" s="125" t="s">
        <v>195</v>
      </c>
      <c r="E7" s="125" t="s">
        <v>190</v>
      </c>
      <c r="F7" s="125" t="s">
        <v>190</v>
      </c>
      <c r="G7" s="125" t="s">
        <v>190</v>
      </c>
      <c r="H7" s="125" t="s">
        <v>190</v>
      </c>
      <c r="I7" s="125" t="s">
        <v>190</v>
      </c>
      <c r="J7" s="125" t="s">
        <v>190</v>
      </c>
      <c r="K7" s="125" t="s">
        <v>190</v>
      </c>
      <c r="L7" s="125" t="s">
        <v>190</v>
      </c>
      <c r="M7" s="125" t="s">
        <v>190</v>
      </c>
      <c r="N7" s="125" t="s">
        <v>190</v>
      </c>
      <c r="O7" s="125" t="s">
        <v>190</v>
      </c>
      <c r="P7" s="125" t="s">
        <v>190</v>
      </c>
      <c r="Q7" s="125" t="s">
        <v>190</v>
      </c>
      <c r="R7" s="125" t="s">
        <v>190</v>
      </c>
      <c r="S7" s="125" t="s">
        <v>190</v>
      </c>
      <c r="T7" s="125" t="s">
        <v>190</v>
      </c>
    </row>
    <row r="8" spans="1:20" x14ac:dyDescent="0.25">
      <c r="A8" s="128" t="s">
        <v>487</v>
      </c>
      <c r="B8" s="129" t="s">
        <v>488</v>
      </c>
      <c r="C8" s="128" t="s">
        <v>190</v>
      </c>
      <c r="D8" s="128" t="s">
        <v>195</v>
      </c>
      <c r="E8" s="128" t="s">
        <v>190</v>
      </c>
      <c r="F8" s="128" t="s">
        <v>190</v>
      </c>
      <c r="G8" s="128" t="s">
        <v>190</v>
      </c>
      <c r="H8" s="128" t="s">
        <v>190</v>
      </c>
      <c r="I8" s="128" t="s">
        <v>190</v>
      </c>
      <c r="J8" s="128" t="s">
        <v>190</v>
      </c>
      <c r="K8" s="128" t="s">
        <v>190</v>
      </c>
      <c r="L8" s="128" t="s">
        <v>190</v>
      </c>
      <c r="M8" s="128" t="s">
        <v>190</v>
      </c>
      <c r="N8" s="128" t="s">
        <v>190</v>
      </c>
      <c r="O8" s="128" t="s">
        <v>190</v>
      </c>
      <c r="P8" s="128" t="s">
        <v>190</v>
      </c>
      <c r="Q8" s="128" t="s">
        <v>190</v>
      </c>
      <c r="R8" s="128" t="s">
        <v>190</v>
      </c>
      <c r="S8" s="128" t="s">
        <v>190</v>
      </c>
      <c r="T8" s="128" t="s">
        <v>190</v>
      </c>
    </row>
    <row r="9" spans="1:20" x14ac:dyDescent="0.25">
      <c r="A9" s="125" t="s">
        <v>487</v>
      </c>
      <c r="B9" s="126" t="s">
        <v>486</v>
      </c>
      <c r="C9" s="125" t="s">
        <v>190</v>
      </c>
      <c r="D9" s="125" t="s">
        <v>195</v>
      </c>
      <c r="E9" s="125" t="s">
        <v>190</v>
      </c>
      <c r="F9" s="125" t="s">
        <v>190</v>
      </c>
      <c r="G9" s="125" t="s">
        <v>190</v>
      </c>
      <c r="H9" s="125" t="s">
        <v>190</v>
      </c>
      <c r="I9" s="125" t="s">
        <v>190</v>
      </c>
      <c r="J9" s="125" t="s">
        <v>190</v>
      </c>
      <c r="K9" s="125" t="s">
        <v>190</v>
      </c>
      <c r="L9" s="125" t="s">
        <v>195</v>
      </c>
      <c r="M9" s="125" t="s">
        <v>190</v>
      </c>
      <c r="N9" s="125" t="s">
        <v>195</v>
      </c>
      <c r="O9" s="125" t="s">
        <v>195</v>
      </c>
      <c r="P9" s="125" t="s">
        <v>195</v>
      </c>
      <c r="Q9" s="125" t="s">
        <v>195</v>
      </c>
      <c r="R9" s="125" t="s">
        <v>190</v>
      </c>
      <c r="S9" s="125" t="s">
        <v>195</v>
      </c>
      <c r="T9" s="125" t="s">
        <v>190</v>
      </c>
    </row>
    <row r="10" spans="1:20" x14ac:dyDescent="0.25">
      <c r="A10" s="128" t="s">
        <v>485</v>
      </c>
      <c r="B10" s="129" t="s">
        <v>484</v>
      </c>
      <c r="C10" s="128" t="s">
        <v>190</v>
      </c>
      <c r="D10" s="128" t="s">
        <v>190</v>
      </c>
      <c r="E10" s="128" t="s">
        <v>190</v>
      </c>
      <c r="F10" s="128" t="s">
        <v>190</v>
      </c>
      <c r="G10" s="128" t="s">
        <v>190</v>
      </c>
      <c r="H10" s="128" t="s">
        <v>190</v>
      </c>
      <c r="I10" s="128" t="s">
        <v>190</v>
      </c>
      <c r="J10" s="128" t="s">
        <v>190</v>
      </c>
      <c r="K10" s="128" t="s">
        <v>195</v>
      </c>
      <c r="L10" s="128" t="s">
        <v>190</v>
      </c>
      <c r="M10" s="128" t="s">
        <v>190</v>
      </c>
      <c r="N10" s="128" t="s">
        <v>195</v>
      </c>
      <c r="O10" s="128" t="s">
        <v>195</v>
      </c>
      <c r="P10" s="128" t="s">
        <v>190</v>
      </c>
      <c r="Q10" s="128" t="s">
        <v>195</v>
      </c>
      <c r="R10" s="128" t="s">
        <v>195</v>
      </c>
      <c r="S10" s="128" t="s">
        <v>195</v>
      </c>
      <c r="T10" s="128" t="s">
        <v>190</v>
      </c>
    </row>
    <row r="11" spans="1:20" x14ac:dyDescent="0.25">
      <c r="A11" s="125" t="s">
        <v>481</v>
      </c>
      <c r="B11" s="126" t="s">
        <v>483</v>
      </c>
      <c r="C11" s="125" t="s">
        <v>190</v>
      </c>
      <c r="D11" s="125" t="s">
        <v>190</v>
      </c>
      <c r="E11" s="125" t="s">
        <v>190</v>
      </c>
      <c r="F11" s="125" t="s">
        <v>190</v>
      </c>
      <c r="G11" s="125" t="s">
        <v>190</v>
      </c>
      <c r="H11" s="125" t="s">
        <v>190</v>
      </c>
      <c r="I11" s="125" t="s">
        <v>190</v>
      </c>
      <c r="J11" s="125" t="s">
        <v>190</v>
      </c>
      <c r="K11" s="125" t="s">
        <v>190</v>
      </c>
      <c r="L11" s="125" t="s">
        <v>190</v>
      </c>
      <c r="M11" s="125" t="s">
        <v>190</v>
      </c>
      <c r="N11" s="125" t="s">
        <v>190</v>
      </c>
      <c r="O11" s="125" t="s">
        <v>195</v>
      </c>
      <c r="P11" s="125" t="s">
        <v>190</v>
      </c>
      <c r="Q11" s="125" t="s">
        <v>195</v>
      </c>
      <c r="R11" s="125" t="s">
        <v>195</v>
      </c>
      <c r="S11" s="125" t="s">
        <v>195</v>
      </c>
      <c r="T11" s="125" t="s">
        <v>190</v>
      </c>
    </row>
    <row r="12" spans="1:20" x14ac:dyDescent="0.25">
      <c r="A12" s="128" t="s">
        <v>481</v>
      </c>
      <c r="B12" s="129" t="s">
        <v>482</v>
      </c>
      <c r="C12" s="128" t="s">
        <v>190</v>
      </c>
      <c r="D12" s="128" t="s">
        <v>195</v>
      </c>
      <c r="E12" s="128" t="s">
        <v>190</v>
      </c>
      <c r="F12" s="128" t="s">
        <v>190</v>
      </c>
      <c r="G12" s="128" t="s">
        <v>190</v>
      </c>
      <c r="H12" s="128" t="s">
        <v>190</v>
      </c>
      <c r="I12" s="128" t="s">
        <v>190</v>
      </c>
      <c r="J12" s="128" t="s">
        <v>190</v>
      </c>
      <c r="K12" s="128" t="s">
        <v>190</v>
      </c>
      <c r="L12" s="128" t="s">
        <v>190</v>
      </c>
      <c r="M12" s="128" t="s">
        <v>190</v>
      </c>
      <c r="N12" s="128" t="s">
        <v>195</v>
      </c>
      <c r="O12" s="128" t="s">
        <v>195</v>
      </c>
      <c r="P12" s="128" t="s">
        <v>195</v>
      </c>
      <c r="Q12" s="128" t="s">
        <v>195</v>
      </c>
      <c r="R12" s="128" t="s">
        <v>195</v>
      </c>
      <c r="S12" s="128" t="s">
        <v>190</v>
      </c>
      <c r="T12" s="128" t="s">
        <v>190</v>
      </c>
    </row>
    <row r="13" spans="1:20" x14ac:dyDescent="0.25">
      <c r="A13" s="125" t="s">
        <v>481</v>
      </c>
      <c r="B13" s="126" t="s">
        <v>480</v>
      </c>
      <c r="C13" s="125" t="s">
        <v>190</v>
      </c>
      <c r="D13" s="125" t="s">
        <v>190</v>
      </c>
      <c r="E13" s="125" t="s">
        <v>190</v>
      </c>
      <c r="F13" s="125" t="s">
        <v>190</v>
      </c>
      <c r="G13" s="125" t="s">
        <v>190</v>
      </c>
      <c r="H13" s="125" t="s">
        <v>190</v>
      </c>
      <c r="I13" s="125" t="s">
        <v>195</v>
      </c>
      <c r="J13" s="125" t="s">
        <v>190</v>
      </c>
      <c r="K13" s="125" t="s">
        <v>190</v>
      </c>
      <c r="L13" s="125" t="s">
        <v>190</v>
      </c>
      <c r="M13" s="125" t="s">
        <v>190</v>
      </c>
      <c r="N13" s="125" t="s">
        <v>190</v>
      </c>
      <c r="O13" s="125" t="s">
        <v>195</v>
      </c>
      <c r="P13" s="125" t="s">
        <v>195</v>
      </c>
      <c r="Q13" s="125" t="s">
        <v>195</v>
      </c>
      <c r="R13" s="125" t="s">
        <v>195</v>
      </c>
      <c r="S13" s="125" t="s">
        <v>195</v>
      </c>
      <c r="T13" s="125" t="s">
        <v>190</v>
      </c>
    </row>
    <row r="14" spans="1:20" x14ac:dyDescent="0.25">
      <c r="A14" s="128" t="s">
        <v>478</v>
      </c>
      <c r="B14" s="129" t="s">
        <v>479</v>
      </c>
      <c r="C14" s="128" t="s">
        <v>190</v>
      </c>
      <c r="D14" s="128" t="s">
        <v>190</v>
      </c>
      <c r="E14" s="128" t="s">
        <v>190</v>
      </c>
      <c r="F14" s="128" t="s">
        <v>190</v>
      </c>
      <c r="G14" s="128" t="s">
        <v>190</v>
      </c>
      <c r="H14" s="128" t="s">
        <v>190</v>
      </c>
      <c r="I14" s="128" t="s">
        <v>190</v>
      </c>
      <c r="J14" s="128" t="s">
        <v>190</v>
      </c>
      <c r="K14" s="128" t="s">
        <v>190</v>
      </c>
      <c r="L14" s="128" t="s">
        <v>190</v>
      </c>
      <c r="M14" s="128" t="s">
        <v>190</v>
      </c>
      <c r="N14" s="128" t="s">
        <v>190</v>
      </c>
      <c r="O14" s="128" t="s">
        <v>190</v>
      </c>
      <c r="P14" s="128" t="s">
        <v>190</v>
      </c>
      <c r="Q14" s="128" t="s">
        <v>190</v>
      </c>
      <c r="R14" s="128" t="s">
        <v>190</v>
      </c>
      <c r="S14" s="128" t="s">
        <v>190</v>
      </c>
      <c r="T14" s="128" t="s">
        <v>190</v>
      </c>
    </row>
    <row r="15" spans="1:20" x14ac:dyDescent="0.25">
      <c r="A15" s="125" t="s">
        <v>478</v>
      </c>
      <c r="B15" s="126" t="s">
        <v>477</v>
      </c>
      <c r="C15" s="125" t="s">
        <v>190</v>
      </c>
      <c r="D15" s="125" t="s">
        <v>195</v>
      </c>
      <c r="E15" s="125" t="s">
        <v>190</v>
      </c>
      <c r="F15" s="125" t="s">
        <v>190</v>
      </c>
      <c r="G15" s="125" t="s">
        <v>190</v>
      </c>
      <c r="H15" s="125" t="s">
        <v>190</v>
      </c>
      <c r="I15" s="125" t="s">
        <v>190</v>
      </c>
      <c r="J15" s="125" t="s">
        <v>190</v>
      </c>
      <c r="K15" s="125" t="s">
        <v>190</v>
      </c>
      <c r="L15" s="125" t="s">
        <v>190</v>
      </c>
      <c r="M15" s="125" t="s">
        <v>190</v>
      </c>
      <c r="N15" s="125" t="s">
        <v>190</v>
      </c>
      <c r="O15" s="125" t="s">
        <v>190</v>
      </c>
      <c r="P15" s="125" t="s">
        <v>190</v>
      </c>
      <c r="Q15" s="125" t="s">
        <v>195</v>
      </c>
      <c r="R15" s="125" t="s">
        <v>190</v>
      </c>
      <c r="S15" s="125" t="s">
        <v>190</v>
      </c>
      <c r="T15" s="125" t="s">
        <v>190</v>
      </c>
    </row>
    <row r="16" spans="1:20" x14ac:dyDescent="0.25">
      <c r="A16" s="128" t="s">
        <v>457</v>
      </c>
      <c r="B16" s="129" t="s">
        <v>476</v>
      </c>
      <c r="C16" s="128" t="s">
        <v>190</v>
      </c>
      <c r="D16" s="128" t="s">
        <v>190</v>
      </c>
      <c r="E16" s="128" t="s">
        <v>190</v>
      </c>
      <c r="F16" s="128" t="s">
        <v>190</v>
      </c>
      <c r="G16" s="128" t="s">
        <v>190</v>
      </c>
      <c r="H16" s="128" t="s">
        <v>190</v>
      </c>
      <c r="I16" s="128" t="s">
        <v>190</v>
      </c>
      <c r="J16" s="128" t="s">
        <v>190</v>
      </c>
      <c r="K16" s="128" t="s">
        <v>190</v>
      </c>
      <c r="L16" s="128" t="s">
        <v>190</v>
      </c>
      <c r="M16" s="128" t="s">
        <v>190</v>
      </c>
      <c r="N16" s="128" t="s">
        <v>190</v>
      </c>
      <c r="O16" s="128" t="s">
        <v>190</v>
      </c>
      <c r="P16" s="128" t="s">
        <v>190</v>
      </c>
      <c r="Q16" s="128" t="s">
        <v>190</v>
      </c>
      <c r="R16" s="128" t="s">
        <v>195</v>
      </c>
      <c r="S16" s="128" t="s">
        <v>190</v>
      </c>
      <c r="T16" s="128" t="s">
        <v>195</v>
      </c>
    </row>
    <row r="17" spans="1:20" x14ac:dyDescent="0.25">
      <c r="A17" s="125" t="s">
        <v>457</v>
      </c>
      <c r="B17" s="126" t="s">
        <v>475</v>
      </c>
      <c r="C17" s="125" t="s">
        <v>190</v>
      </c>
      <c r="D17" s="125" t="s">
        <v>195</v>
      </c>
      <c r="E17" s="125" t="s">
        <v>190</v>
      </c>
      <c r="F17" s="125" t="s">
        <v>190</v>
      </c>
      <c r="G17" s="125" t="s">
        <v>190</v>
      </c>
      <c r="H17" s="125" t="s">
        <v>190</v>
      </c>
      <c r="I17" s="125" t="s">
        <v>190</v>
      </c>
      <c r="J17" s="125" t="s">
        <v>190</v>
      </c>
      <c r="K17" s="125" t="s">
        <v>190</v>
      </c>
      <c r="L17" s="125" t="s">
        <v>195</v>
      </c>
      <c r="M17" s="125" t="s">
        <v>190</v>
      </c>
      <c r="N17" s="125" t="s">
        <v>195</v>
      </c>
      <c r="O17" s="125" t="s">
        <v>195</v>
      </c>
      <c r="P17" s="125" t="s">
        <v>190</v>
      </c>
      <c r="Q17" s="125" t="s">
        <v>195</v>
      </c>
      <c r="R17" s="125" t="s">
        <v>195</v>
      </c>
      <c r="S17" s="125" t="s">
        <v>190</v>
      </c>
      <c r="T17" s="125" t="s">
        <v>190</v>
      </c>
    </row>
    <row r="18" spans="1:20" x14ac:dyDescent="0.25">
      <c r="A18" s="128" t="s">
        <v>457</v>
      </c>
      <c r="B18" s="129" t="s">
        <v>474</v>
      </c>
      <c r="C18" s="128" t="s">
        <v>190</v>
      </c>
      <c r="D18" s="128" t="s">
        <v>195</v>
      </c>
      <c r="E18" s="128" t="s">
        <v>190</v>
      </c>
      <c r="F18" s="128" t="s">
        <v>190</v>
      </c>
      <c r="G18" s="128" t="s">
        <v>190</v>
      </c>
      <c r="H18" s="128" t="s">
        <v>190</v>
      </c>
      <c r="I18" s="128" t="s">
        <v>190</v>
      </c>
      <c r="J18" s="128" t="s">
        <v>190</v>
      </c>
      <c r="K18" s="128" t="s">
        <v>190</v>
      </c>
      <c r="L18" s="128" t="s">
        <v>190</v>
      </c>
      <c r="M18" s="128" t="s">
        <v>190</v>
      </c>
      <c r="N18" s="128" t="s">
        <v>190</v>
      </c>
      <c r="O18" s="128" t="s">
        <v>190</v>
      </c>
      <c r="P18" s="128" t="s">
        <v>190</v>
      </c>
      <c r="Q18" s="128" t="s">
        <v>190</v>
      </c>
      <c r="R18" s="128" t="s">
        <v>190</v>
      </c>
      <c r="S18" s="128" t="s">
        <v>190</v>
      </c>
      <c r="T18" s="128" t="s">
        <v>190</v>
      </c>
    </row>
    <row r="19" spans="1:20" x14ac:dyDescent="0.25">
      <c r="A19" s="125" t="s">
        <v>457</v>
      </c>
      <c r="B19" s="126" t="s">
        <v>473</v>
      </c>
      <c r="C19" s="125" t="s">
        <v>190</v>
      </c>
      <c r="D19" s="125" t="s">
        <v>195</v>
      </c>
      <c r="E19" s="125" t="s">
        <v>190</v>
      </c>
      <c r="F19" s="125" t="s">
        <v>190</v>
      </c>
      <c r="G19" s="125" t="s">
        <v>190</v>
      </c>
      <c r="H19" s="125" t="s">
        <v>190</v>
      </c>
      <c r="I19" s="125" t="s">
        <v>190</v>
      </c>
      <c r="J19" s="125" t="s">
        <v>195</v>
      </c>
      <c r="K19" s="125" t="s">
        <v>190</v>
      </c>
      <c r="L19" s="125" t="s">
        <v>190</v>
      </c>
      <c r="M19" s="125" t="s">
        <v>190</v>
      </c>
      <c r="N19" s="125" t="s">
        <v>190</v>
      </c>
      <c r="O19" s="125" t="s">
        <v>190</v>
      </c>
      <c r="P19" s="125" t="s">
        <v>190</v>
      </c>
      <c r="Q19" s="125" t="s">
        <v>190</v>
      </c>
      <c r="R19" s="125" t="s">
        <v>190</v>
      </c>
      <c r="S19" s="125" t="s">
        <v>190</v>
      </c>
      <c r="T19" s="125" t="s">
        <v>190</v>
      </c>
    </row>
    <row r="20" spans="1:20" x14ac:dyDescent="0.25">
      <c r="A20" s="128" t="s">
        <v>457</v>
      </c>
      <c r="B20" s="129" t="s">
        <v>472</v>
      </c>
      <c r="C20" s="128" t="s">
        <v>190</v>
      </c>
      <c r="D20" s="128" t="s">
        <v>190</v>
      </c>
      <c r="E20" s="128" t="s">
        <v>190</v>
      </c>
      <c r="F20" s="128" t="s">
        <v>190</v>
      </c>
      <c r="G20" s="128" t="s">
        <v>190</v>
      </c>
      <c r="H20" s="128" t="s">
        <v>190</v>
      </c>
      <c r="I20" s="128" t="s">
        <v>190</v>
      </c>
      <c r="J20" s="128" t="s">
        <v>190</v>
      </c>
      <c r="K20" s="128" t="s">
        <v>190</v>
      </c>
      <c r="L20" s="128" t="s">
        <v>190</v>
      </c>
      <c r="M20" s="128" t="s">
        <v>190</v>
      </c>
      <c r="N20" s="128" t="s">
        <v>190</v>
      </c>
      <c r="O20" s="128" t="s">
        <v>190</v>
      </c>
      <c r="P20" s="128" t="s">
        <v>190</v>
      </c>
      <c r="Q20" s="128" t="s">
        <v>190</v>
      </c>
      <c r="R20" s="128" t="s">
        <v>190</v>
      </c>
      <c r="S20" s="128" t="s">
        <v>190</v>
      </c>
      <c r="T20" s="128" t="s">
        <v>190</v>
      </c>
    </row>
    <row r="21" spans="1:20" x14ac:dyDescent="0.25">
      <c r="A21" s="125" t="s">
        <v>457</v>
      </c>
      <c r="B21" s="126" t="s">
        <v>471</v>
      </c>
      <c r="C21" s="125" t="s">
        <v>190</v>
      </c>
      <c r="D21" s="125" t="s">
        <v>195</v>
      </c>
      <c r="E21" s="125" t="s">
        <v>190</v>
      </c>
      <c r="F21" s="125" t="s">
        <v>190</v>
      </c>
      <c r="G21" s="125" t="s">
        <v>190</v>
      </c>
      <c r="H21" s="125" t="s">
        <v>190</v>
      </c>
      <c r="I21" s="125" t="s">
        <v>190</v>
      </c>
      <c r="J21" s="125" t="s">
        <v>190</v>
      </c>
      <c r="K21" s="125" t="s">
        <v>190</v>
      </c>
      <c r="L21" s="125" t="s">
        <v>190</v>
      </c>
      <c r="M21" s="125" t="s">
        <v>190</v>
      </c>
      <c r="N21" s="125" t="s">
        <v>195</v>
      </c>
      <c r="O21" s="125" t="s">
        <v>190</v>
      </c>
      <c r="P21" s="125" t="s">
        <v>190</v>
      </c>
      <c r="Q21" s="125" t="s">
        <v>190</v>
      </c>
      <c r="R21" s="125" t="s">
        <v>195</v>
      </c>
      <c r="S21" s="125" t="s">
        <v>190</v>
      </c>
      <c r="T21" s="125" t="s">
        <v>190</v>
      </c>
    </row>
    <row r="22" spans="1:20" x14ac:dyDescent="0.25">
      <c r="A22" s="128" t="s">
        <v>457</v>
      </c>
      <c r="B22" s="129" t="s">
        <v>470</v>
      </c>
      <c r="C22" s="128" t="s">
        <v>190</v>
      </c>
      <c r="D22" s="128" t="s">
        <v>190</v>
      </c>
      <c r="E22" s="128" t="s">
        <v>190</v>
      </c>
      <c r="F22" s="128" t="s">
        <v>190</v>
      </c>
      <c r="G22" s="128" t="s">
        <v>190</v>
      </c>
      <c r="H22" s="128" t="s">
        <v>190</v>
      </c>
      <c r="I22" s="128" t="s">
        <v>190</v>
      </c>
      <c r="J22" s="128" t="s">
        <v>190</v>
      </c>
      <c r="K22" s="128" t="s">
        <v>190</v>
      </c>
      <c r="L22" s="128" t="s">
        <v>190</v>
      </c>
      <c r="M22" s="128" t="s">
        <v>190</v>
      </c>
      <c r="N22" s="128" t="s">
        <v>190</v>
      </c>
      <c r="O22" s="128" t="s">
        <v>190</v>
      </c>
      <c r="P22" s="128" t="s">
        <v>190</v>
      </c>
      <c r="Q22" s="128" t="s">
        <v>190</v>
      </c>
      <c r="R22" s="128" t="s">
        <v>190</v>
      </c>
      <c r="S22" s="128" t="s">
        <v>190</v>
      </c>
      <c r="T22" s="128" t="s">
        <v>190</v>
      </c>
    </row>
    <row r="23" spans="1:20" x14ac:dyDescent="0.25">
      <c r="A23" s="125" t="s">
        <v>457</v>
      </c>
      <c r="B23" s="126" t="s">
        <v>469</v>
      </c>
      <c r="C23" s="125" t="s">
        <v>190</v>
      </c>
      <c r="D23" s="125" t="s">
        <v>190</v>
      </c>
      <c r="E23" s="125" t="s">
        <v>190</v>
      </c>
      <c r="F23" s="125" t="s">
        <v>190</v>
      </c>
      <c r="G23" s="125" t="s">
        <v>190</v>
      </c>
      <c r="H23" s="125" t="s">
        <v>190</v>
      </c>
      <c r="I23" s="125" t="s">
        <v>190</v>
      </c>
      <c r="J23" s="125" t="s">
        <v>190</v>
      </c>
      <c r="K23" s="125" t="s">
        <v>190</v>
      </c>
      <c r="L23" s="125" t="s">
        <v>190</v>
      </c>
      <c r="M23" s="125" t="s">
        <v>190</v>
      </c>
      <c r="N23" s="125" t="s">
        <v>195</v>
      </c>
      <c r="O23" s="125" t="s">
        <v>195</v>
      </c>
      <c r="P23" s="125" t="s">
        <v>195</v>
      </c>
      <c r="Q23" s="125" t="s">
        <v>195</v>
      </c>
      <c r="R23" s="125" t="s">
        <v>190</v>
      </c>
      <c r="S23" s="125" t="s">
        <v>190</v>
      </c>
      <c r="T23" s="125" t="s">
        <v>190</v>
      </c>
    </row>
    <row r="24" spans="1:20" x14ac:dyDescent="0.25">
      <c r="A24" s="128" t="s">
        <v>457</v>
      </c>
      <c r="B24" s="129" t="s">
        <v>468</v>
      </c>
      <c r="C24" s="128" t="s">
        <v>190</v>
      </c>
      <c r="D24" s="128" t="s">
        <v>190</v>
      </c>
      <c r="E24" s="128" t="s">
        <v>190</v>
      </c>
      <c r="F24" s="128" t="s">
        <v>190</v>
      </c>
      <c r="G24" s="128" t="s">
        <v>190</v>
      </c>
      <c r="H24" s="128" t="s">
        <v>190</v>
      </c>
      <c r="I24" s="128" t="s">
        <v>190</v>
      </c>
      <c r="J24" s="128" t="s">
        <v>190</v>
      </c>
      <c r="K24" s="128" t="s">
        <v>190</v>
      </c>
      <c r="L24" s="128" t="s">
        <v>190</v>
      </c>
      <c r="M24" s="128" t="s">
        <v>190</v>
      </c>
      <c r="N24" s="128" t="s">
        <v>195</v>
      </c>
      <c r="O24" s="128" t="s">
        <v>195</v>
      </c>
      <c r="P24" s="128" t="s">
        <v>195</v>
      </c>
      <c r="Q24" s="128" t="s">
        <v>195</v>
      </c>
      <c r="R24" s="128" t="s">
        <v>195</v>
      </c>
      <c r="S24" s="128" t="s">
        <v>190</v>
      </c>
      <c r="T24" s="128" t="s">
        <v>190</v>
      </c>
    </row>
    <row r="25" spans="1:20" x14ac:dyDescent="0.25">
      <c r="A25" s="125" t="s">
        <v>457</v>
      </c>
      <c r="B25" s="126" t="s">
        <v>467</v>
      </c>
      <c r="C25" s="125" t="s">
        <v>190</v>
      </c>
      <c r="D25" s="125" t="s">
        <v>195</v>
      </c>
      <c r="E25" s="125" t="s">
        <v>190</v>
      </c>
      <c r="F25" s="125" t="s">
        <v>190</v>
      </c>
      <c r="G25" s="125" t="s">
        <v>190</v>
      </c>
      <c r="H25" s="125" t="s">
        <v>190</v>
      </c>
      <c r="I25" s="125" t="s">
        <v>190</v>
      </c>
      <c r="J25" s="125" t="s">
        <v>195</v>
      </c>
      <c r="K25" s="125" t="s">
        <v>195</v>
      </c>
      <c r="L25" s="125" t="s">
        <v>190</v>
      </c>
      <c r="M25" s="125" t="s">
        <v>190</v>
      </c>
      <c r="N25" s="125" t="s">
        <v>195</v>
      </c>
      <c r="O25" s="125" t="s">
        <v>195</v>
      </c>
      <c r="P25" s="125" t="s">
        <v>195</v>
      </c>
      <c r="Q25" s="125" t="s">
        <v>195</v>
      </c>
      <c r="R25" s="125" t="s">
        <v>195</v>
      </c>
      <c r="S25" s="125" t="s">
        <v>190</v>
      </c>
      <c r="T25" s="125" t="s">
        <v>190</v>
      </c>
    </row>
    <row r="26" spans="1:20" x14ac:dyDescent="0.25">
      <c r="A26" s="128" t="s">
        <v>457</v>
      </c>
      <c r="B26" s="129" t="s">
        <v>466</v>
      </c>
      <c r="C26" s="128" t="s">
        <v>190</v>
      </c>
      <c r="D26" s="128" t="s">
        <v>190</v>
      </c>
      <c r="E26" s="128" t="s">
        <v>190</v>
      </c>
      <c r="F26" s="128" t="s">
        <v>190</v>
      </c>
      <c r="G26" s="128" t="s">
        <v>190</v>
      </c>
      <c r="H26" s="128" t="s">
        <v>190</v>
      </c>
      <c r="I26" s="128" t="s">
        <v>195</v>
      </c>
      <c r="J26" s="128" t="s">
        <v>190</v>
      </c>
      <c r="K26" s="128" t="s">
        <v>190</v>
      </c>
      <c r="L26" s="128" t="s">
        <v>190</v>
      </c>
      <c r="M26" s="128" t="s">
        <v>190</v>
      </c>
      <c r="N26" s="128" t="s">
        <v>195</v>
      </c>
      <c r="O26" s="128" t="s">
        <v>195</v>
      </c>
      <c r="P26" s="128" t="s">
        <v>190</v>
      </c>
      <c r="Q26" s="128" t="s">
        <v>195</v>
      </c>
      <c r="R26" s="128" t="s">
        <v>190</v>
      </c>
      <c r="S26" s="128" t="s">
        <v>195</v>
      </c>
      <c r="T26" s="128" t="s">
        <v>190</v>
      </c>
    </row>
    <row r="27" spans="1:20" x14ac:dyDescent="0.25">
      <c r="A27" s="125" t="s">
        <v>457</v>
      </c>
      <c r="B27" s="126" t="s">
        <v>465</v>
      </c>
      <c r="C27" s="125" t="s">
        <v>190</v>
      </c>
      <c r="D27" s="125" t="s">
        <v>190</v>
      </c>
      <c r="E27" s="125" t="s">
        <v>195</v>
      </c>
      <c r="F27" s="125" t="s">
        <v>190</v>
      </c>
      <c r="G27" s="125" t="s">
        <v>190</v>
      </c>
      <c r="H27" s="125" t="s">
        <v>190</v>
      </c>
      <c r="I27" s="125" t="s">
        <v>190</v>
      </c>
      <c r="J27" s="125" t="s">
        <v>190</v>
      </c>
      <c r="K27" s="125" t="s">
        <v>190</v>
      </c>
      <c r="L27" s="125" t="s">
        <v>190</v>
      </c>
      <c r="M27" s="125" t="s">
        <v>195</v>
      </c>
      <c r="N27" s="125" t="s">
        <v>195</v>
      </c>
      <c r="O27" s="125" t="s">
        <v>195</v>
      </c>
      <c r="P27" s="125" t="s">
        <v>190</v>
      </c>
      <c r="Q27" s="125" t="s">
        <v>195</v>
      </c>
      <c r="R27" s="125" t="s">
        <v>195</v>
      </c>
      <c r="S27" s="125" t="s">
        <v>190</v>
      </c>
      <c r="T27" s="125" t="s">
        <v>190</v>
      </c>
    </row>
    <row r="28" spans="1:20" x14ac:dyDescent="0.25">
      <c r="A28" s="128" t="s">
        <v>457</v>
      </c>
      <c r="B28" s="129" t="s">
        <v>464</v>
      </c>
      <c r="C28" s="128" t="s">
        <v>190</v>
      </c>
      <c r="D28" s="128" t="s">
        <v>190</v>
      </c>
      <c r="E28" s="128" t="s">
        <v>190</v>
      </c>
      <c r="F28" s="128" t="s">
        <v>190</v>
      </c>
      <c r="G28" s="128" t="s">
        <v>190</v>
      </c>
      <c r="H28" s="128" t="s">
        <v>190</v>
      </c>
      <c r="I28" s="128" t="s">
        <v>195</v>
      </c>
      <c r="J28" s="128" t="s">
        <v>195</v>
      </c>
      <c r="K28" s="128" t="s">
        <v>195</v>
      </c>
      <c r="L28" s="128" t="s">
        <v>190</v>
      </c>
      <c r="M28" s="128" t="s">
        <v>190</v>
      </c>
      <c r="N28" s="128" t="s">
        <v>195</v>
      </c>
      <c r="O28" s="128" t="s">
        <v>195</v>
      </c>
      <c r="P28" s="128" t="s">
        <v>190</v>
      </c>
      <c r="Q28" s="128" t="s">
        <v>195</v>
      </c>
      <c r="R28" s="128" t="s">
        <v>195</v>
      </c>
      <c r="S28" s="128" t="s">
        <v>195</v>
      </c>
      <c r="T28" s="128" t="s">
        <v>190</v>
      </c>
    </row>
    <row r="29" spans="1:20" x14ac:dyDescent="0.25">
      <c r="A29" s="125" t="s">
        <v>457</v>
      </c>
      <c r="B29" s="126" t="s">
        <v>463</v>
      </c>
      <c r="C29" s="125" t="s">
        <v>190</v>
      </c>
      <c r="D29" s="125" t="s">
        <v>190</v>
      </c>
      <c r="E29" s="125" t="s">
        <v>190</v>
      </c>
      <c r="F29" s="125" t="s">
        <v>190</v>
      </c>
      <c r="G29" s="125" t="s">
        <v>190</v>
      </c>
      <c r="H29" s="125" t="s">
        <v>190</v>
      </c>
      <c r="I29" s="125" t="s">
        <v>190</v>
      </c>
      <c r="J29" s="125" t="s">
        <v>190</v>
      </c>
      <c r="K29" s="125" t="s">
        <v>190</v>
      </c>
      <c r="L29" s="125" t="s">
        <v>190</v>
      </c>
      <c r="M29" s="125" t="s">
        <v>190</v>
      </c>
      <c r="N29" s="125" t="s">
        <v>190</v>
      </c>
      <c r="O29" s="125" t="s">
        <v>190</v>
      </c>
      <c r="P29" s="125" t="s">
        <v>190</v>
      </c>
      <c r="Q29" s="125" t="s">
        <v>190</v>
      </c>
      <c r="R29" s="125" t="s">
        <v>190</v>
      </c>
      <c r="S29" s="125" t="s">
        <v>190</v>
      </c>
      <c r="T29" s="125" t="s">
        <v>190</v>
      </c>
    </row>
    <row r="30" spans="1:20" x14ac:dyDescent="0.25">
      <c r="A30" s="128" t="s">
        <v>457</v>
      </c>
      <c r="B30" s="129" t="s">
        <v>462</v>
      </c>
      <c r="C30" s="128" t="s">
        <v>190</v>
      </c>
      <c r="D30" s="128" t="s">
        <v>190</v>
      </c>
      <c r="E30" s="128" t="s">
        <v>190</v>
      </c>
      <c r="F30" s="128" t="s">
        <v>190</v>
      </c>
      <c r="G30" s="128" t="s">
        <v>190</v>
      </c>
      <c r="H30" s="128" t="s">
        <v>190</v>
      </c>
      <c r="I30" s="128" t="s">
        <v>190</v>
      </c>
      <c r="J30" s="128" t="s">
        <v>190</v>
      </c>
      <c r="K30" s="128" t="s">
        <v>190</v>
      </c>
      <c r="L30" s="128" t="s">
        <v>190</v>
      </c>
      <c r="M30" s="128" t="s">
        <v>190</v>
      </c>
      <c r="N30" s="128" t="s">
        <v>195</v>
      </c>
      <c r="O30" s="128" t="s">
        <v>195</v>
      </c>
      <c r="P30" s="128" t="s">
        <v>190</v>
      </c>
      <c r="Q30" s="128" t="s">
        <v>195</v>
      </c>
      <c r="R30" s="128" t="s">
        <v>190</v>
      </c>
      <c r="S30" s="128" t="s">
        <v>190</v>
      </c>
      <c r="T30" s="128" t="s">
        <v>190</v>
      </c>
    </row>
    <row r="31" spans="1:20" x14ac:dyDescent="0.25">
      <c r="A31" s="125" t="s">
        <v>457</v>
      </c>
      <c r="B31" s="126" t="s">
        <v>461</v>
      </c>
      <c r="C31" s="125" t="s">
        <v>190</v>
      </c>
      <c r="D31" s="125" t="s">
        <v>195</v>
      </c>
      <c r="E31" s="125" t="s">
        <v>190</v>
      </c>
      <c r="F31" s="125" t="s">
        <v>190</v>
      </c>
      <c r="G31" s="125" t="s">
        <v>190</v>
      </c>
      <c r="H31" s="125" t="s">
        <v>190</v>
      </c>
      <c r="I31" s="125" t="s">
        <v>195</v>
      </c>
      <c r="J31" s="125" t="s">
        <v>195</v>
      </c>
      <c r="K31" s="125" t="s">
        <v>190</v>
      </c>
      <c r="L31" s="125" t="s">
        <v>190</v>
      </c>
      <c r="M31" s="125" t="s">
        <v>190</v>
      </c>
      <c r="N31" s="125" t="s">
        <v>190</v>
      </c>
      <c r="O31" s="125" t="s">
        <v>190</v>
      </c>
      <c r="P31" s="125" t="s">
        <v>190</v>
      </c>
      <c r="Q31" s="125" t="s">
        <v>195</v>
      </c>
      <c r="R31" s="125" t="s">
        <v>190</v>
      </c>
      <c r="S31" s="125" t="s">
        <v>195</v>
      </c>
      <c r="T31" s="125" t="s">
        <v>190</v>
      </c>
    </row>
    <row r="32" spans="1:20" x14ac:dyDescent="0.25">
      <c r="A32" s="128" t="s">
        <v>457</v>
      </c>
      <c r="B32" s="129" t="s">
        <v>460</v>
      </c>
      <c r="C32" s="128" t="s">
        <v>190</v>
      </c>
      <c r="D32" s="128" t="s">
        <v>195</v>
      </c>
      <c r="E32" s="128" t="s">
        <v>190</v>
      </c>
      <c r="F32" s="128" t="s">
        <v>190</v>
      </c>
      <c r="G32" s="128" t="s">
        <v>190</v>
      </c>
      <c r="H32" s="128" t="s">
        <v>190</v>
      </c>
      <c r="I32" s="128" t="s">
        <v>190</v>
      </c>
      <c r="J32" s="128" t="s">
        <v>195</v>
      </c>
      <c r="K32" s="128" t="s">
        <v>190</v>
      </c>
      <c r="L32" s="128" t="s">
        <v>190</v>
      </c>
      <c r="M32" s="128" t="s">
        <v>190</v>
      </c>
      <c r="N32" s="128" t="s">
        <v>195</v>
      </c>
      <c r="O32" s="128" t="s">
        <v>195</v>
      </c>
      <c r="P32" s="128" t="s">
        <v>190</v>
      </c>
      <c r="Q32" s="128" t="s">
        <v>195</v>
      </c>
      <c r="R32" s="128" t="s">
        <v>195</v>
      </c>
      <c r="S32" s="128" t="s">
        <v>190</v>
      </c>
      <c r="T32" s="128" t="s">
        <v>190</v>
      </c>
    </row>
    <row r="33" spans="1:20" x14ac:dyDescent="0.25">
      <c r="A33" s="125" t="s">
        <v>457</v>
      </c>
      <c r="B33" s="126" t="s">
        <v>459</v>
      </c>
      <c r="C33" s="125" t="s">
        <v>190</v>
      </c>
      <c r="D33" s="125" t="s">
        <v>195</v>
      </c>
      <c r="E33" s="125" t="s">
        <v>190</v>
      </c>
      <c r="F33" s="125" t="s">
        <v>190</v>
      </c>
      <c r="G33" s="125" t="s">
        <v>190</v>
      </c>
      <c r="H33" s="125" t="s">
        <v>190</v>
      </c>
      <c r="I33" s="125" t="s">
        <v>195</v>
      </c>
      <c r="J33" s="125" t="s">
        <v>195</v>
      </c>
      <c r="K33" s="125" t="s">
        <v>190</v>
      </c>
      <c r="L33" s="125" t="s">
        <v>190</v>
      </c>
      <c r="M33" s="125" t="s">
        <v>190</v>
      </c>
      <c r="N33" s="125" t="s">
        <v>190</v>
      </c>
      <c r="O33" s="125" t="s">
        <v>190</v>
      </c>
      <c r="P33" s="125" t="s">
        <v>190</v>
      </c>
      <c r="Q33" s="125" t="s">
        <v>190</v>
      </c>
      <c r="R33" s="125" t="s">
        <v>190</v>
      </c>
      <c r="S33" s="125" t="s">
        <v>195</v>
      </c>
      <c r="T33" s="125" t="s">
        <v>190</v>
      </c>
    </row>
    <row r="34" spans="1:20" x14ac:dyDescent="0.25">
      <c r="A34" s="128" t="s">
        <v>457</v>
      </c>
      <c r="B34" s="129" t="s">
        <v>458</v>
      </c>
      <c r="C34" s="128" t="s">
        <v>190</v>
      </c>
      <c r="D34" s="128" t="s">
        <v>190</v>
      </c>
      <c r="E34" s="128" t="s">
        <v>190</v>
      </c>
      <c r="F34" s="128" t="s">
        <v>190</v>
      </c>
      <c r="G34" s="128" t="s">
        <v>190</v>
      </c>
      <c r="H34" s="128" t="s">
        <v>190</v>
      </c>
      <c r="I34" s="128" t="s">
        <v>190</v>
      </c>
      <c r="J34" s="128" t="s">
        <v>190</v>
      </c>
      <c r="K34" s="128" t="s">
        <v>190</v>
      </c>
      <c r="L34" s="128" t="s">
        <v>190</v>
      </c>
      <c r="M34" s="128" t="s">
        <v>190</v>
      </c>
      <c r="N34" s="128" t="s">
        <v>195</v>
      </c>
      <c r="O34" s="128" t="s">
        <v>195</v>
      </c>
      <c r="P34" s="128" t="s">
        <v>195</v>
      </c>
      <c r="Q34" s="128" t="s">
        <v>195</v>
      </c>
      <c r="R34" s="128" t="s">
        <v>190</v>
      </c>
      <c r="S34" s="128" t="s">
        <v>190</v>
      </c>
      <c r="T34" s="128" t="s">
        <v>190</v>
      </c>
    </row>
    <row r="35" spans="1:20" x14ac:dyDescent="0.25">
      <c r="A35" s="125" t="s">
        <v>457</v>
      </c>
      <c r="B35" s="126" t="s">
        <v>456</v>
      </c>
      <c r="C35" s="125" t="s">
        <v>190</v>
      </c>
      <c r="D35" s="125" t="s">
        <v>190</v>
      </c>
      <c r="E35" s="125" t="s">
        <v>190</v>
      </c>
      <c r="F35" s="125" t="s">
        <v>190</v>
      </c>
      <c r="G35" s="125" t="s">
        <v>190</v>
      </c>
      <c r="H35" s="125" t="s">
        <v>190</v>
      </c>
      <c r="I35" s="125" t="s">
        <v>195</v>
      </c>
      <c r="J35" s="125" t="s">
        <v>195</v>
      </c>
      <c r="K35" s="125" t="s">
        <v>190</v>
      </c>
      <c r="L35" s="125" t="s">
        <v>190</v>
      </c>
      <c r="M35" s="125" t="s">
        <v>190</v>
      </c>
      <c r="N35" s="125" t="s">
        <v>195</v>
      </c>
      <c r="O35" s="125" t="s">
        <v>195</v>
      </c>
      <c r="P35" s="125" t="s">
        <v>190</v>
      </c>
      <c r="Q35" s="125" t="s">
        <v>190</v>
      </c>
      <c r="R35" s="125" t="s">
        <v>190</v>
      </c>
      <c r="S35" s="125" t="s">
        <v>195</v>
      </c>
      <c r="T35" s="125" t="s">
        <v>190</v>
      </c>
    </row>
    <row r="36" spans="1:20" x14ac:dyDescent="0.25">
      <c r="A36" s="128" t="s">
        <v>453</v>
      </c>
      <c r="B36" s="129" t="s">
        <v>455</v>
      </c>
      <c r="C36" s="128" t="s">
        <v>190</v>
      </c>
      <c r="D36" s="128" t="s">
        <v>190</v>
      </c>
      <c r="E36" s="128" t="s">
        <v>190</v>
      </c>
      <c r="F36" s="128" t="s">
        <v>190</v>
      </c>
      <c r="G36" s="128" t="s">
        <v>190</v>
      </c>
      <c r="H36" s="128" t="s">
        <v>190</v>
      </c>
      <c r="I36" s="128" t="s">
        <v>195</v>
      </c>
      <c r="J36" s="128" t="s">
        <v>190</v>
      </c>
      <c r="K36" s="128" t="s">
        <v>190</v>
      </c>
      <c r="L36" s="128" t="s">
        <v>190</v>
      </c>
      <c r="M36" s="128" t="s">
        <v>190</v>
      </c>
      <c r="N36" s="128" t="s">
        <v>195</v>
      </c>
      <c r="O36" s="128" t="s">
        <v>195</v>
      </c>
      <c r="P36" s="128" t="s">
        <v>190</v>
      </c>
      <c r="Q36" s="128" t="s">
        <v>195</v>
      </c>
      <c r="R36" s="128" t="s">
        <v>195</v>
      </c>
      <c r="S36" s="128" t="s">
        <v>195</v>
      </c>
      <c r="T36" s="128" t="s">
        <v>190</v>
      </c>
    </row>
    <row r="37" spans="1:20" x14ac:dyDescent="0.25">
      <c r="A37" s="125" t="s">
        <v>453</v>
      </c>
      <c r="B37" s="126" t="s">
        <v>454</v>
      </c>
      <c r="C37" s="125" t="s">
        <v>190</v>
      </c>
      <c r="D37" s="125" t="s">
        <v>195</v>
      </c>
      <c r="E37" s="125" t="s">
        <v>190</v>
      </c>
      <c r="F37" s="125" t="s">
        <v>190</v>
      </c>
      <c r="G37" s="125" t="s">
        <v>190</v>
      </c>
      <c r="H37" s="125" t="s">
        <v>190</v>
      </c>
      <c r="I37" s="125" t="s">
        <v>190</v>
      </c>
      <c r="J37" s="125" t="s">
        <v>190</v>
      </c>
      <c r="K37" s="125" t="s">
        <v>190</v>
      </c>
      <c r="L37" s="125" t="s">
        <v>190</v>
      </c>
      <c r="M37" s="125" t="s">
        <v>190</v>
      </c>
      <c r="N37" s="125" t="s">
        <v>195</v>
      </c>
      <c r="O37" s="125" t="s">
        <v>195</v>
      </c>
      <c r="P37" s="125" t="s">
        <v>195</v>
      </c>
      <c r="Q37" s="125" t="s">
        <v>195</v>
      </c>
      <c r="R37" s="125" t="s">
        <v>190</v>
      </c>
      <c r="S37" s="125" t="s">
        <v>190</v>
      </c>
      <c r="T37" s="125" t="s">
        <v>190</v>
      </c>
    </row>
    <row r="38" spans="1:20" x14ac:dyDescent="0.25">
      <c r="A38" s="128" t="s">
        <v>453</v>
      </c>
      <c r="B38" s="129" t="s">
        <v>452</v>
      </c>
      <c r="C38" s="128" t="s">
        <v>190</v>
      </c>
      <c r="D38" s="128" t="s">
        <v>195</v>
      </c>
      <c r="E38" s="128" t="s">
        <v>190</v>
      </c>
      <c r="F38" s="128" t="s">
        <v>190</v>
      </c>
      <c r="G38" s="128" t="s">
        <v>190</v>
      </c>
      <c r="H38" s="128" t="s">
        <v>190</v>
      </c>
      <c r="I38" s="128" t="s">
        <v>190</v>
      </c>
      <c r="J38" s="128" t="s">
        <v>195</v>
      </c>
      <c r="K38" s="128" t="s">
        <v>195</v>
      </c>
      <c r="L38" s="128" t="s">
        <v>190</v>
      </c>
      <c r="M38" s="128" t="s">
        <v>190</v>
      </c>
      <c r="N38" s="128" t="s">
        <v>195</v>
      </c>
      <c r="O38" s="128" t="s">
        <v>195</v>
      </c>
      <c r="P38" s="128" t="s">
        <v>190</v>
      </c>
      <c r="Q38" s="128" t="s">
        <v>195</v>
      </c>
      <c r="R38" s="128" t="s">
        <v>190</v>
      </c>
      <c r="S38" s="128" t="s">
        <v>195</v>
      </c>
      <c r="T38" s="128" t="s">
        <v>190</v>
      </c>
    </row>
    <row r="39" spans="1:20" x14ac:dyDescent="0.25">
      <c r="A39" s="125" t="s">
        <v>449</v>
      </c>
      <c r="B39" s="126" t="s">
        <v>451</v>
      </c>
      <c r="C39" s="125" t="s">
        <v>190</v>
      </c>
      <c r="D39" s="125" t="s">
        <v>190</v>
      </c>
      <c r="E39" s="125" t="s">
        <v>190</v>
      </c>
      <c r="F39" s="125" t="s">
        <v>190</v>
      </c>
      <c r="G39" s="125" t="s">
        <v>190</v>
      </c>
      <c r="H39" s="125" t="s">
        <v>195</v>
      </c>
      <c r="I39" s="125" t="s">
        <v>195</v>
      </c>
      <c r="J39" s="125" t="s">
        <v>195</v>
      </c>
      <c r="K39" s="125" t="s">
        <v>195</v>
      </c>
      <c r="L39" s="125" t="s">
        <v>190</v>
      </c>
      <c r="M39" s="125" t="s">
        <v>190</v>
      </c>
      <c r="N39" s="125" t="s">
        <v>195</v>
      </c>
      <c r="O39" s="125" t="s">
        <v>195</v>
      </c>
      <c r="P39" s="125" t="s">
        <v>190</v>
      </c>
      <c r="Q39" s="125" t="s">
        <v>190</v>
      </c>
      <c r="R39" s="125" t="s">
        <v>190</v>
      </c>
      <c r="S39" s="125" t="s">
        <v>195</v>
      </c>
      <c r="T39" s="125" t="s">
        <v>190</v>
      </c>
    </row>
    <row r="40" spans="1:20" x14ac:dyDescent="0.25">
      <c r="A40" s="128" t="s">
        <v>449</v>
      </c>
      <c r="B40" s="129" t="s">
        <v>450</v>
      </c>
      <c r="C40" s="128" t="s">
        <v>190</v>
      </c>
      <c r="D40" s="128" t="s">
        <v>195</v>
      </c>
      <c r="E40" s="128" t="s">
        <v>190</v>
      </c>
      <c r="F40" s="128" t="s">
        <v>190</v>
      </c>
      <c r="G40" s="128" t="s">
        <v>190</v>
      </c>
      <c r="H40" s="128" t="s">
        <v>190</v>
      </c>
      <c r="I40" s="128" t="s">
        <v>190</v>
      </c>
      <c r="J40" s="128" t="s">
        <v>195</v>
      </c>
      <c r="K40" s="128" t="s">
        <v>190</v>
      </c>
      <c r="L40" s="128" t="s">
        <v>190</v>
      </c>
      <c r="M40" s="128" t="s">
        <v>190</v>
      </c>
      <c r="N40" s="128" t="s">
        <v>195</v>
      </c>
      <c r="O40" s="128" t="s">
        <v>195</v>
      </c>
      <c r="P40" s="128" t="s">
        <v>195</v>
      </c>
      <c r="Q40" s="128" t="s">
        <v>195</v>
      </c>
      <c r="R40" s="128" t="s">
        <v>195</v>
      </c>
      <c r="S40" s="128" t="s">
        <v>190</v>
      </c>
      <c r="T40" s="128" t="s">
        <v>190</v>
      </c>
    </row>
    <row r="41" spans="1:20" x14ac:dyDescent="0.25">
      <c r="A41" s="125" t="s">
        <v>449</v>
      </c>
      <c r="B41" s="126" t="s">
        <v>448</v>
      </c>
      <c r="C41" s="125" t="s">
        <v>190</v>
      </c>
      <c r="D41" s="125" t="s">
        <v>190</v>
      </c>
      <c r="E41" s="125" t="s">
        <v>190</v>
      </c>
      <c r="F41" s="125" t="s">
        <v>190</v>
      </c>
      <c r="G41" s="125" t="s">
        <v>190</v>
      </c>
      <c r="H41" s="125" t="s">
        <v>190</v>
      </c>
      <c r="I41" s="125" t="s">
        <v>190</v>
      </c>
      <c r="J41" s="125" t="s">
        <v>195</v>
      </c>
      <c r="K41" s="125" t="s">
        <v>190</v>
      </c>
      <c r="L41" s="125" t="s">
        <v>190</v>
      </c>
      <c r="M41" s="125" t="s">
        <v>190</v>
      </c>
      <c r="N41" s="125" t="s">
        <v>195</v>
      </c>
      <c r="O41" s="125" t="s">
        <v>195</v>
      </c>
      <c r="P41" s="125" t="s">
        <v>195</v>
      </c>
      <c r="Q41" s="125" t="s">
        <v>195</v>
      </c>
      <c r="R41" s="125" t="s">
        <v>195</v>
      </c>
      <c r="S41" s="125" t="s">
        <v>195</v>
      </c>
      <c r="T41" s="125" t="s">
        <v>190</v>
      </c>
    </row>
    <row r="42" spans="1:20" x14ac:dyDescent="0.25">
      <c r="A42" s="128" t="s">
        <v>427</v>
      </c>
      <c r="B42" s="129" t="s">
        <v>447</v>
      </c>
      <c r="C42" s="128" t="s">
        <v>190</v>
      </c>
      <c r="D42" s="128" t="s">
        <v>195</v>
      </c>
      <c r="E42" s="128" t="s">
        <v>190</v>
      </c>
      <c r="F42" s="128" t="s">
        <v>195</v>
      </c>
      <c r="G42" s="128" t="s">
        <v>190</v>
      </c>
      <c r="H42" s="128" t="s">
        <v>190</v>
      </c>
      <c r="I42" s="128" t="s">
        <v>190</v>
      </c>
      <c r="J42" s="128" t="s">
        <v>190</v>
      </c>
      <c r="K42" s="128" t="s">
        <v>190</v>
      </c>
      <c r="L42" s="128" t="s">
        <v>190</v>
      </c>
      <c r="M42" s="128" t="s">
        <v>190</v>
      </c>
      <c r="N42" s="128" t="s">
        <v>190</v>
      </c>
      <c r="O42" s="128" t="s">
        <v>190</v>
      </c>
      <c r="P42" s="128" t="s">
        <v>190</v>
      </c>
      <c r="Q42" s="128" t="s">
        <v>190</v>
      </c>
      <c r="R42" s="128" t="s">
        <v>190</v>
      </c>
      <c r="S42" s="128" t="s">
        <v>190</v>
      </c>
      <c r="T42" s="128" t="s">
        <v>190</v>
      </c>
    </row>
    <row r="43" spans="1:20" x14ac:dyDescent="0.25">
      <c r="A43" s="125" t="s">
        <v>427</v>
      </c>
      <c r="B43" s="126" t="s">
        <v>446</v>
      </c>
      <c r="C43" s="125" t="s">
        <v>190</v>
      </c>
      <c r="D43" s="125" t="s">
        <v>195</v>
      </c>
      <c r="E43" s="125" t="s">
        <v>190</v>
      </c>
      <c r="F43" s="125" t="s">
        <v>190</v>
      </c>
      <c r="G43" s="125" t="s">
        <v>190</v>
      </c>
      <c r="H43" s="125" t="s">
        <v>190</v>
      </c>
      <c r="I43" s="125" t="s">
        <v>190</v>
      </c>
      <c r="J43" s="125" t="s">
        <v>190</v>
      </c>
      <c r="K43" s="125" t="s">
        <v>190</v>
      </c>
      <c r="L43" s="125" t="s">
        <v>190</v>
      </c>
      <c r="M43" s="125" t="s">
        <v>190</v>
      </c>
      <c r="N43" s="125" t="s">
        <v>195</v>
      </c>
      <c r="O43" s="125" t="s">
        <v>195</v>
      </c>
      <c r="P43" s="125" t="s">
        <v>190</v>
      </c>
      <c r="Q43" s="125" t="s">
        <v>195</v>
      </c>
      <c r="R43" s="125" t="s">
        <v>190</v>
      </c>
      <c r="S43" s="125" t="s">
        <v>190</v>
      </c>
      <c r="T43" s="125" t="s">
        <v>190</v>
      </c>
    </row>
    <row r="44" spans="1:20" x14ac:dyDescent="0.25">
      <c r="A44" s="128" t="s">
        <v>427</v>
      </c>
      <c r="B44" s="129" t="s">
        <v>445</v>
      </c>
      <c r="C44" s="128" t="s">
        <v>190</v>
      </c>
      <c r="D44" s="128" t="s">
        <v>190</v>
      </c>
      <c r="E44" s="128" t="s">
        <v>190</v>
      </c>
      <c r="F44" s="128" t="s">
        <v>190</v>
      </c>
      <c r="G44" s="128" t="s">
        <v>190</v>
      </c>
      <c r="H44" s="128" t="s">
        <v>190</v>
      </c>
      <c r="I44" s="128" t="s">
        <v>190</v>
      </c>
      <c r="J44" s="128" t="s">
        <v>190</v>
      </c>
      <c r="K44" s="128" t="s">
        <v>190</v>
      </c>
      <c r="L44" s="128" t="s">
        <v>190</v>
      </c>
      <c r="M44" s="128" t="s">
        <v>190</v>
      </c>
      <c r="N44" s="128" t="s">
        <v>190</v>
      </c>
      <c r="O44" s="128" t="s">
        <v>190</v>
      </c>
      <c r="P44" s="128" t="s">
        <v>190</v>
      </c>
      <c r="Q44" s="128" t="s">
        <v>190</v>
      </c>
      <c r="R44" s="128" t="s">
        <v>190</v>
      </c>
      <c r="S44" s="128" t="s">
        <v>190</v>
      </c>
      <c r="T44" s="128" t="s">
        <v>190</v>
      </c>
    </row>
    <row r="45" spans="1:20" x14ac:dyDescent="0.25">
      <c r="A45" s="125" t="s">
        <v>427</v>
      </c>
      <c r="B45" s="126" t="s">
        <v>444</v>
      </c>
      <c r="C45" s="125" t="s">
        <v>190</v>
      </c>
      <c r="D45" s="125" t="s">
        <v>190</v>
      </c>
      <c r="E45" s="125" t="s">
        <v>190</v>
      </c>
      <c r="F45" s="125" t="s">
        <v>190</v>
      </c>
      <c r="G45" s="125" t="s">
        <v>190</v>
      </c>
      <c r="H45" s="125" t="s">
        <v>190</v>
      </c>
      <c r="I45" s="125" t="s">
        <v>190</v>
      </c>
      <c r="J45" s="125" t="s">
        <v>195</v>
      </c>
      <c r="K45" s="125" t="s">
        <v>190</v>
      </c>
      <c r="L45" s="125" t="s">
        <v>190</v>
      </c>
      <c r="M45" s="125" t="s">
        <v>195</v>
      </c>
      <c r="N45" s="125" t="s">
        <v>195</v>
      </c>
      <c r="O45" s="125" t="s">
        <v>195</v>
      </c>
      <c r="P45" s="125" t="s">
        <v>195</v>
      </c>
      <c r="Q45" s="125" t="s">
        <v>195</v>
      </c>
      <c r="R45" s="125" t="s">
        <v>195</v>
      </c>
      <c r="S45" s="125" t="s">
        <v>195</v>
      </c>
      <c r="T45" s="125" t="s">
        <v>190</v>
      </c>
    </row>
    <row r="46" spans="1:20" x14ac:dyDescent="0.25">
      <c r="A46" s="128" t="s">
        <v>427</v>
      </c>
      <c r="B46" s="129" t="s">
        <v>443</v>
      </c>
      <c r="C46" s="128" t="s">
        <v>190</v>
      </c>
      <c r="D46" s="128" t="s">
        <v>195</v>
      </c>
      <c r="E46" s="128" t="s">
        <v>190</v>
      </c>
      <c r="F46" s="128" t="s">
        <v>190</v>
      </c>
      <c r="G46" s="128" t="s">
        <v>190</v>
      </c>
      <c r="H46" s="128" t="s">
        <v>190</v>
      </c>
      <c r="I46" s="128" t="s">
        <v>195</v>
      </c>
      <c r="J46" s="128" t="s">
        <v>190</v>
      </c>
      <c r="K46" s="128" t="s">
        <v>190</v>
      </c>
      <c r="L46" s="128" t="s">
        <v>190</v>
      </c>
      <c r="M46" s="128" t="s">
        <v>190</v>
      </c>
      <c r="N46" s="128" t="s">
        <v>190</v>
      </c>
      <c r="O46" s="128" t="s">
        <v>190</v>
      </c>
      <c r="P46" s="128" t="s">
        <v>190</v>
      </c>
      <c r="Q46" s="128" t="s">
        <v>190</v>
      </c>
      <c r="R46" s="128" t="s">
        <v>190</v>
      </c>
      <c r="S46" s="128" t="s">
        <v>190</v>
      </c>
      <c r="T46" s="128" t="s">
        <v>190</v>
      </c>
    </row>
    <row r="47" spans="1:20" x14ac:dyDescent="0.25">
      <c r="A47" s="125" t="s">
        <v>427</v>
      </c>
      <c r="B47" s="126" t="s">
        <v>442</v>
      </c>
      <c r="C47" s="125" t="s">
        <v>190</v>
      </c>
      <c r="D47" s="125" t="s">
        <v>195</v>
      </c>
      <c r="E47" s="125" t="s">
        <v>190</v>
      </c>
      <c r="F47" s="125" t="s">
        <v>190</v>
      </c>
      <c r="G47" s="125" t="s">
        <v>190</v>
      </c>
      <c r="H47" s="125" t="s">
        <v>195</v>
      </c>
      <c r="I47" s="125" t="s">
        <v>195</v>
      </c>
      <c r="J47" s="125" t="s">
        <v>195</v>
      </c>
      <c r="K47" s="125" t="s">
        <v>195</v>
      </c>
      <c r="L47" s="125" t="s">
        <v>190</v>
      </c>
      <c r="M47" s="125" t="s">
        <v>195</v>
      </c>
      <c r="N47" s="125" t="s">
        <v>195</v>
      </c>
      <c r="O47" s="125" t="s">
        <v>195</v>
      </c>
      <c r="P47" s="125" t="s">
        <v>190</v>
      </c>
      <c r="Q47" s="125" t="s">
        <v>195</v>
      </c>
      <c r="R47" s="125" t="s">
        <v>195</v>
      </c>
      <c r="S47" s="125" t="s">
        <v>195</v>
      </c>
      <c r="T47" s="125" t="s">
        <v>190</v>
      </c>
    </row>
    <row r="48" spans="1:20" x14ac:dyDescent="0.25">
      <c r="A48" s="128" t="s">
        <v>427</v>
      </c>
      <c r="B48" s="129" t="s">
        <v>503</v>
      </c>
      <c r="C48" s="128" t="s">
        <v>190</v>
      </c>
      <c r="D48" s="128" t="s">
        <v>195</v>
      </c>
      <c r="E48" s="128" t="s">
        <v>190</v>
      </c>
      <c r="F48" s="128" t="s">
        <v>190</v>
      </c>
      <c r="G48" s="128" t="s">
        <v>190</v>
      </c>
      <c r="H48" s="128" t="s">
        <v>195</v>
      </c>
      <c r="I48" s="128" t="s">
        <v>190</v>
      </c>
      <c r="J48" s="128" t="s">
        <v>195</v>
      </c>
      <c r="K48" s="128" t="s">
        <v>190</v>
      </c>
      <c r="L48" s="128" t="s">
        <v>190</v>
      </c>
      <c r="M48" s="128" t="s">
        <v>190</v>
      </c>
      <c r="N48" s="128" t="s">
        <v>195</v>
      </c>
      <c r="O48" s="128" t="s">
        <v>190</v>
      </c>
      <c r="P48" s="128" t="s">
        <v>190</v>
      </c>
      <c r="Q48" s="128" t="s">
        <v>195</v>
      </c>
      <c r="R48" s="128" t="s">
        <v>195</v>
      </c>
      <c r="S48" s="128" t="s">
        <v>190</v>
      </c>
      <c r="T48" s="128" t="s">
        <v>190</v>
      </c>
    </row>
    <row r="49" spans="1:20" x14ac:dyDescent="0.25">
      <c r="A49" s="125" t="s">
        <v>427</v>
      </c>
      <c r="B49" s="126" t="s">
        <v>441</v>
      </c>
      <c r="C49" s="125" t="s">
        <v>190</v>
      </c>
      <c r="D49" s="125" t="s">
        <v>195</v>
      </c>
      <c r="E49" s="125" t="s">
        <v>190</v>
      </c>
      <c r="F49" s="125" t="s">
        <v>190</v>
      </c>
      <c r="G49" s="125" t="s">
        <v>190</v>
      </c>
      <c r="H49" s="125" t="s">
        <v>190</v>
      </c>
      <c r="I49" s="125" t="s">
        <v>190</v>
      </c>
      <c r="J49" s="125" t="s">
        <v>190</v>
      </c>
      <c r="K49" s="125" t="s">
        <v>190</v>
      </c>
      <c r="L49" s="125" t="s">
        <v>190</v>
      </c>
      <c r="M49" s="125" t="s">
        <v>190</v>
      </c>
      <c r="N49" s="125" t="s">
        <v>190</v>
      </c>
      <c r="O49" s="125" t="s">
        <v>190</v>
      </c>
      <c r="P49" s="125" t="s">
        <v>190</v>
      </c>
      <c r="Q49" s="125" t="s">
        <v>190</v>
      </c>
      <c r="R49" s="125" t="s">
        <v>190</v>
      </c>
      <c r="S49" s="125" t="s">
        <v>190</v>
      </c>
      <c r="T49" s="125" t="s">
        <v>190</v>
      </c>
    </row>
    <row r="50" spans="1:20" x14ac:dyDescent="0.25">
      <c r="A50" s="128" t="s">
        <v>427</v>
      </c>
      <c r="B50" s="129" t="s">
        <v>440</v>
      </c>
      <c r="C50" s="128" t="s">
        <v>190</v>
      </c>
      <c r="D50" s="128" t="s">
        <v>190</v>
      </c>
      <c r="E50" s="128" t="s">
        <v>190</v>
      </c>
      <c r="F50" s="128" t="s">
        <v>190</v>
      </c>
      <c r="G50" s="128" t="s">
        <v>190</v>
      </c>
      <c r="H50" s="128" t="s">
        <v>190</v>
      </c>
      <c r="I50" s="128" t="s">
        <v>195</v>
      </c>
      <c r="J50" s="128" t="s">
        <v>190</v>
      </c>
      <c r="K50" s="128" t="s">
        <v>190</v>
      </c>
      <c r="L50" s="128" t="s">
        <v>190</v>
      </c>
      <c r="M50" s="128" t="s">
        <v>190</v>
      </c>
      <c r="N50" s="128" t="s">
        <v>195</v>
      </c>
      <c r="O50" s="128" t="s">
        <v>195</v>
      </c>
      <c r="P50" s="128" t="s">
        <v>190</v>
      </c>
      <c r="Q50" s="128" t="s">
        <v>195</v>
      </c>
      <c r="R50" s="128" t="s">
        <v>190</v>
      </c>
      <c r="S50" s="128" t="s">
        <v>195</v>
      </c>
      <c r="T50" s="128" t="s">
        <v>190</v>
      </c>
    </row>
    <row r="51" spans="1:20" x14ac:dyDescent="0.25">
      <c r="A51" s="125" t="s">
        <v>427</v>
      </c>
      <c r="B51" s="126" t="s">
        <v>439</v>
      </c>
      <c r="C51" s="125" t="s">
        <v>190</v>
      </c>
      <c r="D51" s="125" t="s">
        <v>190</v>
      </c>
      <c r="E51" s="125" t="s">
        <v>190</v>
      </c>
      <c r="F51" s="125" t="s">
        <v>190</v>
      </c>
      <c r="G51" s="125" t="s">
        <v>190</v>
      </c>
      <c r="H51" s="125" t="s">
        <v>190</v>
      </c>
      <c r="I51" s="125" t="s">
        <v>190</v>
      </c>
      <c r="J51" s="125" t="s">
        <v>190</v>
      </c>
      <c r="K51" s="125" t="s">
        <v>190</v>
      </c>
      <c r="L51" s="125" t="s">
        <v>190</v>
      </c>
      <c r="M51" s="125" t="s">
        <v>190</v>
      </c>
      <c r="N51" s="125" t="s">
        <v>195</v>
      </c>
      <c r="O51" s="125" t="s">
        <v>195</v>
      </c>
      <c r="P51" s="125" t="s">
        <v>190</v>
      </c>
      <c r="Q51" s="125" t="s">
        <v>195</v>
      </c>
      <c r="R51" s="125" t="s">
        <v>190</v>
      </c>
      <c r="S51" s="125" t="s">
        <v>190</v>
      </c>
      <c r="T51" s="125" t="s">
        <v>190</v>
      </c>
    </row>
    <row r="52" spans="1:20" ht="137.5" x14ac:dyDescent="0.25">
      <c r="A52" s="128" t="s">
        <v>823</v>
      </c>
      <c r="B52" s="129" t="s">
        <v>438</v>
      </c>
      <c r="C52" s="128" t="s">
        <v>190</v>
      </c>
      <c r="D52" s="128" t="s">
        <v>195</v>
      </c>
      <c r="E52" s="128" t="s">
        <v>190</v>
      </c>
      <c r="F52" s="128" t="s">
        <v>190</v>
      </c>
      <c r="G52" s="128" t="s">
        <v>190</v>
      </c>
      <c r="H52" s="128" t="s">
        <v>190</v>
      </c>
      <c r="I52" s="128" t="s">
        <v>195</v>
      </c>
      <c r="J52" s="128" t="s">
        <v>190</v>
      </c>
      <c r="K52" s="128" t="s">
        <v>195</v>
      </c>
      <c r="L52" s="128" t="s">
        <v>190</v>
      </c>
      <c r="M52" s="128" t="s">
        <v>190</v>
      </c>
      <c r="N52" s="128" t="s">
        <v>195</v>
      </c>
      <c r="O52" s="128" t="s">
        <v>195</v>
      </c>
      <c r="P52" s="128" t="s">
        <v>190</v>
      </c>
      <c r="Q52" s="128" t="s">
        <v>195</v>
      </c>
      <c r="R52" s="128" t="s">
        <v>190</v>
      </c>
      <c r="S52" s="128" t="s">
        <v>195</v>
      </c>
      <c r="T52" s="128" t="s">
        <v>190</v>
      </c>
    </row>
    <row r="53" spans="1:20" x14ac:dyDescent="0.25">
      <c r="A53" s="125" t="s">
        <v>427</v>
      </c>
      <c r="B53" s="126" t="s">
        <v>437</v>
      </c>
      <c r="C53" s="125" t="s">
        <v>190</v>
      </c>
      <c r="D53" s="125" t="s">
        <v>190</v>
      </c>
      <c r="E53" s="125" t="s">
        <v>190</v>
      </c>
      <c r="F53" s="125" t="s">
        <v>190</v>
      </c>
      <c r="G53" s="125" t="s">
        <v>190</v>
      </c>
      <c r="H53" s="125" t="s">
        <v>190</v>
      </c>
      <c r="I53" s="125" t="s">
        <v>190</v>
      </c>
      <c r="J53" s="125" t="s">
        <v>190</v>
      </c>
      <c r="K53" s="125" t="s">
        <v>190</v>
      </c>
      <c r="L53" s="125" t="s">
        <v>190</v>
      </c>
      <c r="M53" s="125" t="s">
        <v>190</v>
      </c>
      <c r="N53" s="125" t="s">
        <v>195</v>
      </c>
      <c r="O53" s="125" t="s">
        <v>195</v>
      </c>
      <c r="P53" s="125" t="s">
        <v>190</v>
      </c>
      <c r="Q53" s="125" t="s">
        <v>190</v>
      </c>
      <c r="R53" s="125" t="s">
        <v>190</v>
      </c>
      <c r="S53" s="125" t="s">
        <v>190</v>
      </c>
      <c r="T53" s="125" t="s">
        <v>190</v>
      </c>
    </row>
    <row r="54" spans="1:20" x14ac:dyDescent="0.25">
      <c r="A54" s="128" t="s">
        <v>427</v>
      </c>
      <c r="B54" s="129" t="s">
        <v>436</v>
      </c>
      <c r="C54" s="128" t="s">
        <v>190</v>
      </c>
      <c r="D54" s="128" t="s">
        <v>190</v>
      </c>
      <c r="E54" s="128" t="s">
        <v>190</v>
      </c>
      <c r="F54" s="128" t="s">
        <v>190</v>
      </c>
      <c r="G54" s="128" t="s">
        <v>190</v>
      </c>
      <c r="H54" s="128" t="s">
        <v>190</v>
      </c>
      <c r="I54" s="128" t="s">
        <v>190</v>
      </c>
      <c r="J54" s="128" t="s">
        <v>190</v>
      </c>
      <c r="K54" s="128" t="s">
        <v>190</v>
      </c>
      <c r="L54" s="128" t="s">
        <v>190</v>
      </c>
      <c r="M54" s="128" t="s">
        <v>190</v>
      </c>
      <c r="N54" s="128" t="s">
        <v>190</v>
      </c>
      <c r="O54" s="128" t="s">
        <v>190</v>
      </c>
      <c r="P54" s="128" t="s">
        <v>190</v>
      </c>
      <c r="Q54" s="128" t="s">
        <v>190</v>
      </c>
      <c r="R54" s="128" t="s">
        <v>190</v>
      </c>
      <c r="S54" s="128" t="s">
        <v>190</v>
      </c>
      <c r="T54" s="128" t="s">
        <v>190</v>
      </c>
    </row>
    <row r="55" spans="1:20" x14ac:dyDescent="0.25">
      <c r="A55" s="125" t="s">
        <v>427</v>
      </c>
      <c r="B55" s="126" t="s">
        <v>435</v>
      </c>
      <c r="C55" s="125" t="s">
        <v>190</v>
      </c>
      <c r="D55" s="125" t="s">
        <v>190</v>
      </c>
      <c r="E55" s="125" t="s">
        <v>190</v>
      </c>
      <c r="F55" s="125" t="s">
        <v>190</v>
      </c>
      <c r="G55" s="125" t="s">
        <v>190</v>
      </c>
      <c r="H55" s="125" t="s">
        <v>190</v>
      </c>
      <c r="I55" s="125" t="s">
        <v>190</v>
      </c>
      <c r="J55" s="125" t="s">
        <v>190</v>
      </c>
      <c r="K55" s="125" t="s">
        <v>190</v>
      </c>
      <c r="L55" s="125" t="s">
        <v>190</v>
      </c>
      <c r="M55" s="125" t="s">
        <v>190</v>
      </c>
      <c r="N55" s="125" t="s">
        <v>195</v>
      </c>
      <c r="O55" s="125" t="s">
        <v>195</v>
      </c>
      <c r="P55" s="125" t="s">
        <v>190</v>
      </c>
      <c r="Q55" s="125" t="s">
        <v>195</v>
      </c>
      <c r="R55" s="125" t="s">
        <v>190</v>
      </c>
      <c r="S55" s="125" t="s">
        <v>190</v>
      </c>
      <c r="T55" s="125" t="s">
        <v>190</v>
      </c>
    </row>
    <row r="56" spans="1:20" x14ac:dyDescent="0.25">
      <c r="A56" s="128" t="s">
        <v>427</v>
      </c>
      <c r="B56" s="129" t="s">
        <v>434</v>
      </c>
      <c r="C56" s="128" t="s">
        <v>190</v>
      </c>
      <c r="D56" s="128" t="s">
        <v>190</v>
      </c>
      <c r="E56" s="128" t="s">
        <v>190</v>
      </c>
      <c r="F56" s="128" t="s">
        <v>190</v>
      </c>
      <c r="G56" s="128" t="s">
        <v>190</v>
      </c>
      <c r="H56" s="128" t="s">
        <v>190</v>
      </c>
      <c r="I56" s="128" t="s">
        <v>190</v>
      </c>
      <c r="J56" s="128" t="s">
        <v>190</v>
      </c>
      <c r="K56" s="128" t="s">
        <v>190</v>
      </c>
      <c r="L56" s="128" t="s">
        <v>190</v>
      </c>
      <c r="M56" s="128" t="s">
        <v>190</v>
      </c>
      <c r="N56" s="128" t="s">
        <v>190</v>
      </c>
      <c r="O56" s="128" t="s">
        <v>195</v>
      </c>
      <c r="P56" s="128" t="s">
        <v>195</v>
      </c>
      <c r="Q56" s="128" t="s">
        <v>195</v>
      </c>
      <c r="R56" s="128" t="s">
        <v>190</v>
      </c>
      <c r="S56" s="128" t="s">
        <v>190</v>
      </c>
      <c r="T56" s="128" t="s">
        <v>190</v>
      </c>
    </row>
    <row r="57" spans="1:20" x14ac:dyDescent="0.25">
      <c r="A57" s="125" t="s">
        <v>427</v>
      </c>
      <c r="B57" s="126" t="s">
        <v>632</v>
      </c>
      <c r="C57" s="125" t="s">
        <v>190</v>
      </c>
      <c r="D57" s="125" t="s">
        <v>190</v>
      </c>
      <c r="E57" s="125" t="s">
        <v>190</v>
      </c>
      <c r="F57" s="125" t="s">
        <v>190</v>
      </c>
      <c r="G57" s="125" t="s">
        <v>190</v>
      </c>
      <c r="H57" s="125" t="s">
        <v>190</v>
      </c>
      <c r="I57" s="125" t="s">
        <v>190</v>
      </c>
      <c r="J57" s="125" t="s">
        <v>190</v>
      </c>
      <c r="K57" s="125" t="s">
        <v>190</v>
      </c>
      <c r="L57" s="125" t="s">
        <v>190</v>
      </c>
      <c r="M57" s="125" t="s">
        <v>190</v>
      </c>
      <c r="N57" s="125" t="s">
        <v>190</v>
      </c>
      <c r="O57" s="125" t="s">
        <v>190</v>
      </c>
      <c r="P57" s="125" t="s">
        <v>190</v>
      </c>
      <c r="Q57" s="125" t="s">
        <v>190</v>
      </c>
      <c r="R57" s="125" t="s">
        <v>190</v>
      </c>
      <c r="S57" s="125" t="s">
        <v>190</v>
      </c>
      <c r="T57" s="125" t="s">
        <v>190</v>
      </c>
    </row>
    <row r="58" spans="1:20" x14ac:dyDescent="0.25">
      <c r="A58" s="128" t="s">
        <v>427</v>
      </c>
      <c r="B58" s="129" t="s">
        <v>433</v>
      </c>
      <c r="C58" s="128" t="s">
        <v>190</v>
      </c>
      <c r="D58" s="128" t="s">
        <v>190</v>
      </c>
      <c r="E58" s="128" t="s">
        <v>190</v>
      </c>
      <c r="F58" s="128" t="s">
        <v>190</v>
      </c>
      <c r="G58" s="128" t="s">
        <v>190</v>
      </c>
      <c r="H58" s="128" t="s">
        <v>195</v>
      </c>
      <c r="I58" s="128" t="s">
        <v>190</v>
      </c>
      <c r="J58" s="128" t="s">
        <v>195</v>
      </c>
      <c r="K58" s="128" t="s">
        <v>190</v>
      </c>
      <c r="L58" s="128" t="s">
        <v>190</v>
      </c>
      <c r="M58" s="128" t="s">
        <v>190</v>
      </c>
      <c r="N58" s="128" t="s">
        <v>195</v>
      </c>
      <c r="O58" s="128" t="s">
        <v>195</v>
      </c>
      <c r="P58" s="128" t="s">
        <v>190</v>
      </c>
      <c r="Q58" s="128" t="s">
        <v>195</v>
      </c>
      <c r="R58" s="128" t="s">
        <v>190</v>
      </c>
      <c r="S58" s="128" t="s">
        <v>190</v>
      </c>
      <c r="T58" s="128" t="s">
        <v>190</v>
      </c>
    </row>
    <row r="59" spans="1:20" x14ac:dyDescent="0.25">
      <c r="A59" s="125" t="s">
        <v>427</v>
      </c>
      <c r="B59" s="126" t="s">
        <v>432</v>
      </c>
      <c r="C59" s="125" t="s">
        <v>190</v>
      </c>
      <c r="D59" s="125" t="s">
        <v>195</v>
      </c>
      <c r="E59" s="125" t="s">
        <v>190</v>
      </c>
      <c r="F59" s="125" t="s">
        <v>190</v>
      </c>
      <c r="G59" s="125" t="s">
        <v>190</v>
      </c>
      <c r="H59" s="125" t="s">
        <v>195</v>
      </c>
      <c r="I59" s="125" t="s">
        <v>190</v>
      </c>
      <c r="J59" s="125" t="s">
        <v>190</v>
      </c>
      <c r="K59" s="125" t="s">
        <v>190</v>
      </c>
      <c r="L59" s="125" t="s">
        <v>190</v>
      </c>
      <c r="M59" s="125" t="s">
        <v>190</v>
      </c>
      <c r="N59" s="125" t="s">
        <v>190</v>
      </c>
      <c r="O59" s="125" t="s">
        <v>190</v>
      </c>
      <c r="P59" s="125" t="s">
        <v>195</v>
      </c>
      <c r="Q59" s="125" t="s">
        <v>190</v>
      </c>
      <c r="R59" s="125" t="s">
        <v>190</v>
      </c>
      <c r="S59" s="125" t="s">
        <v>195</v>
      </c>
      <c r="T59" s="125" t="s">
        <v>190</v>
      </c>
    </row>
    <row r="60" spans="1:20" x14ac:dyDescent="0.25">
      <c r="A60" s="128" t="s">
        <v>427</v>
      </c>
      <c r="B60" s="129" t="s">
        <v>431</v>
      </c>
      <c r="C60" s="128" t="s">
        <v>190</v>
      </c>
      <c r="D60" s="128" t="s">
        <v>195</v>
      </c>
      <c r="E60" s="128" t="s">
        <v>190</v>
      </c>
      <c r="F60" s="128" t="s">
        <v>190</v>
      </c>
      <c r="G60" s="128" t="s">
        <v>190</v>
      </c>
      <c r="H60" s="128" t="s">
        <v>195</v>
      </c>
      <c r="I60" s="128" t="s">
        <v>195</v>
      </c>
      <c r="J60" s="128" t="s">
        <v>190</v>
      </c>
      <c r="K60" s="128" t="s">
        <v>190</v>
      </c>
      <c r="L60" s="128" t="s">
        <v>195</v>
      </c>
      <c r="M60" s="128" t="s">
        <v>195</v>
      </c>
      <c r="N60" s="128" t="s">
        <v>195</v>
      </c>
      <c r="O60" s="128" t="s">
        <v>195</v>
      </c>
      <c r="P60" s="128" t="s">
        <v>195</v>
      </c>
      <c r="Q60" s="128" t="s">
        <v>195</v>
      </c>
      <c r="R60" s="128" t="s">
        <v>195</v>
      </c>
      <c r="S60" s="128" t="s">
        <v>190</v>
      </c>
      <c r="T60" s="128" t="s">
        <v>190</v>
      </c>
    </row>
    <row r="61" spans="1:20" x14ac:dyDescent="0.25">
      <c r="A61" s="125" t="s">
        <v>427</v>
      </c>
      <c r="B61" s="126" t="s">
        <v>430</v>
      </c>
      <c r="C61" s="125" t="s">
        <v>190</v>
      </c>
      <c r="D61" s="125" t="s">
        <v>195</v>
      </c>
      <c r="E61" s="125" t="s">
        <v>190</v>
      </c>
      <c r="F61" s="125" t="s">
        <v>190</v>
      </c>
      <c r="G61" s="125" t="s">
        <v>190</v>
      </c>
      <c r="H61" s="125" t="s">
        <v>190</v>
      </c>
      <c r="I61" s="125" t="s">
        <v>190</v>
      </c>
      <c r="J61" s="125" t="s">
        <v>195</v>
      </c>
      <c r="K61" s="125" t="s">
        <v>195</v>
      </c>
      <c r="L61" s="125" t="s">
        <v>190</v>
      </c>
      <c r="M61" s="125" t="s">
        <v>190</v>
      </c>
      <c r="N61" s="125" t="s">
        <v>195</v>
      </c>
      <c r="O61" s="125" t="s">
        <v>195</v>
      </c>
      <c r="P61" s="125" t="s">
        <v>195</v>
      </c>
      <c r="Q61" s="125" t="s">
        <v>195</v>
      </c>
      <c r="R61" s="125" t="s">
        <v>195</v>
      </c>
      <c r="S61" s="125" t="s">
        <v>190</v>
      </c>
      <c r="T61" s="125" t="s">
        <v>190</v>
      </c>
    </row>
    <row r="62" spans="1:20" x14ac:dyDescent="0.25">
      <c r="A62" s="128" t="s">
        <v>427</v>
      </c>
      <c r="B62" s="129" t="s">
        <v>429</v>
      </c>
      <c r="C62" s="128" t="s">
        <v>190</v>
      </c>
      <c r="D62" s="128" t="s">
        <v>195</v>
      </c>
      <c r="E62" s="128" t="s">
        <v>190</v>
      </c>
      <c r="F62" s="128" t="s">
        <v>190</v>
      </c>
      <c r="G62" s="128" t="s">
        <v>190</v>
      </c>
      <c r="H62" s="128" t="s">
        <v>190</v>
      </c>
      <c r="I62" s="128" t="s">
        <v>190</v>
      </c>
      <c r="J62" s="128" t="s">
        <v>195</v>
      </c>
      <c r="K62" s="128" t="s">
        <v>190</v>
      </c>
      <c r="L62" s="128" t="s">
        <v>190</v>
      </c>
      <c r="M62" s="128" t="s">
        <v>190</v>
      </c>
      <c r="N62" s="128" t="s">
        <v>195</v>
      </c>
      <c r="O62" s="128" t="s">
        <v>195</v>
      </c>
      <c r="P62" s="128" t="s">
        <v>190</v>
      </c>
      <c r="Q62" s="128" t="s">
        <v>195</v>
      </c>
      <c r="R62" s="128" t="s">
        <v>195</v>
      </c>
      <c r="S62" s="128" t="s">
        <v>195</v>
      </c>
      <c r="T62" s="128" t="s">
        <v>190</v>
      </c>
    </row>
    <row r="63" spans="1:20" x14ac:dyDescent="0.25">
      <c r="A63" s="125" t="s">
        <v>427</v>
      </c>
      <c r="B63" s="126" t="s">
        <v>428</v>
      </c>
      <c r="C63" s="125" t="s">
        <v>195</v>
      </c>
      <c r="D63" s="125" t="s">
        <v>190</v>
      </c>
      <c r="E63" s="125" t="s">
        <v>190</v>
      </c>
      <c r="F63" s="125" t="s">
        <v>190</v>
      </c>
      <c r="G63" s="125" t="s">
        <v>190</v>
      </c>
      <c r="H63" s="125" t="s">
        <v>190</v>
      </c>
      <c r="I63" s="125" t="s">
        <v>190</v>
      </c>
      <c r="J63" s="125" t="s">
        <v>195</v>
      </c>
      <c r="K63" s="125" t="s">
        <v>190</v>
      </c>
      <c r="L63" s="125" t="s">
        <v>190</v>
      </c>
      <c r="M63" s="125" t="s">
        <v>190</v>
      </c>
      <c r="N63" s="125" t="s">
        <v>195</v>
      </c>
      <c r="O63" s="125" t="s">
        <v>195</v>
      </c>
      <c r="P63" s="125" t="s">
        <v>195</v>
      </c>
      <c r="Q63" s="125" t="s">
        <v>195</v>
      </c>
      <c r="R63" s="125" t="s">
        <v>195</v>
      </c>
      <c r="S63" s="125" t="s">
        <v>195</v>
      </c>
      <c r="T63" s="125" t="s">
        <v>190</v>
      </c>
    </row>
    <row r="64" spans="1:20" x14ac:dyDescent="0.25">
      <c r="A64" s="128" t="s">
        <v>427</v>
      </c>
      <c r="B64" s="129" t="s">
        <v>426</v>
      </c>
      <c r="C64" s="128" t="s">
        <v>190</v>
      </c>
      <c r="D64" s="128" t="s">
        <v>195</v>
      </c>
      <c r="E64" s="128" t="s">
        <v>190</v>
      </c>
      <c r="F64" s="128" t="s">
        <v>190</v>
      </c>
      <c r="G64" s="128" t="s">
        <v>190</v>
      </c>
      <c r="H64" s="128" t="s">
        <v>190</v>
      </c>
      <c r="I64" s="128" t="s">
        <v>190</v>
      </c>
      <c r="J64" s="128" t="s">
        <v>190</v>
      </c>
      <c r="K64" s="128" t="s">
        <v>190</v>
      </c>
      <c r="L64" s="128" t="s">
        <v>190</v>
      </c>
      <c r="M64" s="128" t="s">
        <v>190</v>
      </c>
      <c r="N64" s="128" t="s">
        <v>190</v>
      </c>
      <c r="O64" s="128" t="s">
        <v>190</v>
      </c>
      <c r="P64" s="128" t="s">
        <v>190</v>
      </c>
      <c r="Q64" s="128" t="s">
        <v>190</v>
      </c>
      <c r="R64" s="128" t="s">
        <v>190</v>
      </c>
      <c r="S64" s="128" t="s">
        <v>190</v>
      </c>
      <c r="T64" s="128" t="s">
        <v>190</v>
      </c>
    </row>
    <row r="65" spans="1:20" x14ac:dyDescent="0.25">
      <c r="A65" s="125" t="s">
        <v>415</v>
      </c>
      <c r="B65" s="126" t="s">
        <v>425</v>
      </c>
      <c r="C65" s="125" t="s">
        <v>190</v>
      </c>
      <c r="D65" s="125" t="s">
        <v>195</v>
      </c>
      <c r="E65" s="125" t="s">
        <v>190</v>
      </c>
      <c r="F65" s="125" t="s">
        <v>190</v>
      </c>
      <c r="G65" s="125" t="s">
        <v>190</v>
      </c>
      <c r="H65" s="125" t="s">
        <v>190</v>
      </c>
      <c r="I65" s="125" t="s">
        <v>190</v>
      </c>
      <c r="J65" s="125" t="s">
        <v>195</v>
      </c>
      <c r="K65" s="125" t="s">
        <v>190</v>
      </c>
      <c r="L65" s="125" t="s">
        <v>190</v>
      </c>
      <c r="M65" s="125" t="s">
        <v>190</v>
      </c>
      <c r="N65" s="125" t="s">
        <v>190</v>
      </c>
      <c r="O65" s="125" t="s">
        <v>190</v>
      </c>
      <c r="P65" s="125" t="s">
        <v>190</v>
      </c>
      <c r="Q65" s="125" t="s">
        <v>190</v>
      </c>
      <c r="R65" s="125" t="s">
        <v>195</v>
      </c>
      <c r="S65" s="125" t="s">
        <v>195</v>
      </c>
      <c r="T65" s="125" t="s">
        <v>190</v>
      </c>
    </row>
    <row r="66" spans="1:20" x14ac:dyDescent="0.25">
      <c r="A66" s="128" t="s">
        <v>415</v>
      </c>
      <c r="B66" s="129" t="s">
        <v>535</v>
      </c>
      <c r="C66" s="128" t="s">
        <v>190</v>
      </c>
      <c r="D66" s="128" t="s">
        <v>190</v>
      </c>
      <c r="E66" s="128" t="s">
        <v>190</v>
      </c>
      <c r="F66" s="128" t="s">
        <v>190</v>
      </c>
      <c r="G66" s="128" t="s">
        <v>190</v>
      </c>
      <c r="H66" s="128" t="s">
        <v>195</v>
      </c>
      <c r="I66" s="128" t="s">
        <v>195</v>
      </c>
      <c r="J66" s="128" t="s">
        <v>195</v>
      </c>
      <c r="K66" s="128" t="s">
        <v>190</v>
      </c>
      <c r="L66" s="128" t="s">
        <v>190</v>
      </c>
      <c r="M66" s="128" t="s">
        <v>190</v>
      </c>
      <c r="N66" s="128" t="s">
        <v>195</v>
      </c>
      <c r="O66" s="128" t="s">
        <v>195</v>
      </c>
      <c r="P66" s="128" t="s">
        <v>190</v>
      </c>
      <c r="Q66" s="128" t="s">
        <v>195</v>
      </c>
      <c r="R66" s="128" t="s">
        <v>195</v>
      </c>
      <c r="S66" s="128" t="s">
        <v>195</v>
      </c>
      <c r="T66" s="128" t="s">
        <v>190</v>
      </c>
    </row>
    <row r="67" spans="1:20" x14ac:dyDescent="0.25">
      <c r="A67" s="125" t="s">
        <v>415</v>
      </c>
      <c r="B67" s="126" t="s">
        <v>424</v>
      </c>
      <c r="C67" s="125" t="s">
        <v>190</v>
      </c>
      <c r="D67" s="125" t="s">
        <v>195</v>
      </c>
      <c r="E67" s="125" t="s">
        <v>190</v>
      </c>
      <c r="F67" s="125" t="s">
        <v>190</v>
      </c>
      <c r="G67" s="125" t="s">
        <v>190</v>
      </c>
      <c r="H67" s="125" t="s">
        <v>195</v>
      </c>
      <c r="I67" s="125" t="s">
        <v>195</v>
      </c>
      <c r="J67" s="125" t="s">
        <v>195</v>
      </c>
      <c r="K67" s="125" t="s">
        <v>190</v>
      </c>
      <c r="L67" s="125" t="s">
        <v>190</v>
      </c>
      <c r="M67" s="125" t="s">
        <v>190</v>
      </c>
      <c r="N67" s="125" t="s">
        <v>190</v>
      </c>
      <c r="O67" s="125" t="s">
        <v>190</v>
      </c>
      <c r="P67" s="125" t="s">
        <v>195</v>
      </c>
      <c r="Q67" s="125" t="s">
        <v>195</v>
      </c>
      <c r="R67" s="125" t="s">
        <v>195</v>
      </c>
      <c r="S67" s="125" t="s">
        <v>195</v>
      </c>
      <c r="T67" s="125" t="s">
        <v>190</v>
      </c>
    </row>
    <row r="68" spans="1:20" x14ac:dyDescent="0.25">
      <c r="A68" s="128" t="s">
        <v>415</v>
      </c>
      <c r="B68" s="129" t="s">
        <v>423</v>
      </c>
      <c r="C68" s="128" t="s">
        <v>190</v>
      </c>
      <c r="D68" s="128" t="s">
        <v>195</v>
      </c>
      <c r="E68" s="128" t="s">
        <v>190</v>
      </c>
      <c r="F68" s="128" t="s">
        <v>190</v>
      </c>
      <c r="G68" s="128" t="s">
        <v>190</v>
      </c>
      <c r="H68" s="128" t="s">
        <v>190</v>
      </c>
      <c r="I68" s="128" t="s">
        <v>190</v>
      </c>
      <c r="J68" s="128" t="s">
        <v>195</v>
      </c>
      <c r="K68" s="128" t="s">
        <v>190</v>
      </c>
      <c r="L68" s="128" t="s">
        <v>190</v>
      </c>
      <c r="M68" s="128" t="s">
        <v>190</v>
      </c>
      <c r="N68" s="128" t="s">
        <v>190</v>
      </c>
      <c r="O68" s="128" t="s">
        <v>190</v>
      </c>
      <c r="P68" s="128" t="s">
        <v>190</v>
      </c>
      <c r="Q68" s="128" t="s">
        <v>190</v>
      </c>
      <c r="R68" s="128" t="s">
        <v>190</v>
      </c>
      <c r="S68" s="128" t="s">
        <v>190</v>
      </c>
      <c r="T68" s="128" t="s">
        <v>190</v>
      </c>
    </row>
    <row r="69" spans="1:20" x14ac:dyDescent="0.25">
      <c r="A69" s="125" t="s">
        <v>415</v>
      </c>
      <c r="B69" s="126" t="s">
        <v>422</v>
      </c>
      <c r="C69" s="125" t="s">
        <v>190</v>
      </c>
      <c r="D69" s="125" t="s">
        <v>190</v>
      </c>
      <c r="E69" s="125" t="s">
        <v>190</v>
      </c>
      <c r="F69" s="125" t="s">
        <v>190</v>
      </c>
      <c r="G69" s="125" t="s">
        <v>190</v>
      </c>
      <c r="H69" s="125" t="s">
        <v>190</v>
      </c>
      <c r="I69" s="125" t="s">
        <v>195</v>
      </c>
      <c r="J69" s="125" t="s">
        <v>190</v>
      </c>
      <c r="K69" s="125" t="s">
        <v>190</v>
      </c>
      <c r="L69" s="125" t="s">
        <v>190</v>
      </c>
      <c r="M69" s="125" t="s">
        <v>190</v>
      </c>
      <c r="N69" s="125" t="s">
        <v>190</v>
      </c>
      <c r="O69" s="125" t="s">
        <v>190</v>
      </c>
      <c r="P69" s="125" t="s">
        <v>190</v>
      </c>
      <c r="Q69" s="125" t="s">
        <v>190</v>
      </c>
      <c r="R69" s="125" t="s">
        <v>190</v>
      </c>
      <c r="S69" s="125" t="s">
        <v>195</v>
      </c>
      <c r="T69" s="125" t="s">
        <v>190</v>
      </c>
    </row>
    <row r="70" spans="1:20" x14ac:dyDescent="0.25">
      <c r="A70" s="128" t="s">
        <v>415</v>
      </c>
      <c r="B70" s="129" t="s">
        <v>421</v>
      </c>
      <c r="C70" s="128" t="s">
        <v>190</v>
      </c>
      <c r="D70" s="128" t="s">
        <v>195</v>
      </c>
      <c r="E70" s="128" t="s">
        <v>190</v>
      </c>
      <c r="F70" s="128" t="s">
        <v>190</v>
      </c>
      <c r="G70" s="128" t="s">
        <v>190</v>
      </c>
      <c r="H70" s="128" t="s">
        <v>195</v>
      </c>
      <c r="I70" s="128" t="s">
        <v>195</v>
      </c>
      <c r="J70" s="128" t="s">
        <v>195</v>
      </c>
      <c r="K70" s="128" t="s">
        <v>195</v>
      </c>
      <c r="L70" s="128" t="s">
        <v>195</v>
      </c>
      <c r="M70" s="128" t="s">
        <v>190</v>
      </c>
      <c r="N70" s="128" t="s">
        <v>195</v>
      </c>
      <c r="O70" s="128" t="s">
        <v>195</v>
      </c>
      <c r="P70" s="128" t="s">
        <v>195</v>
      </c>
      <c r="Q70" s="128" t="s">
        <v>195</v>
      </c>
      <c r="R70" s="128" t="s">
        <v>195</v>
      </c>
      <c r="S70" s="128" t="s">
        <v>195</v>
      </c>
      <c r="T70" s="128" t="s">
        <v>190</v>
      </c>
    </row>
    <row r="71" spans="1:20" x14ac:dyDescent="0.25">
      <c r="A71" s="125" t="s">
        <v>415</v>
      </c>
      <c r="B71" s="126" t="s">
        <v>420</v>
      </c>
      <c r="C71" s="125" t="s">
        <v>190</v>
      </c>
      <c r="D71" s="125" t="s">
        <v>195</v>
      </c>
      <c r="E71" s="125" t="s">
        <v>190</v>
      </c>
      <c r="F71" s="125" t="s">
        <v>190</v>
      </c>
      <c r="G71" s="125" t="s">
        <v>190</v>
      </c>
      <c r="H71" s="125" t="s">
        <v>190</v>
      </c>
      <c r="I71" s="125" t="s">
        <v>190</v>
      </c>
      <c r="J71" s="125" t="s">
        <v>195</v>
      </c>
      <c r="K71" s="125" t="s">
        <v>190</v>
      </c>
      <c r="L71" s="125" t="s">
        <v>190</v>
      </c>
      <c r="M71" s="125" t="s">
        <v>190</v>
      </c>
      <c r="N71" s="125" t="s">
        <v>190</v>
      </c>
      <c r="O71" s="125" t="s">
        <v>190</v>
      </c>
      <c r="P71" s="125" t="s">
        <v>190</v>
      </c>
      <c r="Q71" s="125" t="s">
        <v>190</v>
      </c>
      <c r="R71" s="125" t="s">
        <v>190</v>
      </c>
      <c r="S71" s="125" t="s">
        <v>190</v>
      </c>
      <c r="T71" s="125" t="s">
        <v>190</v>
      </c>
    </row>
    <row r="72" spans="1:20" x14ac:dyDescent="0.25">
      <c r="A72" s="128" t="s">
        <v>415</v>
      </c>
      <c r="B72" s="129" t="s">
        <v>419</v>
      </c>
      <c r="C72" s="128" t="s">
        <v>190</v>
      </c>
      <c r="D72" s="128" t="s">
        <v>195</v>
      </c>
      <c r="E72" s="128" t="s">
        <v>190</v>
      </c>
      <c r="F72" s="128" t="s">
        <v>190</v>
      </c>
      <c r="G72" s="128" t="s">
        <v>190</v>
      </c>
      <c r="H72" s="128" t="s">
        <v>190</v>
      </c>
      <c r="I72" s="128" t="s">
        <v>190</v>
      </c>
      <c r="J72" s="128" t="s">
        <v>190</v>
      </c>
      <c r="K72" s="128" t="s">
        <v>190</v>
      </c>
      <c r="L72" s="128" t="s">
        <v>190</v>
      </c>
      <c r="M72" s="128" t="s">
        <v>190</v>
      </c>
      <c r="N72" s="128" t="s">
        <v>190</v>
      </c>
      <c r="O72" s="128" t="s">
        <v>190</v>
      </c>
      <c r="P72" s="128" t="s">
        <v>190</v>
      </c>
      <c r="Q72" s="128" t="s">
        <v>190</v>
      </c>
      <c r="R72" s="128" t="s">
        <v>190</v>
      </c>
      <c r="S72" s="128" t="s">
        <v>190</v>
      </c>
      <c r="T72" s="128" t="s">
        <v>190</v>
      </c>
    </row>
    <row r="73" spans="1:20" x14ac:dyDescent="0.25">
      <c r="A73" s="125" t="s">
        <v>415</v>
      </c>
      <c r="B73" s="126" t="s">
        <v>418</v>
      </c>
      <c r="C73" s="125" t="s">
        <v>190</v>
      </c>
      <c r="D73" s="125" t="s">
        <v>195</v>
      </c>
      <c r="E73" s="125" t="s">
        <v>190</v>
      </c>
      <c r="F73" s="125" t="s">
        <v>190</v>
      </c>
      <c r="G73" s="125" t="s">
        <v>190</v>
      </c>
      <c r="H73" s="125" t="s">
        <v>190</v>
      </c>
      <c r="I73" s="125" t="s">
        <v>195</v>
      </c>
      <c r="J73" s="125" t="s">
        <v>195</v>
      </c>
      <c r="K73" s="125" t="s">
        <v>190</v>
      </c>
      <c r="L73" s="125" t="s">
        <v>190</v>
      </c>
      <c r="M73" s="125" t="s">
        <v>190</v>
      </c>
      <c r="N73" s="125" t="s">
        <v>190</v>
      </c>
      <c r="O73" s="125" t="s">
        <v>190</v>
      </c>
      <c r="P73" s="125" t="s">
        <v>190</v>
      </c>
      <c r="Q73" s="125" t="s">
        <v>195</v>
      </c>
      <c r="R73" s="125" t="s">
        <v>190</v>
      </c>
      <c r="S73" s="125" t="s">
        <v>195</v>
      </c>
      <c r="T73" s="125" t="s">
        <v>190</v>
      </c>
    </row>
    <row r="74" spans="1:20" x14ac:dyDescent="0.25">
      <c r="A74" s="128" t="s">
        <v>415</v>
      </c>
      <c r="B74" s="129" t="s">
        <v>417</v>
      </c>
      <c r="C74" s="128" t="s">
        <v>190</v>
      </c>
      <c r="D74" s="128" t="s">
        <v>195</v>
      </c>
      <c r="E74" s="128" t="s">
        <v>190</v>
      </c>
      <c r="F74" s="128" t="s">
        <v>190</v>
      </c>
      <c r="G74" s="128" t="s">
        <v>190</v>
      </c>
      <c r="H74" s="128" t="s">
        <v>190</v>
      </c>
      <c r="I74" s="128" t="s">
        <v>195</v>
      </c>
      <c r="J74" s="128" t="s">
        <v>195</v>
      </c>
      <c r="K74" s="128" t="s">
        <v>195</v>
      </c>
      <c r="L74" s="128" t="s">
        <v>190</v>
      </c>
      <c r="M74" s="128" t="s">
        <v>190</v>
      </c>
      <c r="N74" s="128" t="s">
        <v>195</v>
      </c>
      <c r="O74" s="128" t="s">
        <v>195</v>
      </c>
      <c r="P74" s="128" t="s">
        <v>190</v>
      </c>
      <c r="Q74" s="128" t="s">
        <v>195</v>
      </c>
      <c r="R74" s="128" t="s">
        <v>190</v>
      </c>
      <c r="S74" s="128" t="s">
        <v>195</v>
      </c>
      <c r="T74" s="128" t="s">
        <v>190</v>
      </c>
    </row>
    <row r="75" spans="1:20" x14ac:dyDescent="0.25">
      <c r="A75" s="125" t="s">
        <v>415</v>
      </c>
      <c r="B75" s="126" t="s">
        <v>416</v>
      </c>
      <c r="C75" s="125" t="s">
        <v>190</v>
      </c>
      <c r="D75" s="125" t="s">
        <v>195</v>
      </c>
      <c r="E75" s="125" t="s">
        <v>190</v>
      </c>
      <c r="F75" s="125" t="s">
        <v>190</v>
      </c>
      <c r="G75" s="125" t="s">
        <v>190</v>
      </c>
      <c r="H75" s="125" t="s">
        <v>195</v>
      </c>
      <c r="I75" s="125" t="s">
        <v>190</v>
      </c>
      <c r="J75" s="125" t="s">
        <v>195</v>
      </c>
      <c r="K75" s="125" t="s">
        <v>190</v>
      </c>
      <c r="L75" s="125" t="s">
        <v>190</v>
      </c>
      <c r="M75" s="125" t="s">
        <v>195</v>
      </c>
      <c r="N75" s="125" t="s">
        <v>195</v>
      </c>
      <c r="O75" s="125" t="s">
        <v>190</v>
      </c>
      <c r="P75" s="125" t="s">
        <v>190</v>
      </c>
      <c r="Q75" s="125" t="s">
        <v>195</v>
      </c>
      <c r="R75" s="125" t="s">
        <v>190</v>
      </c>
      <c r="S75" s="125" t="s">
        <v>190</v>
      </c>
      <c r="T75" s="125" t="s">
        <v>190</v>
      </c>
    </row>
    <row r="76" spans="1:20" x14ac:dyDescent="0.25">
      <c r="A76" s="128" t="s">
        <v>415</v>
      </c>
      <c r="B76" s="129" t="s">
        <v>414</v>
      </c>
      <c r="C76" s="128" t="s">
        <v>190</v>
      </c>
      <c r="D76" s="128" t="s">
        <v>190</v>
      </c>
      <c r="E76" s="128" t="s">
        <v>190</v>
      </c>
      <c r="F76" s="128" t="s">
        <v>190</v>
      </c>
      <c r="G76" s="128" t="s">
        <v>190</v>
      </c>
      <c r="H76" s="128" t="s">
        <v>190</v>
      </c>
      <c r="I76" s="128" t="s">
        <v>190</v>
      </c>
      <c r="J76" s="128" t="s">
        <v>195</v>
      </c>
      <c r="K76" s="128" t="s">
        <v>190</v>
      </c>
      <c r="L76" s="128" t="s">
        <v>190</v>
      </c>
      <c r="M76" s="128" t="s">
        <v>190</v>
      </c>
      <c r="N76" s="128" t="s">
        <v>195</v>
      </c>
      <c r="O76" s="128" t="s">
        <v>195</v>
      </c>
      <c r="P76" s="128" t="s">
        <v>195</v>
      </c>
      <c r="Q76" s="128" t="s">
        <v>195</v>
      </c>
      <c r="R76" s="128" t="s">
        <v>195</v>
      </c>
      <c r="S76" s="128" t="s">
        <v>190</v>
      </c>
      <c r="T76" s="128" t="s">
        <v>190</v>
      </c>
    </row>
    <row r="77" spans="1:20" x14ac:dyDescent="0.25">
      <c r="A77" s="125" t="s">
        <v>413</v>
      </c>
      <c r="B77" s="126" t="s">
        <v>412</v>
      </c>
      <c r="C77" s="125" t="s">
        <v>190</v>
      </c>
      <c r="D77" s="125" t="s">
        <v>195</v>
      </c>
      <c r="E77" s="125" t="s">
        <v>190</v>
      </c>
      <c r="F77" s="125" t="s">
        <v>190</v>
      </c>
      <c r="G77" s="125" t="s">
        <v>190</v>
      </c>
      <c r="H77" s="125" t="s">
        <v>190</v>
      </c>
      <c r="I77" s="125" t="s">
        <v>190</v>
      </c>
      <c r="J77" s="125" t="s">
        <v>195</v>
      </c>
      <c r="K77" s="125" t="s">
        <v>190</v>
      </c>
      <c r="L77" s="125" t="s">
        <v>190</v>
      </c>
      <c r="M77" s="125" t="s">
        <v>190</v>
      </c>
      <c r="N77" s="125" t="s">
        <v>195</v>
      </c>
      <c r="O77" s="125" t="s">
        <v>195</v>
      </c>
      <c r="P77" s="125" t="s">
        <v>195</v>
      </c>
      <c r="Q77" s="125" t="s">
        <v>195</v>
      </c>
      <c r="R77" s="125" t="s">
        <v>190</v>
      </c>
      <c r="S77" s="125" t="s">
        <v>190</v>
      </c>
      <c r="T77" s="125" t="s">
        <v>190</v>
      </c>
    </row>
    <row r="78" spans="1:20" x14ac:dyDescent="0.25">
      <c r="A78" s="128" t="s">
        <v>411</v>
      </c>
      <c r="B78" s="129" t="s">
        <v>534</v>
      </c>
      <c r="C78" s="128" t="s">
        <v>190</v>
      </c>
      <c r="D78" s="128" t="s">
        <v>190</v>
      </c>
      <c r="E78" s="128" t="s">
        <v>190</v>
      </c>
      <c r="F78" s="128" t="s">
        <v>190</v>
      </c>
      <c r="G78" s="128" t="s">
        <v>190</v>
      </c>
      <c r="H78" s="128" t="s">
        <v>190</v>
      </c>
      <c r="I78" s="128" t="s">
        <v>190</v>
      </c>
      <c r="J78" s="128" t="s">
        <v>190</v>
      </c>
      <c r="K78" s="128" t="s">
        <v>190</v>
      </c>
      <c r="L78" s="128" t="s">
        <v>190</v>
      </c>
      <c r="M78" s="128" t="s">
        <v>190</v>
      </c>
      <c r="N78" s="128" t="s">
        <v>195</v>
      </c>
      <c r="O78" s="128" t="s">
        <v>195</v>
      </c>
      <c r="P78" s="128" t="s">
        <v>190</v>
      </c>
      <c r="Q78" s="128" t="s">
        <v>195</v>
      </c>
      <c r="R78" s="128" t="s">
        <v>195</v>
      </c>
      <c r="S78" s="128" t="s">
        <v>190</v>
      </c>
      <c r="T78" s="128" t="s">
        <v>190</v>
      </c>
    </row>
    <row r="79" spans="1:20" x14ac:dyDescent="0.25">
      <c r="A79" s="125" t="s">
        <v>411</v>
      </c>
      <c r="B79" s="126" t="s">
        <v>410</v>
      </c>
      <c r="C79" s="125" t="s">
        <v>190</v>
      </c>
      <c r="D79" s="125" t="s">
        <v>190</v>
      </c>
      <c r="E79" s="125" t="s">
        <v>190</v>
      </c>
      <c r="F79" s="125" t="s">
        <v>190</v>
      </c>
      <c r="G79" s="125" t="s">
        <v>190</v>
      </c>
      <c r="H79" s="125" t="s">
        <v>190</v>
      </c>
      <c r="I79" s="125" t="s">
        <v>190</v>
      </c>
      <c r="J79" s="125" t="s">
        <v>190</v>
      </c>
      <c r="K79" s="125" t="s">
        <v>190</v>
      </c>
      <c r="L79" s="125" t="s">
        <v>190</v>
      </c>
      <c r="M79" s="125" t="s">
        <v>190</v>
      </c>
      <c r="N79" s="125" t="s">
        <v>190</v>
      </c>
      <c r="O79" s="125" t="s">
        <v>195</v>
      </c>
      <c r="P79" s="125" t="s">
        <v>190</v>
      </c>
      <c r="Q79" s="125" t="s">
        <v>195</v>
      </c>
      <c r="R79" s="125" t="s">
        <v>190</v>
      </c>
      <c r="S79" s="125" t="s">
        <v>190</v>
      </c>
      <c r="T79" s="125" t="s">
        <v>190</v>
      </c>
    </row>
    <row r="80" spans="1:20" x14ac:dyDescent="0.25">
      <c r="A80" s="128" t="s">
        <v>405</v>
      </c>
      <c r="B80" s="129" t="s">
        <v>409</v>
      </c>
      <c r="C80" s="128" t="s">
        <v>190</v>
      </c>
      <c r="D80" s="128" t="s">
        <v>195</v>
      </c>
      <c r="E80" s="128" t="s">
        <v>190</v>
      </c>
      <c r="F80" s="128" t="s">
        <v>190</v>
      </c>
      <c r="G80" s="128" t="s">
        <v>190</v>
      </c>
      <c r="H80" s="128" t="s">
        <v>190</v>
      </c>
      <c r="I80" s="128" t="s">
        <v>190</v>
      </c>
      <c r="J80" s="128" t="s">
        <v>190</v>
      </c>
      <c r="K80" s="128" t="s">
        <v>190</v>
      </c>
      <c r="L80" s="128" t="s">
        <v>190</v>
      </c>
      <c r="M80" s="128" t="s">
        <v>190</v>
      </c>
      <c r="N80" s="128" t="s">
        <v>195</v>
      </c>
      <c r="O80" s="128" t="s">
        <v>195</v>
      </c>
      <c r="P80" s="128" t="s">
        <v>190</v>
      </c>
      <c r="Q80" s="128" t="s">
        <v>195</v>
      </c>
      <c r="R80" s="128" t="s">
        <v>195</v>
      </c>
      <c r="S80" s="128" t="s">
        <v>190</v>
      </c>
      <c r="T80" s="128" t="s">
        <v>190</v>
      </c>
    </row>
    <row r="81" spans="1:20" x14ac:dyDescent="0.25">
      <c r="A81" s="125" t="s">
        <v>405</v>
      </c>
      <c r="B81" s="126" t="s">
        <v>408</v>
      </c>
      <c r="C81" s="125" t="s">
        <v>190</v>
      </c>
      <c r="D81" s="125" t="s">
        <v>190</v>
      </c>
      <c r="E81" s="125" t="s">
        <v>190</v>
      </c>
      <c r="F81" s="125" t="s">
        <v>190</v>
      </c>
      <c r="G81" s="125" t="s">
        <v>190</v>
      </c>
      <c r="H81" s="125" t="s">
        <v>190</v>
      </c>
      <c r="I81" s="125" t="s">
        <v>190</v>
      </c>
      <c r="J81" s="125" t="s">
        <v>190</v>
      </c>
      <c r="K81" s="125" t="s">
        <v>190</v>
      </c>
      <c r="L81" s="125" t="s">
        <v>190</v>
      </c>
      <c r="M81" s="125" t="s">
        <v>190</v>
      </c>
      <c r="N81" s="125" t="s">
        <v>195</v>
      </c>
      <c r="O81" s="125" t="s">
        <v>195</v>
      </c>
      <c r="P81" s="125" t="s">
        <v>195</v>
      </c>
      <c r="Q81" s="125" t="s">
        <v>195</v>
      </c>
      <c r="R81" s="125" t="s">
        <v>195</v>
      </c>
      <c r="S81" s="125" t="s">
        <v>190</v>
      </c>
      <c r="T81" s="125" t="s">
        <v>195</v>
      </c>
    </row>
    <row r="82" spans="1:20" x14ac:dyDescent="0.25">
      <c r="A82" s="128" t="s">
        <v>405</v>
      </c>
      <c r="B82" s="129" t="s">
        <v>407</v>
      </c>
      <c r="C82" s="128" t="s">
        <v>190</v>
      </c>
      <c r="D82" s="128" t="s">
        <v>195</v>
      </c>
      <c r="E82" s="128" t="s">
        <v>190</v>
      </c>
      <c r="F82" s="128" t="s">
        <v>190</v>
      </c>
      <c r="G82" s="128" t="s">
        <v>190</v>
      </c>
      <c r="H82" s="128" t="s">
        <v>190</v>
      </c>
      <c r="I82" s="128" t="s">
        <v>190</v>
      </c>
      <c r="J82" s="128" t="s">
        <v>195</v>
      </c>
      <c r="K82" s="128" t="s">
        <v>190</v>
      </c>
      <c r="L82" s="128" t="s">
        <v>190</v>
      </c>
      <c r="M82" s="128" t="s">
        <v>190</v>
      </c>
      <c r="N82" s="128" t="s">
        <v>190</v>
      </c>
      <c r="O82" s="128" t="s">
        <v>190</v>
      </c>
      <c r="P82" s="128" t="s">
        <v>190</v>
      </c>
      <c r="Q82" s="128" t="s">
        <v>190</v>
      </c>
      <c r="R82" s="128" t="s">
        <v>190</v>
      </c>
      <c r="S82" s="128" t="s">
        <v>190</v>
      </c>
      <c r="T82" s="128" t="s">
        <v>190</v>
      </c>
    </row>
    <row r="83" spans="1:20" x14ac:dyDescent="0.25">
      <c r="A83" s="125" t="s">
        <v>405</v>
      </c>
      <c r="B83" s="126" t="s">
        <v>406</v>
      </c>
      <c r="C83" s="125" t="s">
        <v>190</v>
      </c>
      <c r="D83" s="125" t="s">
        <v>190</v>
      </c>
      <c r="E83" s="125" t="s">
        <v>190</v>
      </c>
      <c r="F83" s="125" t="s">
        <v>190</v>
      </c>
      <c r="G83" s="125" t="s">
        <v>190</v>
      </c>
      <c r="H83" s="125" t="s">
        <v>190</v>
      </c>
      <c r="I83" s="125" t="s">
        <v>190</v>
      </c>
      <c r="J83" s="125" t="s">
        <v>190</v>
      </c>
      <c r="K83" s="125" t="s">
        <v>190</v>
      </c>
      <c r="L83" s="125" t="s">
        <v>190</v>
      </c>
      <c r="M83" s="125" t="s">
        <v>190</v>
      </c>
      <c r="N83" s="125" t="s">
        <v>195</v>
      </c>
      <c r="O83" s="125" t="s">
        <v>195</v>
      </c>
      <c r="P83" s="125" t="s">
        <v>195</v>
      </c>
      <c r="Q83" s="125" t="s">
        <v>195</v>
      </c>
      <c r="R83" s="125" t="s">
        <v>195</v>
      </c>
      <c r="S83" s="125" t="s">
        <v>195</v>
      </c>
      <c r="T83" s="125" t="s">
        <v>190</v>
      </c>
    </row>
    <row r="84" spans="1:20" x14ac:dyDescent="0.25">
      <c r="A84" s="128" t="s">
        <v>405</v>
      </c>
      <c r="B84" s="129" t="s">
        <v>404</v>
      </c>
      <c r="C84" s="128" t="s">
        <v>190</v>
      </c>
      <c r="D84" s="128" t="s">
        <v>195</v>
      </c>
      <c r="E84" s="128" t="s">
        <v>190</v>
      </c>
      <c r="F84" s="128" t="s">
        <v>190</v>
      </c>
      <c r="G84" s="128" t="s">
        <v>190</v>
      </c>
      <c r="H84" s="128" t="s">
        <v>190</v>
      </c>
      <c r="I84" s="128" t="s">
        <v>190</v>
      </c>
      <c r="J84" s="128" t="s">
        <v>195</v>
      </c>
      <c r="K84" s="128" t="s">
        <v>190</v>
      </c>
      <c r="L84" s="128" t="s">
        <v>190</v>
      </c>
      <c r="M84" s="128" t="s">
        <v>190</v>
      </c>
      <c r="N84" s="128" t="s">
        <v>195</v>
      </c>
      <c r="O84" s="128" t="s">
        <v>195</v>
      </c>
      <c r="P84" s="128" t="s">
        <v>190</v>
      </c>
      <c r="Q84" s="128" t="s">
        <v>190</v>
      </c>
      <c r="R84" s="128" t="s">
        <v>195</v>
      </c>
      <c r="S84" s="128" t="s">
        <v>195</v>
      </c>
      <c r="T84" s="128" t="s">
        <v>190</v>
      </c>
    </row>
    <row r="85" spans="1:20" x14ac:dyDescent="0.25">
      <c r="A85" s="125" t="s">
        <v>394</v>
      </c>
      <c r="B85" s="126" t="s">
        <v>403</v>
      </c>
      <c r="C85" s="125" t="s">
        <v>190</v>
      </c>
      <c r="D85" s="125" t="s">
        <v>190</v>
      </c>
      <c r="E85" s="125" t="s">
        <v>190</v>
      </c>
      <c r="F85" s="125" t="s">
        <v>190</v>
      </c>
      <c r="G85" s="125" t="s">
        <v>190</v>
      </c>
      <c r="H85" s="125" t="s">
        <v>190</v>
      </c>
      <c r="I85" s="125" t="s">
        <v>190</v>
      </c>
      <c r="J85" s="125" t="s">
        <v>190</v>
      </c>
      <c r="K85" s="125" t="s">
        <v>190</v>
      </c>
      <c r="L85" s="125" t="s">
        <v>190</v>
      </c>
      <c r="M85" s="125" t="s">
        <v>190</v>
      </c>
      <c r="N85" s="125" t="s">
        <v>195</v>
      </c>
      <c r="O85" s="125" t="s">
        <v>195</v>
      </c>
      <c r="P85" s="125" t="s">
        <v>190</v>
      </c>
      <c r="Q85" s="125" t="s">
        <v>195</v>
      </c>
      <c r="R85" s="125" t="s">
        <v>190</v>
      </c>
      <c r="S85" s="125" t="s">
        <v>190</v>
      </c>
      <c r="T85" s="125" t="s">
        <v>190</v>
      </c>
    </row>
    <row r="86" spans="1:20" x14ac:dyDescent="0.25">
      <c r="A86" s="128" t="s">
        <v>394</v>
      </c>
      <c r="B86" s="129" t="s">
        <v>402</v>
      </c>
      <c r="C86" s="128" t="s">
        <v>190</v>
      </c>
      <c r="D86" s="128" t="s">
        <v>190</v>
      </c>
      <c r="E86" s="128" t="s">
        <v>190</v>
      </c>
      <c r="F86" s="128" t="s">
        <v>190</v>
      </c>
      <c r="G86" s="128" t="s">
        <v>190</v>
      </c>
      <c r="H86" s="128" t="s">
        <v>190</v>
      </c>
      <c r="I86" s="128" t="s">
        <v>190</v>
      </c>
      <c r="J86" s="128" t="s">
        <v>190</v>
      </c>
      <c r="K86" s="128" t="s">
        <v>190</v>
      </c>
      <c r="L86" s="128" t="s">
        <v>190</v>
      </c>
      <c r="M86" s="128" t="s">
        <v>190</v>
      </c>
      <c r="N86" s="128" t="s">
        <v>195</v>
      </c>
      <c r="O86" s="128" t="s">
        <v>195</v>
      </c>
      <c r="P86" s="128" t="s">
        <v>190</v>
      </c>
      <c r="Q86" s="128" t="s">
        <v>195</v>
      </c>
      <c r="R86" s="128" t="s">
        <v>195</v>
      </c>
      <c r="S86" s="128" t="s">
        <v>195</v>
      </c>
      <c r="T86" s="128" t="s">
        <v>190</v>
      </c>
    </row>
    <row r="87" spans="1:20" x14ac:dyDescent="0.25">
      <c r="A87" s="125" t="s">
        <v>394</v>
      </c>
      <c r="B87" s="126" t="s">
        <v>401</v>
      </c>
      <c r="C87" s="125" t="s">
        <v>190</v>
      </c>
      <c r="D87" s="125" t="s">
        <v>195</v>
      </c>
      <c r="E87" s="125" t="s">
        <v>190</v>
      </c>
      <c r="F87" s="125" t="s">
        <v>190</v>
      </c>
      <c r="G87" s="125" t="s">
        <v>190</v>
      </c>
      <c r="H87" s="125" t="s">
        <v>190</v>
      </c>
      <c r="I87" s="125" t="s">
        <v>195</v>
      </c>
      <c r="J87" s="125" t="s">
        <v>195</v>
      </c>
      <c r="K87" s="125" t="s">
        <v>190</v>
      </c>
      <c r="L87" s="125" t="s">
        <v>190</v>
      </c>
      <c r="M87" s="125" t="s">
        <v>190</v>
      </c>
      <c r="N87" s="125" t="s">
        <v>195</v>
      </c>
      <c r="O87" s="125" t="s">
        <v>195</v>
      </c>
      <c r="P87" s="125" t="s">
        <v>190</v>
      </c>
      <c r="Q87" s="125" t="s">
        <v>195</v>
      </c>
      <c r="R87" s="125" t="s">
        <v>190</v>
      </c>
      <c r="S87" s="125" t="s">
        <v>195</v>
      </c>
      <c r="T87" s="125" t="s">
        <v>190</v>
      </c>
    </row>
    <row r="88" spans="1:20" x14ac:dyDescent="0.25">
      <c r="A88" s="128" t="s">
        <v>394</v>
      </c>
      <c r="B88" s="129" t="s">
        <v>400</v>
      </c>
      <c r="C88" s="128" t="s">
        <v>190</v>
      </c>
      <c r="D88" s="128" t="s">
        <v>195</v>
      </c>
      <c r="E88" s="128" t="s">
        <v>190</v>
      </c>
      <c r="F88" s="128" t="s">
        <v>190</v>
      </c>
      <c r="G88" s="128" t="s">
        <v>190</v>
      </c>
      <c r="H88" s="128" t="s">
        <v>190</v>
      </c>
      <c r="I88" s="128" t="s">
        <v>190</v>
      </c>
      <c r="J88" s="128" t="s">
        <v>190</v>
      </c>
      <c r="K88" s="128" t="s">
        <v>190</v>
      </c>
      <c r="L88" s="128" t="s">
        <v>190</v>
      </c>
      <c r="M88" s="128" t="s">
        <v>190</v>
      </c>
      <c r="N88" s="128" t="s">
        <v>190</v>
      </c>
      <c r="O88" s="128" t="s">
        <v>190</v>
      </c>
      <c r="P88" s="128" t="s">
        <v>190</v>
      </c>
      <c r="Q88" s="128" t="s">
        <v>195</v>
      </c>
      <c r="R88" s="128" t="s">
        <v>190</v>
      </c>
      <c r="S88" s="128" t="s">
        <v>190</v>
      </c>
      <c r="T88" s="128" t="s">
        <v>190</v>
      </c>
    </row>
    <row r="89" spans="1:20" x14ac:dyDescent="0.25">
      <c r="A89" s="125" t="s">
        <v>394</v>
      </c>
      <c r="B89" s="126" t="s">
        <v>399</v>
      </c>
      <c r="C89" s="125" t="s">
        <v>190</v>
      </c>
      <c r="D89" s="125" t="s">
        <v>195</v>
      </c>
      <c r="E89" s="125" t="s">
        <v>190</v>
      </c>
      <c r="F89" s="125" t="s">
        <v>190</v>
      </c>
      <c r="G89" s="125" t="s">
        <v>190</v>
      </c>
      <c r="H89" s="125" t="s">
        <v>190</v>
      </c>
      <c r="I89" s="125" t="s">
        <v>190</v>
      </c>
      <c r="J89" s="125" t="s">
        <v>190</v>
      </c>
      <c r="K89" s="125" t="s">
        <v>190</v>
      </c>
      <c r="L89" s="125" t="s">
        <v>190</v>
      </c>
      <c r="M89" s="125" t="s">
        <v>190</v>
      </c>
      <c r="N89" s="125" t="s">
        <v>195</v>
      </c>
      <c r="O89" s="125" t="s">
        <v>195</v>
      </c>
      <c r="P89" s="125" t="s">
        <v>190</v>
      </c>
      <c r="Q89" s="125" t="s">
        <v>195</v>
      </c>
      <c r="R89" s="125" t="s">
        <v>195</v>
      </c>
      <c r="S89" s="125" t="s">
        <v>190</v>
      </c>
      <c r="T89" s="125" t="s">
        <v>190</v>
      </c>
    </row>
    <row r="90" spans="1:20" x14ac:dyDescent="0.25">
      <c r="A90" s="128" t="s">
        <v>394</v>
      </c>
      <c r="B90" s="129" t="s">
        <v>398</v>
      </c>
      <c r="C90" s="128" t="s">
        <v>190</v>
      </c>
      <c r="D90" s="128" t="s">
        <v>190</v>
      </c>
      <c r="E90" s="128" t="s">
        <v>190</v>
      </c>
      <c r="F90" s="128" t="s">
        <v>190</v>
      </c>
      <c r="G90" s="128" t="s">
        <v>190</v>
      </c>
      <c r="H90" s="128" t="s">
        <v>190</v>
      </c>
      <c r="I90" s="128" t="s">
        <v>190</v>
      </c>
      <c r="J90" s="128" t="s">
        <v>190</v>
      </c>
      <c r="K90" s="128" t="s">
        <v>190</v>
      </c>
      <c r="L90" s="128" t="s">
        <v>190</v>
      </c>
      <c r="M90" s="128" t="s">
        <v>190</v>
      </c>
      <c r="N90" s="128" t="s">
        <v>190</v>
      </c>
      <c r="O90" s="128" t="s">
        <v>195</v>
      </c>
      <c r="P90" s="128" t="s">
        <v>190</v>
      </c>
      <c r="Q90" s="128" t="s">
        <v>195</v>
      </c>
      <c r="R90" s="128" t="s">
        <v>190</v>
      </c>
      <c r="S90" s="128" t="s">
        <v>190</v>
      </c>
      <c r="T90" s="128" t="s">
        <v>190</v>
      </c>
    </row>
    <row r="91" spans="1:20" x14ac:dyDescent="0.25">
      <c r="A91" s="125" t="s">
        <v>394</v>
      </c>
      <c r="B91" s="126" t="s">
        <v>397</v>
      </c>
      <c r="C91" s="125" t="s">
        <v>190</v>
      </c>
      <c r="D91" s="125" t="s">
        <v>195</v>
      </c>
      <c r="E91" s="125" t="s">
        <v>190</v>
      </c>
      <c r="F91" s="125" t="s">
        <v>190</v>
      </c>
      <c r="G91" s="125" t="s">
        <v>190</v>
      </c>
      <c r="H91" s="125" t="s">
        <v>190</v>
      </c>
      <c r="I91" s="125" t="s">
        <v>190</v>
      </c>
      <c r="J91" s="125" t="s">
        <v>190</v>
      </c>
      <c r="K91" s="125" t="s">
        <v>190</v>
      </c>
      <c r="L91" s="125" t="s">
        <v>190</v>
      </c>
      <c r="M91" s="125" t="s">
        <v>190</v>
      </c>
      <c r="N91" s="125" t="s">
        <v>195</v>
      </c>
      <c r="O91" s="125" t="s">
        <v>195</v>
      </c>
      <c r="P91" s="125" t="s">
        <v>190</v>
      </c>
      <c r="Q91" s="125" t="s">
        <v>195</v>
      </c>
      <c r="R91" s="125" t="s">
        <v>190</v>
      </c>
      <c r="S91" s="125" t="s">
        <v>195</v>
      </c>
      <c r="T91" s="125" t="s">
        <v>190</v>
      </c>
    </row>
    <row r="92" spans="1:20" x14ac:dyDescent="0.25">
      <c r="A92" s="128" t="s">
        <v>394</v>
      </c>
      <c r="B92" s="129" t="s">
        <v>396</v>
      </c>
      <c r="C92" s="128" t="s">
        <v>190</v>
      </c>
      <c r="D92" s="128" t="s">
        <v>190</v>
      </c>
      <c r="E92" s="128" t="s">
        <v>190</v>
      </c>
      <c r="F92" s="128" t="s">
        <v>190</v>
      </c>
      <c r="G92" s="128" t="s">
        <v>190</v>
      </c>
      <c r="H92" s="128" t="s">
        <v>190</v>
      </c>
      <c r="I92" s="128" t="s">
        <v>190</v>
      </c>
      <c r="J92" s="128" t="s">
        <v>190</v>
      </c>
      <c r="K92" s="128" t="s">
        <v>190</v>
      </c>
      <c r="L92" s="128" t="s">
        <v>190</v>
      </c>
      <c r="M92" s="128" t="s">
        <v>190</v>
      </c>
      <c r="N92" s="128" t="s">
        <v>195</v>
      </c>
      <c r="O92" s="128" t="s">
        <v>195</v>
      </c>
      <c r="P92" s="128" t="s">
        <v>190</v>
      </c>
      <c r="Q92" s="128" t="s">
        <v>195</v>
      </c>
      <c r="R92" s="128" t="s">
        <v>190</v>
      </c>
      <c r="S92" s="128" t="s">
        <v>195</v>
      </c>
      <c r="T92" s="128" t="s">
        <v>190</v>
      </c>
    </row>
    <row r="93" spans="1:20" x14ac:dyDescent="0.25">
      <c r="A93" s="125" t="s">
        <v>394</v>
      </c>
      <c r="B93" s="126" t="s">
        <v>395</v>
      </c>
      <c r="C93" s="125" t="s">
        <v>190</v>
      </c>
      <c r="D93" s="125" t="s">
        <v>195</v>
      </c>
      <c r="E93" s="125" t="s">
        <v>190</v>
      </c>
      <c r="F93" s="125" t="s">
        <v>190</v>
      </c>
      <c r="G93" s="125" t="s">
        <v>190</v>
      </c>
      <c r="H93" s="125" t="s">
        <v>190</v>
      </c>
      <c r="I93" s="125" t="s">
        <v>190</v>
      </c>
      <c r="J93" s="125" t="s">
        <v>190</v>
      </c>
      <c r="K93" s="125" t="s">
        <v>190</v>
      </c>
      <c r="L93" s="125" t="s">
        <v>190</v>
      </c>
      <c r="M93" s="125" t="s">
        <v>190</v>
      </c>
      <c r="N93" s="125" t="s">
        <v>195</v>
      </c>
      <c r="O93" s="125" t="s">
        <v>195</v>
      </c>
      <c r="P93" s="125" t="s">
        <v>190</v>
      </c>
      <c r="Q93" s="125" t="s">
        <v>195</v>
      </c>
      <c r="R93" s="125" t="s">
        <v>190</v>
      </c>
      <c r="S93" s="125" t="s">
        <v>195</v>
      </c>
      <c r="T93" s="125" t="s">
        <v>190</v>
      </c>
    </row>
    <row r="94" spans="1:20" x14ac:dyDescent="0.25">
      <c r="A94" s="128" t="s">
        <v>394</v>
      </c>
      <c r="B94" s="129" t="s">
        <v>393</v>
      </c>
      <c r="C94" s="128" t="s">
        <v>190</v>
      </c>
      <c r="D94" s="128" t="s">
        <v>195</v>
      </c>
      <c r="E94" s="128" t="s">
        <v>190</v>
      </c>
      <c r="F94" s="128" t="s">
        <v>190</v>
      </c>
      <c r="G94" s="128" t="s">
        <v>190</v>
      </c>
      <c r="H94" s="128" t="s">
        <v>190</v>
      </c>
      <c r="I94" s="128" t="s">
        <v>195</v>
      </c>
      <c r="J94" s="128" t="s">
        <v>190</v>
      </c>
      <c r="K94" s="128" t="s">
        <v>195</v>
      </c>
      <c r="L94" s="128" t="s">
        <v>190</v>
      </c>
      <c r="M94" s="128" t="s">
        <v>190</v>
      </c>
      <c r="N94" s="128" t="s">
        <v>195</v>
      </c>
      <c r="O94" s="128" t="s">
        <v>195</v>
      </c>
      <c r="P94" s="128" t="s">
        <v>190</v>
      </c>
      <c r="Q94" s="128" t="s">
        <v>195</v>
      </c>
      <c r="R94" s="128" t="s">
        <v>190</v>
      </c>
      <c r="S94" s="128" t="s">
        <v>195</v>
      </c>
      <c r="T94" s="128" t="s">
        <v>190</v>
      </c>
    </row>
    <row r="95" spans="1:20" x14ac:dyDescent="0.25">
      <c r="A95" s="125" t="s">
        <v>383</v>
      </c>
      <c r="B95" s="126" t="s">
        <v>392</v>
      </c>
      <c r="C95" s="125" t="s">
        <v>190</v>
      </c>
      <c r="D95" s="125" t="s">
        <v>195</v>
      </c>
      <c r="E95" s="125" t="s">
        <v>190</v>
      </c>
      <c r="F95" s="125" t="s">
        <v>190</v>
      </c>
      <c r="G95" s="125" t="s">
        <v>190</v>
      </c>
      <c r="H95" s="125" t="s">
        <v>195</v>
      </c>
      <c r="I95" s="125" t="s">
        <v>190</v>
      </c>
      <c r="J95" s="125" t="s">
        <v>195</v>
      </c>
      <c r="K95" s="125" t="s">
        <v>195</v>
      </c>
      <c r="L95" s="125" t="s">
        <v>190</v>
      </c>
      <c r="M95" s="125" t="s">
        <v>190</v>
      </c>
      <c r="N95" s="125" t="s">
        <v>195</v>
      </c>
      <c r="O95" s="125" t="s">
        <v>195</v>
      </c>
      <c r="P95" s="125" t="s">
        <v>195</v>
      </c>
      <c r="Q95" s="125" t="s">
        <v>195</v>
      </c>
      <c r="R95" s="125" t="s">
        <v>190</v>
      </c>
      <c r="S95" s="125" t="s">
        <v>195</v>
      </c>
      <c r="T95" s="125" t="s">
        <v>190</v>
      </c>
    </row>
    <row r="96" spans="1:20" x14ac:dyDescent="0.25">
      <c r="A96" s="128" t="s">
        <v>383</v>
      </c>
      <c r="B96" s="129" t="s">
        <v>391</v>
      </c>
      <c r="C96" s="128" t="s">
        <v>190</v>
      </c>
      <c r="D96" s="128" t="s">
        <v>195</v>
      </c>
      <c r="E96" s="128" t="s">
        <v>190</v>
      </c>
      <c r="F96" s="128" t="s">
        <v>190</v>
      </c>
      <c r="G96" s="128" t="s">
        <v>190</v>
      </c>
      <c r="H96" s="128" t="s">
        <v>190</v>
      </c>
      <c r="I96" s="128" t="s">
        <v>190</v>
      </c>
      <c r="J96" s="128" t="s">
        <v>190</v>
      </c>
      <c r="K96" s="128" t="s">
        <v>190</v>
      </c>
      <c r="L96" s="128" t="s">
        <v>195</v>
      </c>
      <c r="M96" s="128" t="s">
        <v>190</v>
      </c>
      <c r="N96" s="128" t="s">
        <v>195</v>
      </c>
      <c r="O96" s="128" t="s">
        <v>195</v>
      </c>
      <c r="P96" s="128" t="s">
        <v>195</v>
      </c>
      <c r="Q96" s="128" t="s">
        <v>195</v>
      </c>
      <c r="R96" s="128" t="s">
        <v>195</v>
      </c>
      <c r="S96" s="128" t="s">
        <v>190</v>
      </c>
      <c r="T96" s="128" t="s">
        <v>190</v>
      </c>
    </row>
    <row r="97" spans="1:20" x14ac:dyDescent="0.25">
      <c r="A97" s="125" t="s">
        <v>383</v>
      </c>
      <c r="B97" s="126" t="s">
        <v>390</v>
      </c>
      <c r="C97" s="125" t="s">
        <v>190</v>
      </c>
      <c r="D97" s="125" t="s">
        <v>190</v>
      </c>
      <c r="E97" s="125" t="s">
        <v>190</v>
      </c>
      <c r="F97" s="125" t="s">
        <v>190</v>
      </c>
      <c r="G97" s="125" t="s">
        <v>190</v>
      </c>
      <c r="H97" s="125" t="s">
        <v>190</v>
      </c>
      <c r="I97" s="125" t="s">
        <v>195</v>
      </c>
      <c r="J97" s="125" t="s">
        <v>190</v>
      </c>
      <c r="K97" s="125" t="s">
        <v>195</v>
      </c>
      <c r="L97" s="125" t="s">
        <v>190</v>
      </c>
      <c r="M97" s="125" t="s">
        <v>190</v>
      </c>
      <c r="N97" s="125" t="s">
        <v>195</v>
      </c>
      <c r="O97" s="125" t="s">
        <v>195</v>
      </c>
      <c r="P97" s="125" t="s">
        <v>195</v>
      </c>
      <c r="Q97" s="125" t="s">
        <v>195</v>
      </c>
      <c r="R97" s="125" t="s">
        <v>195</v>
      </c>
      <c r="S97" s="125" t="s">
        <v>190</v>
      </c>
      <c r="T97" s="125" t="s">
        <v>190</v>
      </c>
    </row>
    <row r="98" spans="1:20" x14ac:dyDescent="0.25">
      <c r="A98" s="128" t="s">
        <v>383</v>
      </c>
      <c r="B98" s="129" t="s">
        <v>389</v>
      </c>
      <c r="C98" s="128" t="s">
        <v>190</v>
      </c>
      <c r="D98" s="128" t="s">
        <v>195</v>
      </c>
      <c r="E98" s="128" t="s">
        <v>190</v>
      </c>
      <c r="F98" s="128" t="s">
        <v>190</v>
      </c>
      <c r="G98" s="128" t="s">
        <v>190</v>
      </c>
      <c r="H98" s="128" t="s">
        <v>190</v>
      </c>
      <c r="I98" s="128" t="s">
        <v>190</v>
      </c>
      <c r="J98" s="128" t="s">
        <v>195</v>
      </c>
      <c r="K98" s="128" t="s">
        <v>195</v>
      </c>
      <c r="L98" s="128" t="s">
        <v>190</v>
      </c>
      <c r="M98" s="128" t="s">
        <v>190</v>
      </c>
      <c r="N98" s="128" t="s">
        <v>195</v>
      </c>
      <c r="O98" s="128" t="s">
        <v>195</v>
      </c>
      <c r="P98" s="128" t="s">
        <v>195</v>
      </c>
      <c r="Q98" s="128" t="s">
        <v>195</v>
      </c>
      <c r="R98" s="128" t="s">
        <v>195</v>
      </c>
      <c r="S98" s="128" t="s">
        <v>190</v>
      </c>
      <c r="T98" s="128" t="s">
        <v>190</v>
      </c>
    </row>
    <row r="99" spans="1:20" x14ac:dyDescent="0.25">
      <c r="A99" s="125" t="s">
        <v>383</v>
      </c>
      <c r="B99" s="126" t="s">
        <v>388</v>
      </c>
      <c r="C99" s="125" t="s">
        <v>190</v>
      </c>
      <c r="D99" s="125" t="s">
        <v>190</v>
      </c>
      <c r="E99" s="125" t="s">
        <v>190</v>
      </c>
      <c r="F99" s="125" t="s">
        <v>190</v>
      </c>
      <c r="G99" s="125" t="s">
        <v>190</v>
      </c>
      <c r="H99" s="125" t="s">
        <v>190</v>
      </c>
      <c r="I99" s="125" t="s">
        <v>195</v>
      </c>
      <c r="J99" s="125" t="s">
        <v>190</v>
      </c>
      <c r="K99" s="125" t="s">
        <v>190</v>
      </c>
      <c r="L99" s="125" t="s">
        <v>190</v>
      </c>
      <c r="M99" s="125" t="s">
        <v>190</v>
      </c>
      <c r="N99" s="125" t="s">
        <v>195</v>
      </c>
      <c r="O99" s="125" t="s">
        <v>195</v>
      </c>
      <c r="P99" s="125" t="s">
        <v>190</v>
      </c>
      <c r="Q99" s="125" t="s">
        <v>195</v>
      </c>
      <c r="R99" s="125" t="s">
        <v>195</v>
      </c>
      <c r="S99" s="125" t="s">
        <v>195</v>
      </c>
      <c r="T99" s="125" t="s">
        <v>190</v>
      </c>
    </row>
    <row r="100" spans="1:20" x14ac:dyDescent="0.25">
      <c r="A100" s="128" t="s">
        <v>383</v>
      </c>
      <c r="B100" s="129" t="s">
        <v>387</v>
      </c>
      <c r="C100" s="128" t="s">
        <v>190</v>
      </c>
      <c r="D100" s="128" t="s">
        <v>190</v>
      </c>
      <c r="E100" s="128" t="s">
        <v>190</v>
      </c>
      <c r="F100" s="128" t="s">
        <v>190</v>
      </c>
      <c r="G100" s="128" t="s">
        <v>190</v>
      </c>
      <c r="H100" s="128" t="s">
        <v>190</v>
      </c>
      <c r="I100" s="128" t="s">
        <v>190</v>
      </c>
      <c r="J100" s="128" t="s">
        <v>190</v>
      </c>
      <c r="K100" s="128" t="s">
        <v>190</v>
      </c>
      <c r="L100" s="128" t="s">
        <v>195</v>
      </c>
      <c r="M100" s="128" t="s">
        <v>190</v>
      </c>
      <c r="N100" s="128" t="s">
        <v>195</v>
      </c>
      <c r="O100" s="128" t="s">
        <v>195</v>
      </c>
      <c r="P100" s="128" t="s">
        <v>190</v>
      </c>
      <c r="Q100" s="128" t="s">
        <v>195</v>
      </c>
      <c r="R100" s="128" t="s">
        <v>190</v>
      </c>
      <c r="S100" s="128" t="s">
        <v>190</v>
      </c>
      <c r="T100" s="128" t="s">
        <v>190</v>
      </c>
    </row>
    <row r="101" spans="1:20" x14ac:dyDescent="0.25">
      <c r="A101" s="125" t="s">
        <v>383</v>
      </c>
      <c r="B101" s="126" t="s">
        <v>386</v>
      </c>
      <c r="C101" s="125" t="s">
        <v>190</v>
      </c>
      <c r="D101" s="125" t="s">
        <v>190</v>
      </c>
      <c r="E101" s="125" t="s">
        <v>190</v>
      </c>
      <c r="F101" s="125" t="s">
        <v>190</v>
      </c>
      <c r="G101" s="125" t="s">
        <v>190</v>
      </c>
      <c r="H101" s="125" t="s">
        <v>190</v>
      </c>
      <c r="I101" s="125" t="s">
        <v>190</v>
      </c>
      <c r="J101" s="125" t="s">
        <v>190</v>
      </c>
      <c r="K101" s="125" t="s">
        <v>190</v>
      </c>
      <c r="L101" s="125" t="s">
        <v>190</v>
      </c>
      <c r="M101" s="125" t="s">
        <v>190</v>
      </c>
      <c r="N101" s="125" t="s">
        <v>195</v>
      </c>
      <c r="O101" s="125" t="s">
        <v>190</v>
      </c>
      <c r="P101" s="125" t="s">
        <v>190</v>
      </c>
      <c r="Q101" s="125" t="s">
        <v>195</v>
      </c>
      <c r="R101" s="125" t="s">
        <v>190</v>
      </c>
      <c r="S101" s="125" t="s">
        <v>190</v>
      </c>
      <c r="T101" s="125" t="s">
        <v>190</v>
      </c>
    </row>
    <row r="102" spans="1:20" x14ac:dyDescent="0.25">
      <c r="A102" s="128" t="s">
        <v>383</v>
      </c>
      <c r="B102" s="129" t="s">
        <v>385</v>
      </c>
      <c r="C102" s="128" t="s">
        <v>190</v>
      </c>
      <c r="D102" s="128" t="s">
        <v>195</v>
      </c>
      <c r="E102" s="128" t="s">
        <v>190</v>
      </c>
      <c r="F102" s="128" t="s">
        <v>190</v>
      </c>
      <c r="G102" s="128" t="s">
        <v>190</v>
      </c>
      <c r="H102" s="128" t="s">
        <v>190</v>
      </c>
      <c r="I102" s="128" t="s">
        <v>195</v>
      </c>
      <c r="J102" s="128" t="s">
        <v>190</v>
      </c>
      <c r="K102" s="128" t="s">
        <v>190</v>
      </c>
      <c r="L102" s="128" t="s">
        <v>190</v>
      </c>
      <c r="M102" s="128" t="s">
        <v>190</v>
      </c>
      <c r="N102" s="128" t="s">
        <v>195</v>
      </c>
      <c r="O102" s="128" t="s">
        <v>195</v>
      </c>
      <c r="P102" s="128" t="s">
        <v>190</v>
      </c>
      <c r="Q102" s="128" t="s">
        <v>195</v>
      </c>
      <c r="R102" s="128" t="s">
        <v>195</v>
      </c>
      <c r="S102" s="128" t="s">
        <v>195</v>
      </c>
      <c r="T102" s="128" t="s">
        <v>190</v>
      </c>
    </row>
    <row r="103" spans="1:20" x14ac:dyDescent="0.25">
      <c r="A103" s="125" t="s">
        <v>383</v>
      </c>
      <c r="B103" s="126" t="s">
        <v>384</v>
      </c>
      <c r="C103" s="125" t="s">
        <v>190</v>
      </c>
      <c r="D103" s="125" t="s">
        <v>190</v>
      </c>
      <c r="E103" s="125" t="s">
        <v>190</v>
      </c>
      <c r="F103" s="125" t="s">
        <v>190</v>
      </c>
      <c r="G103" s="125" t="s">
        <v>190</v>
      </c>
      <c r="H103" s="125" t="s">
        <v>190</v>
      </c>
      <c r="I103" s="125" t="s">
        <v>190</v>
      </c>
      <c r="J103" s="125" t="s">
        <v>190</v>
      </c>
      <c r="K103" s="125" t="s">
        <v>190</v>
      </c>
      <c r="L103" s="125" t="s">
        <v>190</v>
      </c>
      <c r="M103" s="125" t="s">
        <v>190</v>
      </c>
      <c r="N103" s="125" t="s">
        <v>190</v>
      </c>
      <c r="O103" s="125" t="s">
        <v>190</v>
      </c>
      <c r="P103" s="125" t="s">
        <v>190</v>
      </c>
      <c r="Q103" s="125" t="s">
        <v>190</v>
      </c>
      <c r="R103" s="125" t="s">
        <v>190</v>
      </c>
      <c r="S103" s="125" t="s">
        <v>190</v>
      </c>
      <c r="T103" s="125" t="s">
        <v>190</v>
      </c>
    </row>
    <row r="104" spans="1:20" x14ac:dyDescent="0.25">
      <c r="A104" s="128" t="s">
        <v>383</v>
      </c>
      <c r="B104" s="129" t="s">
        <v>382</v>
      </c>
      <c r="C104" s="128" t="s">
        <v>190</v>
      </c>
      <c r="D104" s="128" t="s">
        <v>195</v>
      </c>
      <c r="E104" s="128" t="s">
        <v>190</v>
      </c>
      <c r="F104" s="128" t="s">
        <v>190</v>
      </c>
      <c r="G104" s="128" t="s">
        <v>190</v>
      </c>
      <c r="H104" s="128" t="s">
        <v>190</v>
      </c>
      <c r="I104" s="128" t="s">
        <v>195</v>
      </c>
      <c r="J104" s="128" t="s">
        <v>190</v>
      </c>
      <c r="K104" s="128" t="s">
        <v>195</v>
      </c>
      <c r="L104" s="128" t="s">
        <v>190</v>
      </c>
      <c r="M104" s="128" t="s">
        <v>190</v>
      </c>
      <c r="N104" s="128" t="s">
        <v>190</v>
      </c>
      <c r="O104" s="128" t="s">
        <v>195</v>
      </c>
      <c r="P104" s="128" t="s">
        <v>195</v>
      </c>
      <c r="Q104" s="128" t="s">
        <v>195</v>
      </c>
      <c r="R104" s="128" t="s">
        <v>190</v>
      </c>
      <c r="S104" s="128" t="s">
        <v>195</v>
      </c>
      <c r="T104" s="128" t="s">
        <v>190</v>
      </c>
    </row>
    <row r="105" spans="1:20" x14ac:dyDescent="0.25">
      <c r="A105" s="125" t="s">
        <v>378</v>
      </c>
      <c r="B105" s="126" t="s">
        <v>381</v>
      </c>
      <c r="C105" s="125" t="s">
        <v>190</v>
      </c>
      <c r="D105" s="125" t="s">
        <v>190</v>
      </c>
      <c r="E105" s="125" t="s">
        <v>190</v>
      </c>
      <c r="F105" s="125" t="s">
        <v>190</v>
      </c>
      <c r="G105" s="125" t="s">
        <v>190</v>
      </c>
      <c r="H105" s="125" t="s">
        <v>190</v>
      </c>
      <c r="I105" s="125" t="s">
        <v>190</v>
      </c>
      <c r="J105" s="125" t="s">
        <v>190</v>
      </c>
      <c r="K105" s="125" t="s">
        <v>190</v>
      </c>
      <c r="L105" s="125" t="s">
        <v>190</v>
      </c>
      <c r="M105" s="125" t="s">
        <v>190</v>
      </c>
      <c r="N105" s="125" t="s">
        <v>195</v>
      </c>
      <c r="O105" s="125" t="s">
        <v>195</v>
      </c>
      <c r="P105" s="125" t="s">
        <v>190</v>
      </c>
      <c r="Q105" s="125" t="s">
        <v>195</v>
      </c>
      <c r="R105" s="125" t="s">
        <v>190</v>
      </c>
      <c r="S105" s="125" t="s">
        <v>195</v>
      </c>
      <c r="T105" s="125" t="s">
        <v>190</v>
      </c>
    </row>
    <row r="106" spans="1:20" x14ac:dyDescent="0.25">
      <c r="A106" s="128" t="s">
        <v>378</v>
      </c>
      <c r="B106" s="129" t="s">
        <v>380</v>
      </c>
      <c r="C106" s="128" t="s">
        <v>190</v>
      </c>
      <c r="D106" s="128" t="s">
        <v>195</v>
      </c>
      <c r="E106" s="128" t="s">
        <v>190</v>
      </c>
      <c r="F106" s="128" t="s">
        <v>190</v>
      </c>
      <c r="G106" s="128" t="s">
        <v>190</v>
      </c>
      <c r="H106" s="128" t="s">
        <v>190</v>
      </c>
      <c r="I106" s="128" t="s">
        <v>190</v>
      </c>
      <c r="J106" s="128" t="s">
        <v>190</v>
      </c>
      <c r="K106" s="128" t="s">
        <v>190</v>
      </c>
      <c r="L106" s="128" t="s">
        <v>190</v>
      </c>
      <c r="M106" s="128" t="s">
        <v>190</v>
      </c>
      <c r="N106" s="128" t="s">
        <v>190</v>
      </c>
      <c r="O106" s="128" t="s">
        <v>190</v>
      </c>
      <c r="P106" s="128" t="s">
        <v>190</v>
      </c>
      <c r="Q106" s="128" t="s">
        <v>190</v>
      </c>
      <c r="R106" s="128" t="s">
        <v>190</v>
      </c>
      <c r="S106" s="128" t="s">
        <v>190</v>
      </c>
      <c r="T106" s="128" t="s">
        <v>190</v>
      </c>
    </row>
    <row r="107" spans="1:20" x14ac:dyDescent="0.25">
      <c r="A107" s="125" t="s">
        <v>378</v>
      </c>
      <c r="B107" s="126" t="s">
        <v>379</v>
      </c>
      <c r="C107" s="125" t="s">
        <v>190</v>
      </c>
      <c r="D107" s="125" t="s">
        <v>190</v>
      </c>
      <c r="E107" s="125" t="s">
        <v>190</v>
      </c>
      <c r="F107" s="125" t="s">
        <v>190</v>
      </c>
      <c r="G107" s="125" t="s">
        <v>190</v>
      </c>
      <c r="H107" s="125" t="s">
        <v>190</v>
      </c>
      <c r="I107" s="125" t="s">
        <v>190</v>
      </c>
      <c r="J107" s="125" t="s">
        <v>190</v>
      </c>
      <c r="K107" s="125" t="s">
        <v>190</v>
      </c>
      <c r="L107" s="125" t="s">
        <v>190</v>
      </c>
      <c r="M107" s="125" t="s">
        <v>190</v>
      </c>
      <c r="N107" s="125" t="s">
        <v>195</v>
      </c>
      <c r="O107" s="125" t="s">
        <v>195</v>
      </c>
      <c r="P107" s="125" t="s">
        <v>195</v>
      </c>
      <c r="Q107" s="125" t="s">
        <v>195</v>
      </c>
      <c r="R107" s="125" t="s">
        <v>190</v>
      </c>
      <c r="S107" s="125" t="s">
        <v>195</v>
      </c>
      <c r="T107" s="125" t="s">
        <v>190</v>
      </c>
    </row>
    <row r="108" spans="1:20" x14ac:dyDescent="0.25">
      <c r="A108" s="128" t="s">
        <v>378</v>
      </c>
      <c r="B108" s="129" t="s">
        <v>377</v>
      </c>
      <c r="C108" s="128" t="s">
        <v>190</v>
      </c>
      <c r="D108" s="128" t="s">
        <v>195</v>
      </c>
      <c r="E108" s="128" t="s">
        <v>190</v>
      </c>
      <c r="F108" s="128" t="s">
        <v>190</v>
      </c>
      <c r="G108" s="128" t="s">
        <v>190</v>
      </c>
      <c r="H108" s="128" t="s">
        <v>190</v>
      </c>
      <c r="I108" s="128" t="s">
        <v>195</v>
      </c>
      <c r="J108" s="128" t="s">
        <v>195</v>
      </c>
      <c r="K108" s="128" t="s">
        <v>190</v>
      </c>
      <c r="L108" s="128" t="s">
        <v>190</v>
      </c>
      <c r="M108" s="128" t="s">
        <v>190</v>
      </c>
      <c r="N108" s="128" t="s">
        <v>195</v>
      </c>
      <c r="O108" s="128" t="s">
        <v>195</v>
      </c>
      <c r="P108" s="128" t="s">
        <v>195</v>
      </c>
      <c r="Q108" s="128" t="s">
        <v>195</v>
      </c>
      <c r="R108" s="128" t="s">
        <v>195</v>
      </c>
      <c r="S108" s="128" t="s">
        <v>195</v>
      </c>
      <c r="T108" s="128" t="s">
        <v>190</v>
      </c>
    </row>
    <row r="109" spans="1:20" x14ac:dyDescent="0.25">
      <c r="A109" s="125" t="s">
        <v>376</v>
      </c>
      <c r="B109" s="126" t="s">
        <v>375</v>
      </c>
      <c r="C109" s="125" t="s">
        <v>195</v>
      </c>
      <c r="D109" s="125" t="s">
        <v>195</v>
      </c>
      <c r="E109" s="125" t="s">
        <v>195</v>
      </c>
      <c r="F109" s="125" t="s">
        <v>190</v>
      </c>
      <c r="G109" s="125" t="s">
        <v>195</v>
      </c>
      <c r="H109" s="125" t="s">
        <v>190</v>
      </c>
      <c r="I109" s="125" t="s">
        <v>195</v>
      </c>
      <c r="J109" s="125" t="s">
        <v>195</v>
      </c>
      <c r="K109" s="125" t="s">
        <v>195</v>
      </c>
      <c r="L109" s="125" t="s">
        <v>195</v>
      </c>
      <c r="M109" s="125" t="s">
        <v>195</v>
      </c>
      <c r="N109" s="125" t="s">
        <v>195</v>
      </c>
      <c r="O109" s="125" t="s">
        <v>195</v>
      </c>
      <c r="P109" s="125" t="s">
        <v>195</v>
      </c>
      <c r="Q109" s="125" t="s">
        <v>195</v>
      </c>
      <c r="R109" s="125" t="s">
        <v>195</v>
      </c>
      <c r="S109" s="125" t="s">
        <v>190</v>
      </c>
      <c r="T109" s="125" t="s">
        <v>190</v>
      </c>
    </row>
    <row r="110" spans="1:20" x14ac:dyDescent="0.25">
      <c r="A110" s="128" t="s">
        <v>374</v>
      </c>
      <c r="B110" s="129" t="s">
        <v>373</v>
      </c>
      <c r="C110" s="128" t="s">
        <v>195</v>
      </c>
      <c r="D110" s="128" t="s">
        <v>190</v>
      </c>
      <c r="E110" s="128" t="s">
        <v>190</v>
      </c>
      <c r="F110" s="128" t="s">
        <v>190</v>
      </c>
      <c r="G110" s="128" t="s">
        <v>190</v>
      </c>
      <c r="H110" s="128" t="s">
        <v>190</v>
      </c>
      <c r="I110" s="128" t="s">
        <v>195</v>
      </c>
      <c r="J110" s="128" t="s">
        <v>195</v>
      </c>
      <c r="K110" s="128" t="s">
        <v>195</v>
      </c>
      <c r="L110" s="128" t="s">
        <v>190</v>
      </c>
      <c r="M110" s="128" t="s">
        <v>190</v>
      </c>
      <c r="N110" s="128" t="s">
        <v>190</v>
      </c>
      <c r="O110" s="128" t="s">
        <v>195</v>
      </c>
      <c r="P110" s="128" t="s">
        <v>190</v>
      </c>
      <c r="Q110" s="128" t="s">
        <v>190</v>
      </c>
      <c r="R110" s="128" t="s">
        <v>195</v>
      </c>
      <c r="S110" s="128" t="s">
        <v>195</v>
      </c>
      <c r="T110" s="128" t="s">
        <v>195</v>
      </c>
    </row>
    <row r="111" spans="1:20" x14ac:dyDescent="0.25">
      <c r="A111" s="125" t="s">
        <v>372</v>
      </c>
      <c r="B111" s="126" t="s">
        <v>371</v>
      </c>
      <c r="C111" s="125" t="s">
        <v>190</v>
      </c>
      <c r="D111" s="125" t="s">
        <v>190</v>
      </c>
      <c r="E111" s="125" t="s">
        <v>190</v>
      </c>
      <c r="F111" s="125" t="s">
        <v>190</v>
      </c>
      <c r="G111" s="125" t="s">
        <v>190</v>
      </c>
      <c r="H111" s="125" t="s">
        <v>190</v>
      </c>
      <c r="I111" s="125" t="s">
        <v>195</v>
      </c>
      <c r="J111" s="125" t="s">
        <v>195</v>
      </c>
      <c r="K111" s="125" t="s">
        <v>190</v>
      </c>
      <c r="L111" s="125" t="s">
        <v>190</v>
      </c>
      <c r="M111" s="125" t="s">
        <v>190</v>
      </c>
      <c r="N111" s="125" t="s">
        <v>195</v>
      </c>
      <c r="O111" s="125" t="s">
        <v>195</v>
      </c>
      <c r="P111" s="125" t="s">
        <v>195</v>
      </c>
      <c r="Q111" s="125" t="s">
        <v>195</v>
      </c>
      <c r="R111" s="125" t="s">
        <v>195</v>
      </c>
      <c r="S111" s="125" t="s">
        <v>195</v>
      </c>
      <c r="T111" s="125" t="s">
        <v>190</v>
      </c>
    </row>
    <row r="112" spans="1:20" x14ac:dyDescent="0.25">
      <c r="A112" s="128" t="s">
        <v>363</v>
      </c>
      <c r="B112" s="129" t="s">
        <v>370</v>
      </c>
      <c r="C112" s="128" t="s">
        <v>190</v>
      </c>
      <c r="D112" s="128" t="s">
        <v>190</v>
      </c>
      <c r="E112" s="128" t="s">
        <v>190</v>
      </c>
      <c r="F112" s="128" t="s">
        <v>190</v>
      </c>
      <c r="G112" s="128" t="s">
        <v>190</v>
      </c>
      <c r="H112" s="128" t="s">
        <v>190</v>
      </c>
      <c r="I112" s="128" t="s">
        <v>190</v>
      </c>
      <c r="J112" s="128" t="s">
        <v>190</v>
      </c>
      <c r="K112" s="128" t="s">
        <v>190</v>
      </c>
      <c r="L112" s="128" t="s">
        <v>190</v>
      </c>
      <c r="M112" s="128" t="s">
        <v>190</v>
      </c>
      <c r="N112" s="128" t="s">
        <v>190</v>
      </c>
      <c r="O112" s="128" t="s">
        <v>190</v>
      </c>
      <c r="P112" s="128" t="s">
        <v>190</v>
      </c>
      <c r="Q112" s="128" t="s">
        <v>190</v>
      </c>
      <c r="R112" s="128" t="s">
        <v>190</v>
      </c>
      <c r="S112" s="128" t="s">
        <v>190</v>
      </c>
      <c r="T112" s="128" t="s">
        <v>190</v>
      </c>
    </row>
    <row r="113" spans="1:20" x14ac:dyDescent="0.25">
      <c r="A113" s="125" t="s">
        <v>363</v>
      </c>
      <c r="B113" s="126" t="s">
        <v>369</v>
      </c>
      <c r="C113" s="125" t="s">
        <v>190</v>
      </c>
      <c r="D113" s="125" t="s">
        <v>195</v>
      </c>
      <c r="E113" s="125" t="s">
        <v>195</v>
      </c>
      <c r="F113" s="125" t="s">
        <v>190</v>
      </c>
      <c r="G113" s="125" t="s">
        <v>190</v>
      </c>
      <c r="H113" s="125" t="s">
        <v>195</v>
      </c>
      <c r="I113" s="125" t="s">
        <v>190</v>
      </c>
      <c r="J113" s="125" t="s">
        <v>190</v>
      </c>
      <c r="K113" s="125" t="s">
        <v>190</v>
      </c>
      <c r="L113" s="125" t="s">
        <v>190</v>
      </c>
      <c r="M113" s="125" t="s">
        <v>190</v>
      </c>
      <c r="N113" s="125" t="s">
        <v>195</v>
      </c>
      <c r="O113" s="125" t="s">
        <v>195</v>
      </c>
      <c r="P113" s="125" t="s">
        <v>190</v>
      </c>
      <c r="Q113" s="125" t="s">
        <v>195</v>
      </c>
      <c r="R113" s="125" t="s">
        <v>190</v>
      </c>
      <c r="S113" s="125" t="s">
        <v>190</v>
      </c>
      <c r="T113" s="125" t="s">
        <v>190</v>
      </c>
    </row>
    <row r="114" spans="1:20" x14ac:dyDescent="0.25">
      <c r="A114" s="128" t="s">
        <v>363</v>
      </c>
      <c r="B114" s="129" t="s">
        <v>368</v>
      </c>
      <c r="C114" s="128" t="s">
        <v>190</v>
      </c>
      <c r="D114" s="128" t="s">
        <v>190</v>
      </c>
      <c r="E114" s="128" t="s">
        <v>190</v>
      </c>
      <c r="F114" s="128" t="s">
        <v>190</v>
      </c>
      <c r="G114" s="128" t="s">
        <v>190</v>
      </c>
      <c r="H114" s="128" t="s">
        <v>190</v>
      </c>
      <c r="I114" s="128" t="s">
        <v>190</v>
      </c>
      <c r="J114" s="128" t="s">
        <v>195</v>
      </c>
      <c r="K114" s="128" t="s">
        <v>190</v>
      </c>
      <c r="L114" s="128" t="s">
        <v>190</v>
      </c>
      <c r="M114" s="128" t="s">
        <v>190</v>
      </c>
      <c r="N114" s="128" t="s">
        <v>195</v>
      </c>
      <c r="O114" s="128" t="s">
        <v>195</v>
      </c>
      <c r="P114" s="128" t="s">
        <v>190</v>
      </c>
      <c r="Q114" s="128" t="s">
        <v>195</v>
      </c>
      <c r="R114" s="128" t="s">
        <v>195</v>
      </c>
      <c r="S114" s="128" t="s">
        <v>195</v>
      </c>
      <c r="T114" s="128" t="s">
        <v>190</v>
      </c>
    </row>
    <row r="115" spans="1:20" x14ac:dyDescent="0.25">
      <c r="A115" s="125" t="s">
        <v>363</v>
      </c>
      <c r="B115" s="126" t="s">
        <v>367</v>
      </c>
      <c r="C115" s="125" t="s">
        <v>190</v>
      </c>
      <c r="D115" s="125" t="s">
        <v>190</v>
      </c>
      <c r="E115" s="125" t="s">
        <v>190</v>
      </c>
      <c r="F115" s="125" t="s">
        <v>190</v>
      </c>
      <c r="G115" s="125" t="s">
        <v>190</v>
      </c>
      <c r="H115" s="125" t="s">
        <v>190</v>
      </c>
      <c r="I115" s="125" t="s">
        <v>190</v>
      </c>
      <c r="J115" s="125" t="s">
        <v>190</v>
      </c>
      <c r="K115" s="125" t="s">
        <v>190</v>
      </c>
      <c r="L115" s="125" t="s">
        <v>190</v>
      </c>
      <c r="M115" s="125" t="s">
        <v>190</v>
      </c>
      <c r="N115" s="125" t="s">
        <v>190</v>
      </c>
      <c r="O115" s="125" t="s">
        <v>195</v>
      </c>
      <c r="P115" s="125" t="s">
        <v>190</v>
      </c>
      <c r="Q115" s="125" t="s">
        <v>190</v>
      </c>
      <c r="R115" s="125" t="s">
        <v>190</v>
      </c>
      <c r="S115" s="125" t="s">
        <v>195</v>
      </c>
      <c r="T115" s="125" t="s">
        <v>190</v>
      </c>
    </row>
    <row r="116" spans="1:20" x14ac:dyDescent="0.25">
      <c r="A116" s="128" t="s">
        <v>363</v>
      </c>
      <c r="B116" s="129" t="s">
        <v>366</v>
      </c>
      <c r="C116" s="128" t="s">
        <v>190</v>
      </c>
      <c r="D116" s="128" t="s">
        <v>190</v>
      </c>
      <c r="E116" s="128" t="s">
        <v>190</v>
      </c>
      <c r="F116" s="128" t="s">
        <v>190</v>
      </c>
      <c r="G116" s="128" t="s">
        <v>190</v>
      </c>
      <c r="H116" s="128" t="s">
        <v>190</v>
      </c>
      <c r="I116" s="128" t="s">
        <v>190</v>
      </c>
      <c r="J116" s="128" t="s">
        <v>190</v>
      </c>
      <c r="K116" s="128" t="s">
        <v>190</v>
      </c>
      <c r="L116" s="128" t="s">
        <v>190</v>
      </c>
      <c r="M116" s="128" t="s">
        <v>190</v>
      </c>
      <c r="N116" s="128" t="s">
        <v>190</v>
      </c>
      <c r="O116" s="128" t="s">
        <v>195</v>
      </c>
      <c r="P116" s="128" t="s">
        <v>190</v>
      </c>
      <c r="Q116" s="128" t="s">
        <v>195</v>
      </c>
      <c r="R116" s="128" t="s">
        <v>190</v>
      </c>
      <c r="S116" s="128" t="s">
        <v>190</v>
      </c>
      <c r="T116" s="128" t="s">
        <v>190</v>
      </c>
    </row>
    <row r="117" spans="1:20" x14ac:dyDescent="0.25">
      <c r="A117" s="125" t="s">
        <v>363</v>
      </c>
      <c r="B117" s="126" t="s">
        <v>365</v>
      </c>
      <c r="C117" s="125" t="s">
        <v>190</v>
      </c>
      <c r="D117" s="125" t="s">
        <v>195</v>
      </c>
      <c r="E117" s="125" t="s">
        <v>190</v>
      </c>
      <c r="F117" s="125" t="s">
        <v>190</v>
      </c>
      <c r="G117" s="125" t="s">
        <v>190</v>
      </c>
      <c r="H117" s="125" t="s">
        <v>190</v>
      </c>
      <c r="I117" s="125" t="s">
        <v>190</v>
      </c>
      <c r="J117" s="125" t="s">
        <v>190</v>
      </c>
      <c r="K117" s="125" t="s">
        <v>190</v>
      </c>
      <c r="L117" s="125" t="s">
        <v>190</v>
      </c>
      <c r="M117" s="125" t="s">
        <v>190</v>
      </c>
      <c r="N117" s="125" t="s">
        <v>195</v>
      </c>
      <c r="O117" s="125" t="s">
        <v>195</v>
      </c>
      <c r="P117" s="125" t="s">
        <v>190</v>
      </c>
      <c r="Q117" s="125" t="s">
        <v>195</v>
      </c>
      <c r="R117" s="125" t="s">
        <v>195</v>
      </c>
      <c r="S117" s="125" t="s">
        <v>190</v>
      </c>
      <c r="T117" s="125" t="s">
        <v>190</v>
      </c>
    </row>
    <row r="118" spans="1:20" x14ac:dyDescent="0.25">
      <c r="A118" s="128" t="s">
        <v>363</v>
      </c>
      <c r="B118" s="129" t="s">
        <v>364</v>
      </c>
      <c r="C118" s="128" t="s">
        <v>190</v>
      </c>
      <c r="D118" s="128" t="s">
        <v>190</v>
      </c>
      <c r="E118" s="128" t="s">
        <v>190</v>
      </c>
      <c r="F118" s="128" t="s">
        <v>190</v>
      </c>
      <c r="G118" s="128" t="s">
        <v>190</v>
      </c>
      <c r="H118" s="128" t="s">
        <v>190</v>
      </c>
      <c r="I118" s="128" t="s">
        <v>190</v>
      </c>
      <c r="J118" s="128" t="s">
        <v>190</v>
      </c>
      <c r="K118" s="128" t="s">
        <v>190</v>
      </c>
      <c r="L118" s="128" t="s">
        <v>190</v>
      </c>
      <c r="M118" s="128" t="s">
        <v>190</v>
      </c>
      <c r="N118" s="128" t="s">
        <v>190</v>
      </c>
      <c r="O118" s="128" t="s">
        <v>195</v>
      </c>
      <c r="P118" s="128" t="s">
        <v>190</v>
      </c>
      <c r="Q118" s="128" t="s">
        <v>190</v>
      </c>
      <c r="R118" s="128" t="s">
        <v>195</v>
      </c>
      <c r="S118" s="128" t="s">
        <v>190</v>
      </c>
      <c r="T118" s="128" t="s">
        <v>190</v>
      </c>
    </row>
    <row r="119" spans="1:20" x14ac:dyDescent="0.25">
      <c r="A119" s="125" t="s">
        <v>363</v>
      </c>
      <c r="B119" s="126" t="s">
        <v>362</v>
      </c>
      <c r="C119" s="125" t="s">
        <v>190</v>
      </c>
      <c r="D119" s="125" t="s">
        <v>195</v>
      </c>
      <c r="E119" s="125" t="s">
        <v>190</v>
      </c>
      <c r="F119" s="125" t="s">
        <v>190</v>
      </c>
      <c r="G119" s="125" t="s">
        <v>190</v>
      </c>
      <c r="H119" s="125" t="s">
        <v>195</v>
      </c>
      <c r="I119" s="125" t="s">
        <v>190</v>
      </c>
      <c r="J119" s="125" t="s">
        <v>190</v>
      </c>
      <c r="K119" s="125" t="s">
        <v>190</v>
      </c>
      <c r="L119" s="125" t="s">
        <v>190</v>
      </c>
      <c r="M119" s="125" t="s">
        <v>190</v>
      </c>
      <c r="N119" s="125" t="s">
        <v>195</v>
      </c>
      <c r="O119" s="125" t="s">
        <v>190</v>
      </c>
      <c r="P119" s="125" t="s">
        <v>190</v>
      </c>
      <c r="Q119" s="125" t="s">
        <v>190</v>
      </c>
      <c r="R119" s="125" t="s">
        <v>190</v>
      </c>
      <c r="S119" s="125" t="s">
        <v>190</v>
      </c>
      <c r="T119" s="125" t="s">
        <v>190</v>
      </c>
    </row>
    <row r="120" spans="1:20" x14ac:dyDescent="0.25">
      <c r="A120" s="128" t="s">
        <v>354</v>
      </c>
      <c r="B120" s="129" t="s">
        <v>361</v>
      </c>
      <c r="C120" s="128" t="s">
        <v>190</v>
      </c>
      <c r="D120" s="128" t="s">
        <v>190</v>
      </c>
      <c r="E120" s="128" t="s">
        <v>190</v>
      </c>
      <c r="F120" s="128" t="s">
        <v>190</v>
      </c>
      <c r="G120" s="128" t="s">
        <v>190</v>
      </c>
      <c r="H120" s="128" t="s">
        <v>190</v>
      </c>
      <c r="I120" s="128" t="s">
        <v>190</v>
      </c>
      <c r="J120" s="128" t="s">
        <v>190</v>
      </c>
      <c r="K120" s="128" t="s">
        <v>190</v>
      </c>
      <c r="L120" s="128" t="s">
        <v>190</v>
      </c>
      <c r="M120" s="128" t="s">
        <v>190</v>
      </c>
      <c r="N120" s="128" t="s">
        <v>195</v>
      </c>
      <c r="O120" s="128" t="s">
        <v>195</v>
      </c>
      <c r="P120" s="128" t="s">
        <v>190</v>
      </c>
      <c r="Q120" s="128" t="s">
        <v>195</v>
      </c>
      <c r="R120" s="128" t="s">
        <v>195</v>
      </c>
      <c r="S120" s="128" t="s">
        <v>190</v>
      </c>
      <c r="T120" s="128" t="s">
        <v>190</v>
      </c>
    </row>
    <row r="121" spans="1:20" x14ac:dyDescent="0.25">
      <c r="A121" s="125" t="s">
        <v>354</v>
      </c>
      <c r="B121" s="126" t="s">
        <v>360</v>
      </c>
      <c r="C121" s="125" t="s">
        <v>190</v>
      </c>
      <c r="D121" s="125" t="s">
        <v>190</v>
      </c>
      <c r="E121" s="125" t="s">
        <v>190</v>
      </c>
      <c r="F121" s="125" t="s">
        <v>190</v>
      </c>
      <c r="G121" s="125" t="s">
        <v>190</v>
      </c>
      <c r="H121" s="125" t="s">
        <v>190</v>
      </c>
      <c r="I121" s="125" t="s">
        <v>190</v>
      </c>
      <c r="J121" s="125" t="s">
        <v>190</v>
      </c>
      <c r="K121" s="125" t="s">
        <v>190</v>
      </c>
      <c r="L121" s="125" t="s">
        <v>190</v>
      </c>
      <c r="M121" s="125" t="s">
        <v>190</v>
      </c>
      <c r="N121" s="125" t="s">
        <v>190</v>
      </c>
      <c r="O121" s="125" t="s">
        <v>190</v>
      </c>
      <c r="P121" s="125" t="s">
        <v>190</v>
      </c>
      <c r="Q121" s="125" t="s">
        <v>195</v>
      </c>
      <c r="R121" s="125" t="s">
        <v>190</v>
      </c>
      <c r="S121" s="125" t="s">
        <v>190</v>
      </c>
      <c r="T121" s="125" t="s">
        <v>190</v>
      </c>
    </row>
    <row r="122" spans="1:20" x14ac:dyDescent="0.25">
      <c r="A122" s="128" t="s">
        <v>354</v>
      </c>
      <c r="B122" s="129" t="s">
        <v>359</v>
      </c>
      <c r="C122" s="128" t="s">
        <v>190</v>
      </c>
      <c r="D122" s="128" t="s">
        <v>190</v>
      </c>
      <c r="E122" s="128" t="s">
        <v>190</v>
      </c>
      <c r="F122" s="128" t="s">
        <v>190</v>
      </c>
      <c r="G122" s="128" t="s">
        <v>190</v>
      </c>
      <c r="H122" s="128" t="s">
        <v>190</v>
      </c>
      <c r="I122" s="128" t="s">
        <v>190</v>
      </c>
      <c r="J122" s="128" t="s">
        <v>190</v>
      </c>
      <c r="K122" s="128" t="s">
        <v>190</v>
      </c>
      <c r="L122" s="128" t="s">
        <v>190</v>
      </c>
      <c r="M122" s="128" t="s">
        <v>190</v>
      </c>
      <c r="N122" s="128" t="s">
        <v>195</v>
      </c>
      <c r="O122" s="128" t="s">
        <v>195</v>
      </c>
      <c r="P122" s="128" t="s">
        <v>190</v>
      </c>
      <c r="Q122" s="128" t="s">
        <v>195</v>
      </c>
      <c r="R122" s="128" t="s">
        <v>195</v>
      </c>
      <c r="S122" s="128" t="s">
        <v>190</v>
      </c>
      <c r="T122" s="128" t="s">
        <v>190</v>
      </c>
    </row>
    <row r="123" spans="1:20" x14ac:dyDescent="0.25">
      <c r="A123" s="125" t="s">
        <v>354</v>
      </c>
      <c r="B123" s="126" t="s">
        <v>358</v>
      </c>
      <c r="C123" s="125" t="s">
        <v>190</v>
      </c>
      <c r="D123" s="125" t="s">
        <v>190</v>
      </c>
      <c r="E123" s="125" t="s">
        <v>190</v>
      </c>
      <c r="F123" s="125" t="s">
        <v>190</v>
      </c>
      <c r="G123" s="125" t="s">
        <v>190</v>
      </c>
      <c r="H123" s="125" t="s">
        <v>190</v>
      </c>
      <c r="I123" s="125" t="s">
        <v>190</v>
      </c>
      <c r="J123" s="125" t="s">
        <v>190</v>
      </c>
      <c r="K123" s="125" t="s">
        <v>190</v>
      </c>
      <c r="L123" s="125" t="s">
        <v>190</v>
      </c>
      <c r="M123" s="125" t="s">
        <v>190</v>
      </c>
      <c r="N123" s="125" t="s">
        <v>190</v>
      </c>
      <c r="O123" s="125" t="s">
        <v>190</v>
      </c>
      <c r="P123" s="125" t="s">
        <v>190</v>
      </c>
      <c r="Q123" s="125" t="s">
        <v>195</v>
      </c>
      <c r="R123" s="125" t="s">
        <v>190</v>
      </c>
      <c r="S123" s="125" t="s">
        <v>190</v>
      </c>
      <c r="T123" s="125" t="s">
        <v>190</v>
      </c>
    </row>
    <row r="124" spans="1:20" x14ac:dyDescent="0.25">
      <c r="A124" s="128" t="s">
        <v>354</v>
      </c>
      <c r="B124" s="129" t="s">
        <v>357</v>
      </c>
      <c r="C124" s="128" t="s">
        <v>190</v>
      </c>
      <c r="D124" s="128" t="s">
        <v>190</v>
      </c>
      <c r="E124" s="128" t="s">
        <v>190</v>
      </c>
      <c r="F124" s="128" t="s">
        <v>190</v>
      </c>
      <c r="G124" s="128" t="s">
        <v>190</v>
      </c>
      <c r="H124" s="128" t="s">
        <v>190</v>
      </c>
      <c r="I124" s="128" t="s">
        <v>190</v>
      </c>
      <c r="J124" s="128" t="s">
        <v>195</v>
      </c>
      <c r="K124" s="128" t="s">
        <v>190</v>
      </c>
      <c r="L124" s="128" t="s">
        <v>190</v>
      </c>
      <c r="M124" s="128" t="s">
        <v>190</v>
      </c>
      <c r="N124" s="128" t="s">
        <v>195</v>
      </c>
      <c r="O124" s="128" t="s">
        <v>195</v>
      </c>
      <c r="P124" s="128" t="s">
        <v>190</v>
      </c>
      <c r="Q124" s="128" t="s">
        <v>195</v>
      </c>
      <c r="R124" s="128" t="s">
        <v>195</v>
      </c>
      <c r="S124" s="128" t="s">
        <v>190</v>
      </c>
      <c r="T124" s="128" t="s">
        <v>190</v>
      </c>
    </row>
    <row r="125" spans="1:20" x14ac:dyDescent="0.25">
      <c r="A125" s="125" t="s">
        <v>354</v>
      </c>
      <c r="B125" s="126" t="s">
        <v>356</v>
      </c>
      <c r="C125" s="125" t="s">
        <v>190</v>
      </c>
      <c r="D125" s="125" t="s">
        <v>195</v>
      </c>
      <c r="E125" s="125" t="s">
        <v>190</v>
      </c>
      <c r="F125" s="125" t="s">
        <v>190</v>
      </c>
      <c r="G125" s="125" t="s">
        <v>190</v>
      </c>
      <c r="H125" s="125" t="s">
        <v>190</v>
      </c>
      <c r="I125" s="125" t="s">
        <v>190</v>
      </c>
      <c r="J125" s="125" t="s">
        <v>190</v>
      </c>
      <c r="K125" s="125" t="s">
        <v>190</v>
      </c>
      <c r="L125" s="125" t="s">
        <v>190</v>
      </c>
      <c r="M125" s="125" t="s">
        <v>190</v>
      </c>
      <c r="N125" s="125" t="s">
        <v>190</v>
      </c>
      <c r="O125" s="125" t="s">
        <v>190</v>
      </c>
      <c r="P125" s="125" t="s">
        <v>190</v>
      </c>
      <c r="Q125" s="125" t="s">
        <v>195</v>
      </c>
      <c r="R125" s="125" t="s">
        <v>190</v>
      </c>
      <c r="S125" s="125" t="s">
        <v>190</v>
      </c>
      <c r="T125" s="125" t="s">
        <v>190</v>
      </c>
    </row>
    <row r="126" spans="1:20" x14ac:dyDescent="0.25">
      <c r="A126" s="128" t="s">
        <v>354</v>
      </c>
      <c r="B126" s="129" t="s">
        <v>355</v>
      </c>
      <c r="C126" s="128" t="s">
        <v>190</v>
      </c>
      <c r="D126" s="128" t="s">
        <v>195</v>
      </c>
      <c r="E126" s="128" t="s">
        <v>190</v>
      </c>
      <c r="F126" s="128" t="s">
        <v>190</v>
      </c>
      <c r="G126" s="128" t="s">
        <v>190</v>
      </c>
      <c r="H126" s="128" t="s">
        <v>190</v>
      </c>
      <c r="I126" s="128" t="s">
        <v>195</v>
      </c>
      <c r="J126" s="128" t="s">
        <v>195</v>
      </c>
      <c r="K126" s="128" t="s">
        <v>190</v>
      </c>
      <c r="L126" s="128" t="s">
        <v>190</v>
      </c>
      <c r="M126" s="128" t="s">
        <v>190</v>
      </c>
      <c r="N126" s="128" t="s">
        <v>195</v>
      </c>
      <c r="O126" s="128" t="s">
        <v>190</v>
      </c>
      <c r="P126" s="128" t="s">
        <v>190</v>
      </c>
      <c r="Q126" s="128" t="s">
        <v>195</v>
      </c>
      <c r="R126" s="128" t="s">
        <v>195</v>
      </c>
      <c r="S126" s="128" t="s">
        <v>190</v>
      </c>
      <c r="T126" s="128" t="s">
        <v>190</v>
      </c>
    </row>
    <row r="127" spans="1:20" x14ac:dyDescent="0.25">
      <c r="A127" s="125" t="s">
        <v>354</v>
      </c>
      <c r="B127" s="126" t="s">
        <v>353</v>
      </c>
      <c r="C127" s="125" t="s">
        <v>190</v>
      </c>
      <c r="D127" s="125" t="s">
        <v>195</v>
      </c>
      <c r="E127" s="125" t="s">
        <v>190</v>
      </c>
      <c r="F127" s="125" t="s">
        <v>190</v>
      </c>
      <c r="G127" s="125" t="s">
        <v>190</v>
      </c>
      <c r="H127" s="125" t="s">
        <v>190</v>
      </c>
      <c r="I127" s="125" t="s">
        <v>190</v>
      </c>
      <c r="J127" s="125" t="s">
        <v>190</v>
      </c>
      <c r="K127" s="125" t="s">
        <v>190</v>
      </c>
      <c r="L127" s="125" t="s">
        <v>190</v>
      </c>
      <c r="M127" s="125" t="s">
        <v>190</v>
      </c>
      <c r="N127" s="125" t="s">
        <v>195</v>
      </c>
      <c r="O127" s="125" t="s">
        <v>190</v>
      </c>
      <c r="P127" s="125" t="s">
        <v>190</v>
      </c>
      <c r="Q127" s="125" t="s">
        <v>195</v>
      </c>
      <c r="R127" s="125" t="s">
        <v>190</v>
      </c>
      <c r="S127" s="125" t="s">
        <v>195</v>
      </c>
      <c r="T127" s="125" t="s">
        <v>190</v>
      </c>
    </row>
    <row r="128" spans="1:20" x14ac:dyDescent="0.25">
      <c r="A128" s="128" t="s">
        <v>340</v>
      </c>
      <c r="B128" s="129" t="s">
        <v>352</v>
      </c>
      <c r="C128" s="128" t="s">
        <v>190</v>
      </c>
      <c r="D128" s="128" t="s">
        <v>195</v>
      </c>
      <c r="E128" s="128" t="s">
        <v>190</v>
      </c>
      <c r="F128" s="128" t="s">
        <v>190</v>
      </c>
      <c r="G128" s="128" t="s">
        <v>190</v>
      </c>
      <c r="H128" s="128" t="s">
        <v>190</v>
      </c>
      <c r="I128" s="128" t="s">
        <v>195</v>
      </c>
      <c r="J128" s="128" t="s">
        <v>190</v>
      </c>
      <c r="K128" s="128" t="s">
        <v>190</v>
      </c>
      <c r="L128" s="128" t="s">
        <v>190</v>
      </c>
      <c r="M128" s="128" t="s">
        <v>190</v>
      </c>
      <c r="N128" s="128" t="s">
        <v>190</v>
      </c>
      <c r="O128" s="128" t="s">
        <v>190</v>
      </c>
      <c r="P128" s="128" t="s">
        <v>190</v>
      </c>
      <c r="Q128" s="128" t="s">
        <v>195</v>
      </c>
      <c r="R128" s="128" t="s">
        <v>195</v>
      </c>
      <c r="S128" s="128" t="s">
        <v>195</v>
      </c>
      <c r="T128" s="128" t="s">
        <v>195</v>
      </c>
    </row>
    <row r="129" spans="1:20" x14ac:dyDescent="0.25">
      <c r="A129" s="125" t="s">
        <v>340</v>
      </c>
      <c r="B129" s="126" t="s">
        <v>351</v>
      </c>
      <c r="C129" s="125" t="s">
        <v>190</v>
      </c>
      <c r="D129" s="125" t="s">
        <v>190</v>
      </c>
      <c r="E129" s="125" t="s">
        <v>190</v>
      </c>
      <c r="F129" s="125" t="s">
        <v>190</v>
      </c>
      <c r="G129" s="125" t="s">
        <v>190</v>
      </c>
      <c r="H129" s="125" t="s">
        <v>190</v>
      </c>
      <c r="I129" s="125" t="s">
        <v>190</v>
      </c>
      <c r="J129" s="125" t="s">
        <v>195</v>
      </c>
      <c r="K129" s="125" t="s">
        <v>190</v>
      </c>
      <c r="L129" s="125" t="s">
        <v>190</v>
      </c>
      <c r="M129" s="125" t="s">
        <v>190</v>
      </c>
      <c r="N129" s="125" t="s">
        <v>195</v>
      </c>
      <c r="O129" s="125" t="s">
        <v>195</v>
      </c>
      <c r="P129" s="125" t="s">
        <v>190</v>
      </c>
      <c r="Q129" s="125" t="s">
        <v>195</v>
      </c>
      <c r="R129" s="125" t="s">
        <v>190</v>
      </c>
      <c r="S129" s="125" t="s">
        <v>195</v>
      </c>
      <c r="T129" s="125" t="s">
        <v>190</v>
      </c>
    </row>
    <row r="130" spans="1:20" x14ac:dyDescent="0.25">
      <c r="A130" s="128" t="s">
        <v>340</v>
      </c>
      <c r="B130" s="129" t="s">
        <v>350</v>
      </c>
      <c r="C130" s="128" t="s">
        <v>190</v>
      </c>
      <c r="D130" s="128" t="s">
        <v>190</v>
      </c>
      <c r="E130" s="128" t="s">
        <v>190</v>
      </c>
      <c r="F130" s="128" t="s">
        <v>190</v>
      </c>
      <c r="G130" s="128" t="s">
        <v>190</v>
      </c>
      <c r="H130" s="128" t="s">
        <v>190</v>
      </c>
      <c r="I130" s="128" t="s">
        <v>195</v>
      </c>
      <c r="J130" s="128" t="s">
        <v>190</v>
      </c>
      <c r="K130" s="128" t="s">
        <v>190</v>
      </c>
      <c r="L130" s="128" t="s">
        <v>190</v>
      </c>
      <c r="M130" s="128" t="s">
        <v>190</v>
      </c>
      <c r="N130" s="128" t="s">
        <v>190</v>
      </c>
      <c r="O130" s="128" t="s">
        <v>190</v>
      </c>
      <c r="P130" s="128" t="s">
        <v>190</v>
      </c>
      <c r="Q130" s="128" t="s">
        <v>195</v>
      </c>
      <c r="R130" s="128" t="s">
        <v>190</v>
      </c>
      <c r="S130" s="128" t="s">
        <v>195</v>
      </c>
      <c r="T130" s="128" t="s">
        <v>190</v>
      </c>
    </row>
    <row r="131" spans="1:20" x14ac:dyDescent="0.25">
      <c r="A131" s="125" t="s">
        <v>340</v>
      </c>
      <c r="B131" s="126" t="s">
        <v>349</v>
      </c>
      <c r="C131" s="125" t="s">
        <v>190</v>
      </c>
      <c r="D131" s="125" t="s">
        <v>190</v>
      </c>
      <c r="E131" s="125" t="s">
        <v>190</v>
      </c>
      <c r="F131" s="125" t="s">
        <v>190</v>
      </c>
      <c r="G131" s="125" t="s">
        <v>190</v>
      </c>
      <c r="H131" s="125" t="s">
        <v>190</v>
      </c>
      <c r="I131" s="125" t="s">
        <v>195</v>
      </c>
      <c r="J131" s="125" t="s">
        <v>190</v>
      </c>
      <c r="K131" s="125" t="s">
        <v>190</v>
      </c>
      <c r="L131" s="125" t="s">
        <v>190</v>
      </c>
      <c r="M131" s="125" t="s">
        <v>190</v>
      </c>
      <c r="N131" s="125" t="s">
        <v>190</v>
      </c>
      <c r="O131" s="125" t="s">
        <v>190</v>
      </c>
      <c r="P131" s="125" t="s">
        <v>190</v>
      </c>
      <c r="Q131" s="125" t="s">
        <v>195</v>
      </c>
      <c r="R131" s="125" t="s">
        <v>190</v>
      </c>
      <c r="S131" s="125" t="s">
        <v>190</v>
      </c>
      <c r="T131" s="125" t="s">
        <v>190</v>
      </c>
    </row>
    <row r="132" spans="1:20" x14ac:dyDescent="0.25">
      <c r="A132" s="128" t="s">
        <v>340</v>
      </c>
      <c r="B132" s="129" t="s">
        <v>348</v>
      </c>
      <c r="C132" s="128" t="s">
        <v>190</v>
      </c>
      <c r="D132" s="128" t="s">
        <v>190</v>
      </c>
      <c r="E132" s="128" t="s">
        <v>190</v>
      </c>
      <c r="F132" s="128" t="s">
        <v>190</v>
      </c>
      <c r="G132" s="128" t="s">
        <v>190</v>
      </c>
      <c r="H132" s="128" t="s">
        <v>190</v>
      </c>
      <c r="I132" s="128" t="s">
        <v>190</v>
      </c>
      <c r="J132" s="128" t="s">
        <v>190</v>
      </c>
      <c r="K132" s="128" t="s">
        <v>190</v>
      </c>
      <c r="L132" s="128" t="s">
        <v>190</v>
      </c>
      <c r="M132" s="128" t="s">
        <v>190</v>
      </c>
      <c r="N132" s="128" t="s">
        <v>190</v>
      </c>
      <c r="O132" s="128" t="s">
        <v>190</v>
      </c>
      <c r="P132" s="128" t="s">
        <v>190</v>
      </c>
      <c r="Q132" s="128" t="s">
        <v>190</v>
      </c>
      <c r="R132" s="128" t="s">
        <v>190</v>
      </c>
      <c r="S132" s="128" t="s">
        <v>190</v>
      </c>
      <c r="T132" s="128" t="s">
        <v>190</v>
      </c>
    </row>
    <row r="133" spans="1:20" x14ac:dyDescent="0.25">
      <c r="A133" s="125" t="s">
        <v>340</v>
      </c>
      <c r="B133" s="126" t="s">
        <v>347</v>
      </c>
      <c r="C133" s="125" t="s">
        <v>190</v>
      </c>
      <c r="D133" s="125" t="s">
        <v>190</v>
      </c>
      <c r="E133" s="125" t="s">
        <v>190</v>
      </c>
      <c r="F133" s="125" t="s">
        <v>190</v>
      </c>
      <c r="G133" s="125" t="s">
        <v>195</v>
      </c>
      <c r="H133" s="125" t="s">
        <v>190</v>
      </c>
      <c r="I133" s="125" t="s">
        <v>190</v>
      </c>
      <c r="J133" s="125" t="s">
        <v>190</v>
      </c>
      <c r="K133" s="125" t="s">
        <v>190</v>
      </c>
      <c r="L133" s="125" t="s">
        <v>190</v>
      </c>
      <c r="M133" s="125" t="s">
        <v>190</v>
      </c>
      <c r="N133" s="125" t="s">
        <v>190</v>
      </c>
      <c r="O133" s="125" t="s">
        <v>190</v>
      </c>
      <c r="P133" s="125" t="s">
        <v>190</v>
      </c>
      <c r="Q133" s="125" t="s">
        <v>190</v>
      </c>
      <c r="R133" s="125" t="s">
        <v>190</v>
      </c>
      <c r="S133" s="125" t="s">
        <v>190</v>
      </c>
      <c r="T133" s="125" t="s">
        <v>190</v>
      </c>
    </row>
    <row r="134" spans="1:20" x14ac:dyDescent="0.25">
      <c r="A134" s="128" t="s">
        <v>340</v>
      </c>
      <c r="B134" s="129" t="s">
        <v>346</v>
      </c>
      <c r="C134" s="128" t="s">
        <v>190</v>
      </c>
      <c r="D134" s="128" t="s">
        <v>195</v>
      </c>
      <c r="E134" s="128" t="s">
        <v>190</v>
      </c>
      <c r="F134" s="128" t="s">
        <v>190</v>
      </c>
      <c r="G134" s="128" t="s">
        <v>190</v>
      </c>
      <c r="H134" s="128" t="s">
        <v>190</v>
      </c>
      <c r="I134" s="128" t="s">
        <v>190</v>
      </c>
      <c r="J134" s="128" t="s">
        <v>190</v>
      </c>
      <c r="K134" s="128" t="s">
        <v>190</v>
      </c>
      <c r="L134" s="128" t="s">
        <v>190</v>
      </c>
      <c r="M134" s="128" t="s">
        <v>190</v>
      </c>
      <c r="N134" s="128" t="s">
        <v>190</v>
      </c>
      <c r="O134" s="128" t="s">
        <v>190</v>
      </c>
      <c r="P134" s="128" t="s">
        <v>190</v>
      </c>
      <c r="Q134" s="128" t="s">
        <v>195</v>
      </c>
      <c r="R134" s="128" t="s">
        <v>190</v>
      </c>
      <c r="S134" s="128" t="s">
        <v>195</v>
      </c>
      <c r="T134" s="128" t="s">
        <v>190</v>
      </c>
    </row>
    <row r="135" spans="1:20" x14ac:dyDescent="0.25">
      <c r="A135" s="125" t="s">
        <v>340</v>
      </c>
      <c r="B135" s="126" t="s">
        <v>345</v>
      </c>
      <c r="C135" s="125" t="s">
        <v>190</v>
      </c>
      <c r="D135" s="125" t="s">
        <v>195</v>
      </c>
      <c r="E135" s="125" t="s">
        <v>190</v>
      </c>
      <c r="F135" s="125" t="s">
        <v>190</v>
      </c>
      <c r="G135" s="125" t="s">
        <v>190</v>
      </c>
      <c r="H135" s="125" t="s">
        <v>190</v>
      </c>
      <c r="I135" s="125" t="s">
        <v>195</v>
      </c>
      <c r="J135" s="125" t="s">
        <v>195</v>
      </c>
      <c r="K135" s="125" t="s">
        <v>190</v>
      </c>
      <c r="L135" s="125" t="s">
        <v>190</v>
      </c>
      <c r="M135" s="125" t="s">
        <v>190</v>
      </c>
      <c r="N135" s="125" t="s">
        <v>195</v>
      </c>
      <c r="O135" s="125" t="s">
        <v>195</v>
      </c>
      <c r="P135" s="125" t="s">
        <v>190</v>
      </c>
      <c r="Q135" s="125" t="s">
        <v>195</v>
      </c>
      <c r="R135" s="125" t="s">
        <v>195</v>
      </c>
      <c r="S135" s="125" t="s">
        <v>195</v>
      </c>
      <c r="T135" s="125" t="s">
        <v>190</v>
      </c>
    </row>
    <row r="136" spans="1:20" x14ac:dyDescent="0.25">
      <c r="A136" s="128" t="s">
        <v>340</v>
      </c>
      <c r="B136" s="129" t="s">
        <v>344</v>
      </c>
      <c r="C136" s="128" t="s">
        <v>190</v>
      </c>
      <c r="D136" s="128" t="s">
        <v>190</v>
      </c>
      <c r="E136" s="128" t="s">
        <v>190</v>
      </c>
      <c r="F136" s="128" t="s">
        <v>190</v>
      </c>
      <c r="G136" s="128" t="s">
        <v>195</v>
      </c>
      <c r="H136" s="128" t="s">
        <v>190</v>
      </c>
      <c r="I136" s="128" t="s">
        <v>195</v>
      </c>
      <c r="J136" s="128" t="s">
        <v>195</v>
      </c>
      <c r="K136" s="128" t="s">
        <v>195</v>
      </c>
      <c r="L136" s="128" t="s">
        <v>190</v>
      </c>
      <c r="M136" s="128" t="s">
        <v>190</v>
      </c>
      <c r="N136" s="128" t="s">
        <v>195</v>
      </c>
      <c r="O136" s="128" t="s">
        <v>195</v>
      </c>
      <c r="P136" s="128" t="s">
        <v>190</v>
      </c>
      <c r="Q136" s="128" t="s">
        <v>195</v>
      </c>
      <c r="R136" s="128" t="s">
        <v>190</v>
      </c>
      <c r="S136" s="128" t="s">
        <v>195</v>
      </c>
      <c r="T136" s="128" t="s">
        <v>190</v>
      </c>
    </row>
    <row r="137" spans="1:20" x14ac:dyDescent="0.25">
      <c r="A137" s="125" t="s">
        <v>340</v>
      </c>
      <c r="B137" s="126" t="s">
        <v>343</v>
      </c>
      <c r="C137" s="125" t="s">
        <v>190</v>
      </c>
      <c r="D137" s="125" t="s">
        <v>190</v>
      </c>
      <c r="E137" s="125" t="s">
        <v>190</v>
      </c>
      <c r="F137" s="125" t="s">
        <v>190</v>
      </c>
      <c r="G137" s="125" t="s">
        <v>190</v>
      </c>
      <c r="H137" s="125" t="s">
        <v>190</v>
      </c>
      <c r="I137" s="125" t="s">
        <v>195</v>
      </c>
      <c r="J137" s="125" t="s">
        <v>195</v>
      </c>
      <c r="K137" s="125" t="s">
        <v>190</v>
      </c>
      <c r="L137" s="125" t="s">
        <v>190</v>
      </c>
      <c r="M137" s="125" t="s">
        <v>190</v>
      </c>
      <c r="N137" s="125" t="s">
        <v>190</v>
      </c>
      <c r="O137" s="125" t="s">
        <v>190</v>
      </c>
      <c r="P137" s="125" t="s">
        <v>190</v>
      </c>
      <c r="Q137" s="125" t="s">
        <v>195</v>
      </c>
      <c r="R137" s="125" t="s">
        <v>195</v>
      </c>
      <c r="S137" s="125" t="s">
        <v>195</v>
      </c>
      <c r="T137" s="125" t="s">
        <v>190</v>
      </c>
    </row>
    <row r="138" spans="1:20" x14ac:dyDescent="0.25">
      <c r="A138" s="128" t="s">
        <v>340</v>
      </c>
      <c r="B138" s="129" t="s">
        <v>342</v>
      </c>
      <c r="C138" s="128" t="s">
        <v>190</v>
      </c>
      <c r="D138" s="128" t="s">
        <v>190</v>
      </c>
      <c r="E138" s="128" t="s">
        <v>190</v>
      </c>
      <c r="F138" s="128" t="s">
        <v>190</v>
      </c>
      <c r="G138" s="128" t="s">
        <v>190</v>
      </c>
      <c r="H138" s="128" t="s">
        <v>190</v>
      </c>
      <c r="I138" s="128" t="s">
        <v>190</v>
      </c>
      <c r="J138" s="128" t="s">
        <v>195</v>
      </c>
      <c r="K138" s="128" t="s">
        <v>190</v>
      </c>
      <c r="L138" s="128" t="s">
        <v>190</v>
      </c>
      <c r="M138" s="128" t="s">
        <v>190</v>
      </c>
      <c r="N138" s="128" t="s">
        <v>190</v>
      </c>
      <c r="O138" s="128" t="s">
        <v>190</v>
      </c>
      <c r="P138" s="128" t="s">
        <v>190</v>
      </c>
      <c r="Q138" s="128" t="s">
        <v>195</v>
      </c>
      <c r="R138" s="128" t="s">
        <v>190</v>
      </c>
      <c r="S138" s="128" t="s">
        <v>190</v>
      </c>
      <c r="T138" s="128" t="s">
        <v>190</v>
      </c>
    </row>
    <row r="139" spans="1:20" x14ac:dyDescent="0.25">
      <c r="A139" s="125" t="s">
        <v>340</v>
      </c>
      <c r="B139" s="126" t="s">
        <v>341</v>
      </c>
      <c r="C139" s="125" t="s">
        <v>190</v>
      </c>
      <c r="D139" s="125" t="s">
        <v>190</v>
      </c>
      <c r="E139" s="125" t="s">
        <v>190</v>
      </c>
      <c r="F139" s="125" t="s">
        <v>190</v>
      </c>
      <c r="G139" s="125" t="s">
        <v>190</v>
      </c>
      <c r="H139" s="125" t="s">
        <v>190</v>
      </c>
      <c r="I139" s="125" t="s">
        <v>195</v>
      </c>
      <c r="J139" s="125" t="s">
        <v>195</v>
      </c>
      <c r="K139" s="125" t="s">
        <v>195</v>
      </c>
      <c r="L139" s="125" t="s">
        <v>190</v>
      </c>
      <c r="M139" s="125" t="s">
        <v>190</v>
      </c>
      <c r="N139" s="125" t="s">
        <v>195</v>
      </c>
      <c r="O139" s="125" t="s">
        <v>190</v>
      </c>
      <c r="P139" s="125" t="s">
        <v>195</v>
      </c>
      <c r="Q139" s="125" t="s">
        <v>195</v>
      </c>
      <c r="R139" s="125" t="s">
        <v>190</v>
      </c>
      <c r="S139" s="125" t="s">
        <v>195</v>
      </c>
      <c r="T139" s="125" t="s">
        <v>190</v>
      </c>
    </row>
    <row r="140" spans="1:20" x14ac:dyDescent="0.25">
      <c r="A140" s="128" t="s">
        <v>340</v>
      </c>
      <c r="B140" s="129" t="s">
        <v>339</v>
      </c>
      <c r="C140" s="128" t="s">
        <v>190</v>
      </c>
      <c r="D140" s="128" t="s">
        <v>190</v>
      </c>
      <c r="E140" s="128" t="s">
        <v>190</v>
      </c>
      <c r="F140" s="128" t="s">
        <v>190</v>
      </c>
      <c r="G140" s="128" t="s">
        <v>190</v>
      </c>
      <c r="H140" s="128" t="s">
        <v>190</v>
      </c>
      <c r="I140" s="128" t="s">
        <v>190</v>
      </c>
      <c r="J140" s="128" t="s">
        <v>195</v>
      </c>
      <c r="K140" s="128" t="s">
        <v>195</v>
      </c>
      <c r="L140" s="128" t="s">
        <v>195</v>
      </c>
      <c r="M140" s="128" t="s">
        <v>190</v>
      </c>
      <c r="N140" s="128" t="s">
        <v>195</v>
      </c>
      <c r="O140" s="128" t="s">
        <v>195</v>
      </c>
      <c r="P140" s="128" t="s">
        <v>190</v>
      </c>
      <c r="Q140" s="128" t="s">
        <v>195</v>
      </c>
      <c r="R140" s="128" t="s">
        <v>190</v>
      </c>
      <c r="S140" s="128" t="s">
        <v>195</v>
      </c>
      <c r="T140" s="128" t="s">
        <v>190</v>
      </c>
    </row>
    <row r="141" spans="1:20" x14ac:dyDescent="0.25">
      <c r="A141" s="125" t="s">
        <v>336</v>
      </c>
      <c r="B141" s="126" t="s">
        <v>338</v>
      </c>
      <c r="C141" s="125" t="s">
        <v>190</v>
      </c>
      <c r="D141" s="125" t="s">
        <v>195</v>
      </c>
      <c r="E141" s="125" t="s">
        <v>190</v>
      </c>
      <c r="F141" s="125" t="s">
        <v>190</v>
      </c>
      <c r="G141" s="125" t="s">
        <v>190</v>
      </c>
      <c r="H141" s="125" t="s">
        <v>190</v>
      </c>
      <c r="I141" s="125" t="s">
        <v>195</v>
      </c>
      <c r="J141" s="125" t="s">
        <v>195</v>
      </c>
      <c r="K141" s="125" t="s">
        <v>195</v>
      </c>
      <c r="L141" s="125" t="s">
        <v>190</v>
      </c>
      <c r="M141" s="125" t="s">
        <v>190</v>
      </c>
      <c r="N141" s="125" t="s">
        <v>190</v>
      </c>
      <c r="O141" s="125" t="s">
        <v>190</v>
      </c>
      <c r="P141" s="125" t="s">
        <v>190</v>
      </c>
      <c r="Q141" s="125" t="s">
        <v>195</v>
      </c>
      <c r="R141" s="125" t="s">
        <v>190</v>
      </c>
      <c r="S141" s="125" t="s">
        <v>190</v>
      </c>
      <c r="T141" s="125" t="s">
        <v>190</v>
      </c>
    </row>
    <row r="142" spans="1:20" x14ac:dyDescent="0.25">
      <c r="A142" s="128" t="s">
        <v>336</v>
      </c>
      <c r="B142" s="129" t="s">
        <v>337</v>
      </c>
      <c r="C142" s="128" t="s">
        <v>190</v>
      </c>
      <c r="D142" s="128" t="s">
        <v>190</v>
      </c>
      <c r="E142" s="128" t="s">
        <v>190</v>
      </c>
      <c r="F142" s="128" t="s">
        <v>190</v>
      </c>
      <c r="G142" s="128" t="s">
        <v>190</v>
      </c>
      <c r="H142" s="128" t="s">
        <v>190</v>
      </c>
      <c r="I142" s="128" t="s">
        <v>190</v>
      </c>
      <c r="J142" s="128" t="s">
        <v>190</v>
      </c>
      <c r="K142" s="128" t="s">
        <v>190</v>
      </c>
      <c r="L142" s="128" t="s">
        <v>190</v>
      </c>
      <c r="M142" s="128" t="s">
        <v>190</v>
      </c>
      <c r="N142" s="128" t="s">
        <v>195</v>
      </c>
      <c r="O142" s="128" t="s">
        <v>195</v>
      </c>
      <c r="P142" s="128" t="s">
        <v>190</v>
      </c>
      <c r="Q142" s="128" t="s">
        <v>190</v>
      </c>
      <c r="R142" s="128" t="s">
        <v>190</v>
      </c>
      <c r="S142" s="128" t="s">
        <v>190</v>
      </c>
      <c r="T142" s="128" t="s">
        <v>190</v>
      </c>
    </row>
    <row r="143" spans="1:20" x14ac:dyDescent="0.25">
      <c r="A143" s="125" t="s">
        <v>336</v>
      </c>
      <c r="B143" s="126" t="s">
        <v>335</v>
      </c>
      <c r="C143" s="125" t="s">
        <v>190</v>
      </c>
      <c r="D143" s="125" t="s">
        <v>195</v>
      </c>
      <c r="E143" s="125" t="s">
        <v>195</v>
      </c>
      <c r="F143" s="125" t="s">
        <v>190</v>
      </c>
      <c r="G143" s="125" t="s">
        <v>190</v>
      </c>
      <c r="H143" s="125" t="s">
        <v>190</v>
      </c>
      <c r="I143" s="125" t="s">
        <v>195</v>
      </c>
      <c r="J143" s="125" t="s">
        <v>190</v>
      </c>
      <c r="K143" s="125" t="s">
        <v>190</v>
      </c>
      <c r="L143" s="125" t="s">
        <v>190</v>
      </c>
      <c r="M143" s="125" t="s">
        <v>195</v>
      </c>
      <c r="N143" s="125" t="s">
        <v>195</v>
      </c>
      <c r="O143" s="125" t="s">
        <v>195</v>
      </c>
      <c r="P143" s="125" t="s">
        <v>195</v>
      </c>
      <c r="Q143" s="125" t="s">
        <v>195</v>
      </c>
      <c r="R143" s="125" t="s">
        <v>195</v>
      </c>
      <c r="S143" s="125" t="s">
        <v>190</v>
      </c>
      <c r="T143" s="125" t="s">
        <v>190</v>
      </c>
    </row>
    <row r="144" spans="1:20" x14ac:dyDescent="0.25">
      <c r="A144" s="128" t="s">
        <v>331</v>
      </c>
      <c r="B144" s="129" t="s">
        <v>334</v>
      </c>
      <c r="C144" s="128" t="s">
        <v>190</v>
      </c>
      <c r="D144" s="128" t="s">
        <v>195</v>
      </c>
      <c r="E144" s="128" t="s">
        <v>190</v>
      </c>
      <c r="F144" s="128" t="s">
        <v>190</v>
      </c>
      <c r="G144" s="128" t="s">
        <v>190</v>
      </c>
      <c r="H144" s="128" t="s">
        <v>190</v>
      </c>
      <c r="I144" s="128" t="s">
        <v>190</v>
      </c>
      <c r="J144" s="128" t="s">
        <v>190</v>
      </c>
      <c r="K144" s="128" t="s">
        <v>195</v>
      </c>
      <c r="L144" s="128" t="s">
        <v>190</v>
      </c>
      <c r="M144" s="128" t="s">
        <v>190</v>
      </c>
      <c r="N144" s="128" t="s">
        <v>195</v>
      </c>
      <c r="O144" s="128" t="s">
        <v>195</v>
      </c>
      <c r="P144" s="128" t="s">
        <v>190</v>
      </c>
      <c r="Q144" s="128" t="s">
        <v>190</v>
      </c>
      <c r="R144" s="128" t="s">
        <v>195</v>
      </c>
      <c r="S144" s="128" t="s">
        <v>190</v>
      </c>
      <c r="T144" s="128" t="s">
        <v>190</v>
      </c>
    </row>
    <row r="145" spans="1:20" x14ac:dyDescent="0.25">
      <c r="A145" s="125" t="s">
        <v>331</v>
      </c>
      <c r="B145" s="126" t="s">
        <v>333</v>
      </c>
      <c r="C145" s="125" t="s">
        <v>190</v>
      </c>
      <c r="D145" s="125" t="s">
        <v>190</v>
      </c>
      <c r="E145" s="125" t="s">
        <v>190</v>
      </c>
      <c r="F145" s="125" t="s">
        <v>190</v>
      </c>
      <c r="G145" s="125" t="s">
        <v>190</v>
      </c>
      <c r="H145" s="125" t="s">
        <v>190</v>
      </c>
      <c r="I145" s="125" t="s">
        <v>190</v>
      </c>
      <c r="J145" s="125" t="s">
        <v>190</v>
      </c>
      <c r="K145" s="125" t="s">
        <v>190</v>
      </c>
      <c r="L145" s="125" t="s">
        <v>190</v>
      </c>
      <c r="M145" s="125" t="s">
        <v>190</v>
      </c>
      <c r="N145" s="125" t="s">
        <v>190</v>
      </c>
      <c r="O145" s="125" t="s">
        <v>190</v>
      </c>
      <c r="P145" s="125" t="s">
        <v>190</v>
      </c>
      <c r="Q145" s="125" t="s">
        <v>190</v>
      </c>
      <c r="R145" s="125" t="s">
        <v>190</v>
      </c>
      <c r="S145" s="125" t="s">
        <v>190</v>
      </c>
      <c r="T145" s="125" t="s">
        <v>190</v>
      </c>
    </row>
    <row r="146" spans="1:20" x14ac:dyDescent="0.25">
      <c r="A146" s="128" t="s">
        <v>331</v>
      </c>
      <c r="B146" s="129" t="s">
        <v>332</v>
      </c>
      <c r="C146" s="128" t="s">
        <v>190</v>
      </c>
      <c r="D146" s="128" t="s">
        <v>195</v>
      </c>
      <c r="E146" s="128" t="s">
        <v>190</v>
      </c>
      <c r="F146" s="128" t="s">
        <v>190</v>
      </c>
      <c r="G146" s="128" t="s">
        <v>190</v>
      </c>
      <c r="H146" s="128" t="s">
        <v>190</v>
      </c>
      <c r="I146" s="128" t="s">
        <v>190</v>
      </c>
      <c r="J146" s="128" t="s">
        <v>190</v>
      </c>
      <c r="K146" s="128" t="s">
        <v>190</v>
      </c>
      <c r="L146" s="128" t="s">
        <v>190</v>
      </c>
      <c r="M146" s="128" t="s">
        <v>190</v>
      </c>
      <c r="N146" s="128" t="s">
        <v>190</v>
      </c>
      <c r="O146" s="128" t="s">
        <v>190</v>
      </c>
      <c r="P146" s="128" t="s">
        <v>190</v>
      </c>
      <c r="Q146" s="128" t="s">
        <v>190</v>
      </c>
      <c r="R146" s="128" t="s">
        <v>190</v>
      </c>
      <c r="S146" s="128" t="s">
        <v>190</v>
      </c>
      <c r="T146" s="128" t="s">
        <v>190</v>
      </c>
    </row>
    <row r="147" spans="1:20" x14ac:dyDescent="0.25">
      <c r="A147" s="125" t="s">
        <v>331</v>
      </c>
      <c r="B147" s="126" t="s">
        <v>330</v>
      </c>
      <c r="C147" s="125" t="s">
        <v>190</v>
      </c>
      <c r="D147" s="125" t="s">
        <v>190</v>
      </c>
      <c r="E147" s="125" t="s">
        <v>190</v>
      </c>
      <c r="F147" s="125" t="s">
        <v>190</v>
      </c>
      <c r="G147" s="125" t="s">
        <v>190</v>
      </c>
      <c r="H147" s="125" t="s">
        <v>190</v>
      </c>
      <c r="I147" s="125" t="s">
        <v>190</v>
      </c>
      <c r="J147" s="125" t="s">
        <v>190</v>
      </c>
      <c r="K147" s="125" t="s">
        <v>190</v>
      </c>
      <c r="L147" s="125" t="s">
        <v>190</v>
      </c>
      <c r="M147" s="125" t="s">
        <v>190</v>
      </c>
      <c r="N147" s="125" t="s">
        <v>195</v>
      </c>
      <c r="O147" s="125" t="s">
        <v>195</v>
      </c>
      <c r="P147" s="125" t="s">
        <v>190</v>
      </c>
      <c r="Q147" s="125" t="s">
        <v>195</v>
      </c>
      <c r="R147" s="125" t="s">
        <v>190</v>
      </c>
      <c r="S147" s="125" t="s">
        <v>190</v>
      </c>
      <c r="T147" s="125" t="s">
        <v>190</v>
      </c>
    </row>
    <row r="148" spans="1:20" x14ac:dyDescent="0.25">
      <c r="A148" s="128" t="s">
        <v>328</v>
      </c>
      <c r="B148" s="129" t="s">
        <v>329</v>
      </c>
      <c r="C148" s="128" t="s">
        <v>190</v>
      </c>
      <c r="D148" s="128" t="s">
        <v>190</v>
      </c>
      <c r="E148" s="128" t="s">
        <v>190</v>
      </c>
      <c r="F148" s="128" t="s">
        <v>190</v>
      </c>
      <c r="G148" s="128" t="s">
        <v>190</v>
      </c>
      <c r="H148" s="128" t="s">
        <v>190</v>
      </c>
      <c r="I148" s="128" t="s">
        <v>195</v>
      </c>
      <c r="J148" s="128" t="s">
        <v>195</v>
      </c>
      <c r="K148" s="128" t="s">
        <v>195</v>
      </c>
      <c r="L148" s="128" t="s">
        <v>190</v>
      </c>
      <c r="M148" s="128" t="s">
        <v>190</v>
      </c>
      <c r="N148" s="128" t="s">
        <v>195</v>
      </c>
      <c r="O148" s="128" t="s">
        <v>195</v>
      </c>
      <c r="P148" s="128" t="s">
        <v>195</v>
      </c>
      <c r="Q148" s="128" t="s">
        <v>195</v>
      </c>
      <c r="R148" s="128" t="s">
        <v>190</v>
      </c>
      <c r="S148" s="128" t="s">
        <v>195</v>
      </c>
      <c r="T148" s="128" t="s">
        <v>190</v>
      </c>
    </row>
    <row r="149" spans="1:20" x14ac:dyDescent="0.25">
      <c r="A149" s="125" t="s">
        <v>328</v>
      </c>
      <c r="B149" s="126" t="s">
        <v>327</v>
      </c>
      <c r="C149" s="125" t="s">
        <v>195</v>
      </c>
      <c r="D149" s="125" t="s">
        <v>195</v>
      </c>
      <c r="E149" s="125" t="s">
        <v>190</v>
      </c>
      <c r="F149" s="125" t="s">
        <v>190</v>
      </c>
      <c r="G149" s="125" t="s">
        <v>190</v>
      </c>
      <c r="H149" s="125" t="s">
        <v>190</v>
      </c>
      <c r="I149" s="125" t="s">
        <v>195</v>
      </c>
      <c r="J149" s="125" t="s">
        <v>195</v>
      </c>
      <c r="K149" s="125" t="s">
        <v>190</v>
      </c>
      <c r="L149" s="125" t="s">
        <v>190</v>
      </c>
      <c r="M149" s="125" t="s">
        <v>190</v>
      </c>
      <c r="N149" s="125" t="s">
        <v>190</v>
      </c>
      <c r="O149" s="125" t="s">
        <v>190</v>
      </c>
      <c r="P149" s="125" t="s">
        <v>190</v>
      </c>
      <c r="Q149" s="125" t="s">
        <v>195</v>
      </c>
      <c r="R149" s="125" t="s">
        <v>190</v>
      </c>
      <c r="S149" s="125" t="s">
        <v>195</v>
      </c>
      <c r="T149" s="125" t="s">
        <v>190</v>
      </c>
    </row>
    <row r="150" spans="1:20" x14ac:dyDescent="0.25">
      <c r="A150" s="128" t="s">
        <v>322</v>
      </c>
      <c r="B150" s="129" t="s">
        <v>326</v>
      </c>
      <c r="C150" s="128" t="s">
        <v>190</v>
      </c>
      <c r="D150" s="128" t="s">
        <v>190</v>
      </c>
      <c r="E150" s="128" t="s">
        <v>190</v>
      </c>
      <c r="F150" s="128" t="s">
        <v>190</v>
      </c>
      <c r="G150" s="128" t="s">
        <v>190</v>
      </c>
      <c r="H150" s="128" t="s">
        <v>190</v>
      </c>
      <c r="I150" s="128" t="s">
        <v>195</v>
      </c>
      <c r="J150" s="128" t="s">
        <v>195</v>
      </c>
      <c r="K150" s="128" t="s">
        <v>190</v>
      </c>
      <c r="L150" s="128" t="s">
        <v>190</v>
      </c>
      <c r="M150" s="128" t="s">
        <v>190</v>
      </c>
      <c r="N150" s="128" t="s">
        <v>190</v>
      </c>
      <c r="O150" s="128" t="s">
        <v>190</v>
      </c>
      <c r="P150" s="128" t="s">
        <v>190</v>
      </c>
      <c r="Q150" s="128" t="s">
        <v>190</v>
      </c>
      <c r="R150" s="128" t="s">
        <v>190</v>
      </c>
      <c r="S150" s="128" t="s">
        <v>195</v>
      </c>
      <c r="T150" s="128" t="s">
        <v>190</v>
      </c>
    </row>
    <row r="151" spans="1:20" x14ac:dyDescent="0.25">
      <c r="A151" s="125" t="s">
        <v>322</v>
      </c>
      <c r="B151" s="126" t="s">
        <v>325</v>
      </c>
      <c r="C151" s="125" t="s">
        <v>190</v>
      </c>
      <c r="D151" s="125" t="s">
        <v>190</v>
      </c>
      <c r="E151" s="125" t="s">
        <v>190</v>
      </c>
      <c r="F151" s="125" t="s">
        <v>190</v>
      </c>
      <c r="G151" s="125" t="s">
        <v>190</v>
      </c>
      <c r="H151" s="125" t="s">
        <v>190</v>
      </c>
      <c r="I151" s="125" t="s">
        <v>190</v>
      </c>
      <c r="J151" s="125" t="s">
        <v>195</v>
      </c>
      <c r="K151" s="125" t="s">
        <v>195</v>
      </c>
      <c r="L151" s="125" t="s">
        <v>190</v>
      </c>
      <c r="M151" s="125" t="s">
        <v>195</v>
      </c>
      <c r="N151" s="125" t="s">
        <v>195</v>
      </c>
      <c r="O151" s="125" t="s">
        <v>195</v>
      </c>
      <c r="P151" s="125" t="s">
        <v>190</v>
      </c>
      <c r="Q151" s="125" t="s">
        <v>195</v>
      </c>
      <c r="R151" s="125" t="s">
        <v>195</v>
      </c>
      <c r="S151" s="125" t="s">
        <v>195</v>
      </c>
      <c r="T151" s="125" t="s">
        <v>190</v>
      </c>
    </row>
    <row r="152" spans="1:20" x14ac:dyDescent="0.25">
      <c r="A152" s="128" t="s">
        <v>322</v>
      </c>
      <c r="B152" s="129" t="s">
        <v>324</v>
      </c>
      <c r="C152" s="128" t="s">
        <v>190</v>
      </c>
      <c r="D152" s="128" t="s">
        <v>195</v>
      </c>
      <c r="E152" s="128" t="s">
        <v>190</v>
      </c>
      <c r="F152" s="128" t="s">
        <v>190</v>
      </c>
      <c r="G152" s="128" t="s">
        <v>190</v>
      </c>
      <c r="H152" s="128" t="s">
        <v>190</v>
      </c>
      <c r="I152" s="128" t="s">
        <v>190</v>
      </c>
      <c r="J152" s="128" t="s">
        <v>190</v>
      </c>
      <c r="K152" s="128" t="s">
        <v>190</v>
      </c>
      <c r="L152" s="128" t="s">
        <v>190</v>
      </c>
      <c r="M152" s="128" t="s">
        <v>190</v>
      </c>
      <c r="N152" s="128" t="s">
        <v>195</v>
      </c>
      <c r="O152" s="128" t="s">
        <v>195</v>
      </c>
      <c r="P152" s="128" t="s">
        <v>190</v>
      </c>
      <c r="Q152" s="128" t="s">
        <v>195</v>
      </c>
      <c r="R152" s="128" t="s">
        <v>195</v>
      </c>
      <c r="S152" s="128" t="s">
        <v>190</v>
      </c>
      <c r="T152" s="128" t="s">
        <v>190</v>
      </c>
    </row>
    <row r="153" spans="1:20" x14ac:dyDescent="0.25">
      <c r="A153" s="125" t="s">
        <v>322</v>
      </c>
      <c r="B153" s="126" t="s">
        <v>323</v>
      </c>
      <c r="C153" s="125" t="s">
        <v>190</v>
      </c>
      <c r="D153" s="125" t="s">
        <v>195</v>
      </c>
      <c r="E153" s="125" t="s">
        <v>190</v>
      </c>
      <c r="F153" s="125" t="s">
        <v>190</v>
      </c>
      <c r="G153" s="125" t="s">
        <v>190</v>
      </c>
      <c r="H153" s="125" t="s">
        <v>190</v>
      </c>
      <c r="I153" s="125" t="s">
        <v>190</v>
      </c>
      <c r="J153" s="125" t="s">
        <v>190</v>
      </c>
      <c r="K153" s="125" t="s">
        <v>190</v>
      </c>
      <c r="L153" s="125" t="s">
        <v>190</v>
      </c>
      <c r="M153" s="125" t="s">
        <v>190</v>
      </c>
      <c r="N153" s="125" t="s">
        <v>190</v>
      </c>
      <c r="O153" s="125" t="s">
        <v>195</v>
      </c>
      <c r="P153" s="125" t="s">
        <v>190</v>
      </c>
      <c r="Q153" s="125" t="s">
        <v>190</v>
      </c>
      <c r="R153" s="125" t="s">
        <v>190</v>
      </c>
      <c r="S153" s="125" t="s">
        <v>190</v>
      </c>
      <c r="T153" s="125" t="s">
        <v>190</v>
      </c>
    </row>
    <row r="154" spans="1:20" x14ac:dyDescent="0.25">
      <c r="A154" s="128" t="s">
        <v>322</v>
      </c>
      <c r="B154" s="129" t="s">
        <v>321</v>
      </c>
      <c r="C154" s="128" t="s">
        <v>190</v>
      </c>
      <c r="D154" s="128" t="s">
        <v>195</v>
      </c>
      <c r="E154" s="128" t="s">
        <v>190</v>
      </c>
      <c r="F154" s="128" t="s">
        <v>190</v>
      </c>
      <c r="G154" s="128" t="s">
        <v>190</v>
      </c>
      <c r="H154" s="128" t="s">
        <v>190</v>
      </c>
      <c r="I154" s="128" t="s">
        <v>195</v>
      </c>
      <c r="J154" s="128" t="s">
        <v>195</v>
      </c>
      <c r="K154" s="128" t="s">
        <v>195</v>
      </c>
      <c r="L154" s="128" t="s">
        <v>195</v>
      </c>
      <c r="M154" s="128" t="s">
        <v>195</v>
      </c>
      <c r="N154" s="128" t="s">
        <v>195</v>
      </c>
      <c r="O154" s="128" t="s">
        <v>195</v>
      </c>
      <c r="P154" s="128" t="s">
        <v>190</v>
      </c>
      <c r="Q154" s="128" t="s">
        <v>195</v>
      </c>
      <c r="R154" s="128" t="s">
        <v>195</v>
      </c>
      <c r="S154" s="128" t="s">
        <v>195</v>
      </c>
      <c r="T154" s="128" t="s">
        <v>190</v>
      </c>
    </row>
    <row r="155" spans="1:20" x14ac:dyDescent="0.25">
      <c r="A155" s="125" t="s">
        <v>319</v>
      </c>
      <c r="B155" s="126" t="s">
        <v>320</v>
      </c>
      <c r="C155" s="125" t="s">
        <v>190</v>
      </c>
      <c r="D155" s="125" t="s">
        <v>195</v>
      </c>
      <c r="E155" s="125" t="s">
        <v>190</v>
      </c>
      <c r="F155" s="125" t="s">
        <v>190</v>
      </c>
      <c r="G155" s="125" t="s">
        <v>190</v>
      </c>
      <c r="H155" s="125" t="s">
        <v>190</v>
      </c>
      <c r="I155" s="125" t="s">
        <v>190</v>
      </c>
      <c r="J155" s="125" t="s">
        <v>190</v>
      </c>
      <c r="K155" s="125" t="s">
        <v>190</v>
      </c>
      <c r="L155" s="125" t="s">
        <v>190</v>
      </c>
      <c r="M155" s="125" t="s">
        <v>190</v>
      </c>
      <c r="N155" s="125" t="s">
        <v>195</v>
      </c>
      <c r="O155" s="125" t="s">
        <v>195</v>
      </c>
      <c r="P155" s="125" t="s">
        <v>190</v>
      </c>
      <c r="Q155" s="125" t="s">
        <v>190</v>
      </c>
      <c r="R155" s="125" t="s">
        <v>190</v>
      </c>
      <c r="S155" s="125" t="s">
        <v>190</v>
      </c>
      <c r="T155" s="125" t="s">
        <v>190</v>
      </c>
    </row>
    <row r="156" spans="1:20" x14ac:dyDescent="0.25">
      <c r="A156" s="128" t="s">
        <v>319</v>
      </c>
      <c r="B156" s="129" t="s">
        <v>318</v>
      </c>
      <c r="C156" s="128" t="s">
        <v>190</v>
      </c>
      <c r="D156" s="128" t="s">
        <v>190</v>
      </c>
      <c r="E156" s="128" t="s">
        <v>190</v>
      </c>
      <c r="F156" s="128" t="s">
        <v>190</v>
      </c>
      <c r="G156" s="128" t="s">
        <v>190</v>
      </c>
      <c r="H156" s="128" t="s">
        <v>190</v>
      </c>
      <c r="I156" s="128" t="s">
        <v>190</v>
      </c>
      <c r="J156" s="128" t="s">
        <v>190</v>
      </c>
      <c r="K156" s="128" t="s">
        <v>190</v>
      </c>
      <c r="L156" s="128" t="s">
        <v>190</v>
      </c>
      <c r="M156" s="128" t="s">
        <v>190</v>
      </c>
      <c r="N156" s="128" t="s">
        <v>195</v>
      </c>
      <c r="O156" s="128" t="s">
        <v>195</v>
      </c>
      <c r="P156" s="128" t="s">
        <v>195</v>
      </c>
      <c r="Q156" s="128" t="s">
        <v>195</v>
      </c>
      <c r="R156" s="128" t="s">
        <v>190</v>
      </c>
      <c r="S156" s="128" t="s">
        <v>195</v>
      </c>
      <c r="T156" s="128" t="s">
        <v>190</v>
      </c>
    </row>
    <row r="157" spans="1:20" x14ac:dyDescent="0.25">
      <c r="A157" s="125" t="s">
        <v>317</v>
      </c>
      <c r="B157" s="126" t="s">
        <v>316</v>
      </c>
      <c r="C157" s="125" t="s">
        <v>190</v>
      </c>
      <c r="D157" s="125" t="s">
        <v>195</v>
      </c>
      <c r="E157" s="125" t="s">
        <v>190</v>
      </c>
      <c r="F157" s="125" t="s">
        <v>190</v>
      </c>
      <c r="G157" s="125" t="s">
        <v>190</v>
      </c>
      <c r="H157" s="125" t="s">
        <v>190</v>
      </c>
      <c r="I157" s="125" t="s">
        <v>195</v>
      </c>
      <c r="J157" s="125" t="s">
        <v>190</v>
      </c>
      <c r="K157" s="125" t="s">
        <v>190</v>
      </c>
      <c r="L157" s="125" t="s">
        <v>190</v>
      </c>
      <c r="M157" s="125" t="s">
        <v>190</v>
      </c>
      <c r="N157" s="125" t="s">
        <v>195</v>
      </c>
      <c r="O157" s="125" t="s">
        <v>195</v>
      </c>
      <c r="P157" s="125" t="s">
        <v>195</v>
      </c>
      <c r="Q157" s="125" t="s">
        <v>195</v>
      </c>
      <c r="R157" s="125" t="s">
        <v>195</v>
      </c>
      <c r="S157" s="125" t="s">
        <v>190</v>
      </c>
      <c r="T157" s="125" t="s">
        <v>190</v>
      </c>
    </row>
    <row r="158" spans="1:20" x14ac:dyDescent="0.25">
      <c r="A158" s="128" t="s">
        <v>312</v>
      </c>
      <c r="B158" s="129" t="s">
        <v>315</v>
      </c>
      <c r="C158" s="128" t="s">
        <v>190</v>
      </c>
      <c r="D158" s="128" t="s">
        <v>195</v>
      </c>
      <c r="E158" s="128" t="s">
        <v>190</v>
      </c>
      <c r="F158" s="128" t="s">
        <v>190</v>
      </c>
      <c r="G158" s="128" t="s">
        <v>190</v>
      </c>
      <c r="H158" s="128" t="s">
        <v>190</v>
      </c>
      <c r="I158" s="128" t="s">
        <v>190</v>
      </c>
      <c r="J158" s="128" t="s">
        <v>190</v>
      </c>
      <c r="K158" s="128" t="s">
        <v>195</v>
      </c>
      <c r="L158" s="128" t="s">
        <v>190</v>
      </c>
      <c r="M158" s="128" t="s">
        <v>190</v>
      </c>
      <c r="N158" s="128" t="s">
        <v>195</v>
      </c>
      <c r="O158" s="128" t="s">
        <v>195</v>
      </c>
      <c r="P158" s="128" t="s">
        <v>190</v>
      </c>
      <c r="Q158" s="128" t="s">
        <v>190</v>
      </c>
      <c r="R158" s="128" t="s">
        <v>190</v>
      </c>
      <c r="S158" s="128" t="s">
        <v>190</v>
      </c>
      <c r="T158" s="128" t="s">
        <v>190</v>
      </c>
    </row>
    <row r="159" spans="1:20" x14ac:dyDescent="0.25">
      <c r="A159" s="125" t="s">
        <v>312</v>
      </c>
      <c r="B159" s="126" t="s">
        <v>314</v>
      </c>
      <c r="C159" s="125" t="s">
        <v>190</v>
      </c>
      <c r="D159" s="125" t="s">
        <v>190</v>
      </c>
      <c r="E159" s="125" t="s">
        <v>190</v>
      </c>
      <c r="F159" s="125" t="s">
        <v>190</v>
      </c>
      <c r="G159" s="125" t="s">
        <v>190</v>
      </c>
      <c r="H159" s="125" t="s">
        <v>190</v>
      </c>
      <c r="I159" s="125" t="s">
        <v>190</v>
      </c>
      <c r="J159" s="125" t="s">
        <v>195</v>
      </c>
      <c r="K159" s="125" t="s">
        <v>190</v>
      </c>
      <c r="L159" s="125" t="s">
        <v>190</v>
      </c>
      <c r="M159" s="125" t="s">
        <v>190</v>
      </c>
      <c r="N159" s="125" t="s">
        <v>190</v>
      </c>
      <c r="O159" s="125" t="s">
        <v>190</v>
      </c>
      <c r="P159" s="125" t="s">
        <v>190</v>
      </c>
      <c r="Q159" s="125" t="s">
        <v>190</v>
      </c>
      <c r="R159" s="125" t="s">
        <v>195</v>
      </c>
      <c r="S159" s="125" t="s">
        <v>190</v>
      </c>
      <c r="T159" s="125" t="s">
        <v>190</v>
      </c>
    </row>
    <row r="160" spans="1:20" x14ac:dyDescent="0.25">
      <c r="A160" s="128" t="s">
        <v>312</v>
      </c>
      <c r="B160" s="129" t="s">
        <v>313</v>
      </c>
      <c r="C160" s="128" t="s">
        <v>190</v>
      </c>
      <c r="D160" s="128" t="s">
        <v>190</v>
      </c>
      <c r="E160" s="128" t="s">
        <v>190</v>
      </c>
      <c r="F160" s="128" t="s">
        <v>190</v>
      </c>
      <c r="G160" s="128" t="s">
        <v>190</v>
      </c>
      <c r="H160" s="128" t="s">
        <v>190</v>
      </c>
      <c r="I160" s="128" t="s">
        <v>190</v>
      </c>
      <c r="J160" s="128" t="s">
        <v>195</v>
      </c>
      <c r="K160" s="128" t="s">
        <v>190</v>
      </c>
      <c r="L160" s="128" t="s">
        <v>190</v>
      </c>
      <c r="M160" s="128" t="s">
        <v>190</v>
      </c>
      <c r="N160" s="128" t="s">
        <v>190</v>
      </c>
      <c r="O160" s="128" t="s">
        <v>190</v>
      </c>
      <c r="P160" s="128" t="s">
        <v>190</v>
      </c>
      <c r="Q160" s="128" t="s">
        <v>190</v>
      </c>
      <c r="R160" s="128" t="s">
        <v>190</v>
      </c>
      <c r="S160" s="128" t="s">
        <v>190</v>
      </c>
      <c r="T160" s="128" t="s">
        <v>190</v>
      </c>
    </row>
    <row r="161" spans="1:20" x14ac:dyDescent="0.25">
      <c r="A161" s="125" t="s">
        <v>312</v>
      </c>
      <c r="B161" s="126" t="s">
        <v>311</v>
      </c>
      <c r="C161" s="125" t="s">
        <v>190</v>
      </c>
      <c r="D161" s="125" t="s">
        <v>195</v>
      </c>
      <c r="E161" s="125" t="s">
        <v>190</v>
      </c>
      <c r="F161" s="125" t="s">
        <v>190</v>
      </c>
      <c r="G161" s="125" t="s">
        <v>190</v>
      </c>
      <c r="H161" s="125" t="s">
        <v>190</v>
      </c>
      <c r="I161" s="125" t="s">
        <v>190</v>
      </c>
      <c r="J161" s="125" t="s">
        <v>190</v>
      </c>
      <c r="K161" s="125" t="s">
        <v>190</v>
      </c>
      <c r="L161" s="125" t="s">
        <v>190</v>
      </c>
      <c r="M161" s="125" t="s">
        <v>190</v>
      </c>
      <c r="N161" s="125" t="s">
        <v>195</v>
      </c>
      <c r="O161" s="125" t="s">
        <v>195</v>
      </c>
      <c r="P161" s="125" t="s">
        <v>195</v>
      </c>
      <c r="Q161" s="125" t="s">
        <v>195</v>
      </c>
      <c r="R161" s="125" t="s">
        <v>195</v>
      </c>
      <c r="S161" s="125" t="s">
        <v>190</v>
      </c>
      <c r="T161" s="125" t="s">
        <v>190</v>
      </c>
    </row>
    <row r="162" spans="1:20" x14ac:dyDescent="0.25">
      <c r="A162" s="128" t="s">
        <v>306</v>
      </c>
      <c r="B162" s="129" t="s">
        <v>310</v>
      </c>
      <c r="C162" s="128" t="s">
        <v>190</v>
      </c>
      <c r="D162" s="128" t="s">
        <v>195</v>
      </c>
      <c r="E162" s="128" t="s">
        <v>190</v>
      </c>
      <c r="F162" s="128" t="s">
        <v>190</v>
      </c>
      <c r="G162" s="128" t="s">
        <v>190</v>
      </c>
      <c r="H162" s="128" t="s">
        <v>190</v>
      </c>
      <c r="I162" s="128" t="s">
        <v>195</v>
      </c>
      <c r="J162" s="128" t="s">
        <v>195</v>
      </c>
      <c r="K162" s="128" t="s">
        <v>195</v>
      </c>
      <c r="L162" s="128" t="s">
        <v>195</v>
      </c>
      <c r="M162" s="128" t="s">
        <v>190</v>
      </c>
      <c r="N162" s="128" t="s">
        <v>190</v>
      </c>
      <c r="O162" s="128" t="s">
        <v>195</v>
      </c>
      <c r="P162" s="128" t="s">
        <v>190</v>
      </c>
      <c r="Q162" s="128" t="s">
        <v>195</v>
      </c>
      <c r="R162" s="128" t="s">
        <v>195</v>
      </c>
      <c r="S162" s="128" t="s">
        <v>190</v>
      </c>
      <c r="T162" s="128" t="s">
        <v>190</v>
      </c>
    </row>
    <row r="163" spans="1:20" x14ac:dyDescent="0.25">
      <c r="A163" s="125" t="s">
        <v>306</v>
      </c>
      <c r="B163" s="126" t="s">
        <v>309</v>
      </c>
      <c r="C163" s="125" t="s">
        <v>190</v>
      </c>
      <c r="D163" s="125" t="s">
        <v>195</v>
      </c>
      <c r="E163" s="125" t="s">
        <v>190</v>
      </c>
      <c r="F163" s="125" t="s">
        <v>190</v>
      </c>
      <c r="G163" s="125" t="s">
        <v>190</v>
      </c>
      <c r="H163" s="125" t="s">
        <v>195</v>
      </c>
      <c r="I163" s="125" t="s">
        <v>190</v>
      </c>
      <c r="J163" s="125" t="s">
        <v>195</v>
      </c>
      <c r="K163" s="125" t="s">
        <v>190</v>
      </c>
      <c r="L163" s="125" t="s">
        <v>195</v>
      </c>
      <c r="M163" s="125" t="s">
        <v>195</v>
      </c>
      <c r="N163" s="125" t="s">
        <v>195</v>
      </c>
      <c r="O163" s="125" t="s">
        <v>195</v>
      </c>
      <c r="P163" s="125" t="s">
        <v>195</v>
      </c>
      <c r="Q163" s="125" t="s">
        <v>195</v>
      </c>
      <c r="R163" s="125" t="s">
        <v>195</v>
      </c>
      <c r="S163" s="125" t="s">
        <v>190</v>
      </c>
      <c r="T163" s="125" t="s">
        <v>190</v>
      </c>
    </row>
    <row r="164" spans="1:20" x14ac:dyDescent="0.25">
      <c r="A164" s="128" t="s">
        <v>306</v>
      </c>
      <c r="B164" s="129" t="s">
        <v>308</v>
      </c>
      <c r="C164" s="128" t="s">
        <v>190</v>
      </c>
      <c r="D164" s="128" t="s">
        <v>195</v>
      </c>
      <c r="E164" s="128" t="s">
        <v>190</v>
      </c>
      <c r="F164" s="128" t="s">
        <v>190</v>
      </c>
      <c r="G164" s="128" t="s">
        <v>190</v>
      </c>
      <c r="H164" s="128" t="s">
        <v>190</v>
      </c>
      <c r="I164" s="128" t="s">
        <v>190</v>
      </c>
      <c r="J164" s="128" t="s">
        <v>195</v>
      </c>
      <c r="K164" s="128" t="s">
        <v>190</v>
      </c>
      <c r="L164" s="128" t="s">
        <v>190</v>
      </c>
      <c r="M164" s="128" t="s">
        <v>190</v>
      </c>
      <c r="N164" s="128" t="s">
        <v>190</v>
      </c>
      <c r="O164" s="128" t="s">
        <v>195</v>
      </c>
      <c r="P164" s="128" t="s">
        <v>190</v>
      </c>
      <c r="Q164" s="128" t="s">
        <v>195</v>
      </c>
      <c r="R164" s="128" t="s">
        <v>190</v>
      </c>
      <c r="S164" s="128" t="s">
        <v>195</v>
      </c>
      <c r="T164" s="128" t="s">
        <v>190</v>
      </c>
    </row>
    <row r="165" spans="1:20" x14ac:dyDescent="0.25">
      <c r="A165" s="125" t="s">
        <v>306</v>
      </c>
      <c r="B165" s="126" t="s">
        <v>307</v>
      </c>
      <c r="C165" s="125" t="s">
        <v>190</v>
      </c>
      <c r="D165" s="125" t="s">
        <v>190</v>
      </c>
      <c r="E165" s="125" t="s">
        <v>190</v>
      </c>
      <c r="F165" s="125" t="s">
        <v>190</v>
      </c>
      <c r="G165" s="125" t="s">
        <v>190</v>
      </c>
      <c r="H165" s="125" t="s">
        <v>190</v>
      </c>
      <c r="I165" s="125" t="s">
        <v>195</v>
      </c>
      <c r="J165" s="125" t="s">
        <v>195</v>
      </c>
      <c r="K165" s="125" t="s">
        <v>195</v>
      </c>
      <c r="L165" s="125" t="s">
        <v>195</v>
      </c>
      <c r="M165" s="125" t="s">
        <v>195</v>
      </c>
      <c r="N165" s="125" t="s">
        <v>195</v>
      </c>
      <c r="O165" s="125" t="s">
        <v>195</v>
      </c>
      <c r="P165" s="125" t="s">
        <v>190</v>
      </c>
      <c r="Q165" s="125" t="s">
        <v>195</v>
      </c>
      <c r="R165" s="125" t="s">
        <v>195</v>
      </c>
      <c r="S165" s="125" t="s">
        <v>195</v>
      </c>
      <c r="T165" s="125" t="s">
        <v>190</v>
      </c>
    </row>
    <row r="166" spans="1:20" x14ac:dyDescent="0.25">
      <c r="A166" s="128" t="s">
        <v>306</v>
      </c>
      <c r="B166" s="129" t="s">
        <v>305</v>
      </c>
      <c r="C166" s="128" t="s">
        <v>190</v>
      </c>
      <c r="D166" s="128" t="s">
        <v>195</v>
      </c>
      <c r="E166" s="128" t="s">
        <v>190</v>
      </c>
      <c r="F166" s="128" t="s">
        <v>190</v>
      </c>
      <c r="G166" s="128" t="s">
        <v>190</v>
      </c>
      <c r="H166" s="128" t="s">
        <v>190</v>
      </c>
      <c r="I166" s="128" t="s">
        <v>190</v>
      </c>
      <c r="J166" s="128" t="s">
        <v>195</v>
      </c>
      <c r="K166" s="128" t="s">
        <v>190</v>
      </c>
      <c r="L166" s="128" t="s">
        <v>190</v>
      </c>
      <c r="M166" s="128" t="s">
        <v>190</v>
      </c>
      <c r="N166" s="128" t="s">
        <v>195</v>
      </c>
      <c r="O166" s="128" t="s">
        <v>195</v>
      </c>
      <c r="P166" s="128" t="s">
        <v>190</v>
      </c>
      <c r="Q166" s="128" t="s">
        <v>195</v>
      </c>
      <c r="R166" s="128" t="s">
        <v>190</v>
      </c>
      <c r="S166" s="128" t="s">
        <v>195</v>
      </c>
      <c r="T166" s="128" t="s">
        <v>190</v>
      </c>
    </row>
    <row r="167" spans="1:20" x14ac:dyDescent="0.25">
      <c r="A167" s="125" t="s">
        <v>303</v>
      </c>
      <c r="B167" s="126" t="s">
        <v>304</v>
      </c>
      <c r="C167" s="125" t="s">
        <v>195</v>
      </c>
      <c r="D167" s="125" t="s">
        <v>190</v>
      </c>
      <c r="E167" s="125" t="s">
        <v>190</v>
      </c>
      <c r="F167" s="125" t="s">
        <v>190</v>
      </c>
      <c r="G167" s="125" t="s">
        <v>190</v>
      </c>
      <c r="H167" s="125" t="s">
        <v>190</v>
      </c>
      <c r="I167" s="125" t="s">
        <v>190</v>
      </c>
      <c r="J167" s="125" t="s">
        <v>190</v>
      </c>
      <c r="K167" s="125" t="s">
        <v>190</v>
      </c>
      <c r="L167" s="125" t="s">
        <v>190</v>
      </c>
      <c r="M167" s="125" t="s">
        <v>190</v>
      </c>
      <c r="N167" s="125" t="s">
        <v>190</v>
      </c>
      <c r="O167" s="125" t="s">
        <v>190</v>
      </c>
      <c r="P167" s="125" t="s">
        <v>190</v>
      </c>
      <c r="Q167" s="125" t="s">
        <v>190</v>
      </c>
      <c r="R167" s="125" t="s">
        <v>190</v>
      </c>
      <c r="S167" s="125" t="s">
        <v>190</v>
      </c>
      <c r="T167" s="125" t="s">
        <v>190</v>
      </c>
    </row>
    <row r="168" spans="1:20" x14ac:dyDescent="0.25">
      <c r="A168" s="128" t="s">
        <v>303</v>
      </c>
      <c r="B168" s="129" t="s">
        <v>302</v>
      </c>
      <c r="C168" s="128" t="s">
        <v>190</v>
      </c>
      <c r="D168" s="128" t="s">
        <v>195</v>
      </c>
      <c r="E168" s="128" t="s">
        <v>190</v>
      </c>
      <c r="F168" s="128" t="s">
        <v>190</v>
      </c>
      <c r="G168" s="128" t="s">
        <v>190</v>
      </c>
      <c r="H168" s="128" t="s">
        <v>190</v>
      </c>
      <c r="I168" s="128" t="s">
        <v>190</v>
      </c>
      <c r="J168" s="128" t="s">
        <v>190</v>
      </c>
      <c r="K168" s="128" t="s">
        <v>190</v>
      </c>
      <c r="L168" s="128" t="s">
        <v>190</v>
      </c>
      <c r="M168" s="128" t="s">
        <v>190</v>
      </c>
      <c r="N168" s="128" t="s">
        <v>195</v>
      </c>
      <c r="O168" s="128" t="s">
        <v>195</v>
      </c>
      <c r="P168" s="128" t="s">
        <v>190</v>
      </c>
      <c r="Q168" s="128" t="s">
        <v>195</v>
      </c>
      <c r="R168" s="128" t="s">
        <v>190</v>
      </c>
      <c r="S168" s="128" t="s">
        <v>190</v>
      </c>
      <c r="T168" s="128" t="s">
        <v>190</v>
      </c>
    </row>
    <row r="169" spans="1:20" x14ac:dyDescent="0.25">
      <c r="A169" s="125" t="s">
        <v>281</v>
      </c>
      <c r="B169" s="126" t="s">
        <v>301</v>
      </c>
      <c r="C169" s="125" t="s">
        <v>190</v>
      </c>
      <c r="D169" s="125" t="s">
        <v>195</v>
      </c>
      <c r="E169" s="125" t="s">
        <v>190</v>
      </c>
      <c r="F169" s="125" t="s">
        <v>190</v>
      </c>
      <c r="G169" s="125" t="s">
        <v>190</v>
      </c>
      <c r="H169" s="125" t="s">
        <v>190</v>
      </c>
      <c r="I169" s="125" t="s">
        <v>190</v>
      </c>
      <c r="J169" s="125" t="s">
        <v>195</v>
      </c>
      <c r="K169" s="125" t="s">
        <v>190</v>
      </c>
      <c r="L169" s="125" t="s">
        <v>190</v>
      </c>
      <c r="M169" s="125" t="s">
        <v>190</v>
      </c>
      <c r="N169" s="125" t="s">
        <v>195</v>
      </c>
      <c r="O169" s="125" t="s">
        <v>190</v>
      </c>
      <c r="P169" s="125" t="s">
        <v>190</v>
      </c>
      <c r="Q169" s="125" t="s">
        <v>195</v>
      </c>
      <c r="R169" s="125" t="s">
        <v>190</v>
      </c>
      <c r="S169" s="125" t="s">
        <v>195</v>
      </c>
      <c r="T169" s="125" t="s">
        <v>190</v>
      </c>
    </row>
    <row r="170" spans="1:20" x14ac:dyDescent="0.25">
      <c r="A170" s="128" t="s">
        <v>281</v>
      </c>
      <c r="B170" s="129" t="s">
        <v>300</v>
      </c>
      <c r="C170" s="128" t="s">
        <v>190</v>
      </c>
      <c r="D170" s="128" t="s">
        <v>195</v>
      </c>
      <c r="E170" s="128" t="s">
        <v>190</v>
      </c>
      <c r="F170" s="128" t="s">
        <v>190</v>
      </c>
      <c r="G170" s="128" t="s">
        <v>190</v>
      </c>
      <c r="H170" s="128" t="s">
        <v>190</v>
      </c>
      <c r="I170" s="128" t="s">
        <v>190</v>
      </c>
      <c r="J170" s="128" t="s">
        <v>195</v>
      </c>
      <c r="K170" s="128" t="s">
        <v>190</v>
      </c>
      <c r="L170" s="128" t="s">
        <v>190</v>
      </c>
      <c r="M170" s="128" t="s">
        <v>190</v>
      </c>
      <c r="N170" s="128" t="s">
        <v>195</v>
      </c>
      <c r="O170" s="128" t="s">
        <v>195</v>
      </c>
      <c r="P170" s="128" t="s">
        <v>190</v>
      </c>
      <c r="Q170" s="128" t="s">
        <v>195</v>
      </c>
      <c r="R170" s="128" t="s">
        <v>190</v>
      </c>
      <c r="S170" s="128" t="s">
        <v>195</v>
      </c>
      <c r="T170" s="128" t="s">
        <v>190</v>
      </c>
    </row>
    <row r="171" spans="1:20" x14ac:dyDescent="0.25">
      <c r="A171" s="125" t="s">
        <v>281</v>
      </c>
      <c r="B171" s="126" t="s">
        <v>299</v>
      </c>
      <c r="C171" s="125" t="s">
        <v>190</v>
      </c>
      <c r="D171" s="125" t="s">
        <v>190</v>
      </c>
      <c r="E171" s="125" t="s">
        <v>190</v>
      </c>
      <c r="F171" s="125" t="s">
        <v>190</v>
      </c>
      <c r="G171" s="125" t="s">
        <v>190</v>
      </c>
      <c r="H171" s="125" t="s">
        <v>190</v>
      </c>
      <c r="I171" s="125" t="s">
        <v>190</v>
      </c>
      <c r="J171" s="125" t="s">
        <v>190</v>
      </c>
      <c r="K171" s="125" t="s">
        <v>190</v>
      </c>
      <c r="L171" s="125" t="s">
        <v>190</v>
      </c>
      <c r="M171" s="125" t="s">
        <v>190</v>
      </c>
      <c r="N171" s="125" t="s">
        <v>190</v>
      </c>
      <c r="O171" s="125" t="s">
        <v>190</v>
      </c>
      <c r="P171" s="125" t="s">
        <v>190</v>
      </c>
      <c r="Q171" s="125" t="s">
        <v>190</v>
      </c>
      <c r="R171" s="125" t="s">
        <v>190</v>
      </c>
      <c r="S171" s="125" t="s">
        <v>190</v>
      </c>
      <c r="T171" s="125" t="s">
        <v>190</v>
      </c>
    </row>
    <row r="172" spans="1:20" x14ac:dyDescent="0.25">
      <c r="A172" s="128" t="s">
        <v>281</v>
      </c>
      <c r="B172" s="129" t="s">
        <v>298</v>
      </c>
      <c r="C172" s="128" t="s">
        <v>190</v>
      </c>
      <c r="D172" s="128" t="s">
        <v>195</v>
      </c>
      <c r="E172" s="128" t="s">
        <v>190</v>
      </c>
      <c r="F172" s="128" t="s">
        <v>190</v>
      </c>
      <c r="G172" s="128" t="s">
        <v>190</v>
      </c>
      <c r="H172" s="128" t="s">
        <v>190</v>
      </c>
      <c r="I172" s="128" t="s">
        <v>190</v>
      </c>
      <c r="J172" s="128" t="s">
        <v>190</v>
      </c>
      <c r="K172" s="128" t="s">
        <v>190</v>
      </c>
      <c r="L172" s="128" t="s">
        <v>190</v>
      </c>
      <c r="M172" s="128" t="s">
        <v>190</v>
      </c>
      <c r="N172" s="128" t="s">
        <v>195</v>
      </c>
      <c r="O172" s="128" t="s">
        <v>195</v>
      </c>
      <c r="P172" s="128" t="s">
        <v>190</v>
      </c>
      <c r="Q172" s="128" t="s">
        <v>190</v>
      </c>
      <c r="R172" s="128" t="s">
        <v>190</v>
      </c>
      <c r="S172" s="128" t="s">
        <v>190</v>
      </c>
      <c r="T172" s="128" t="s">
        <v>190</v>
      </c>
    </row>
    <row r="173" spans="1:20" x14ac:dyDescent="0.25">
      <c r="A173" s="125" t="s">
        <v>281</v>
      </c>
      <c r="B173" s="126" t="s">
        <v>297</v>
      </c>
      <c r="C173" s="125" t="s">
        <v>190</v>
      </c>
      <c r="D173" s="125" t="s">
        <v>190</v>
      </c>
      <c r="E173" s="125" t="s">
        <v>190</v>
      </c>
      <c r="F173" s="125" t="s">
        <v>190</v>
      </c>
      <c r="G173" s="125" t="s">
        <v>190</v>
      </c>
      <c r="H173" s="125" t="s">
        <v>190</v>
      </c>
      <c r="I173" s="125" t="s">
        <v>195</v>
      </c>
      <c r="J173" s="125" t="s">
        <v>190</v>
      </c>
      <c r="K173" s="125" t="s">
        <v>190</v>
      </c>
      <c r="L173" s="125" t="s">
        <v>190</v>
      </c>
      <c r="M173" s="125" t="s">
        <v>190</v>
      </c>
      <c r="N173" s="125" t="s">
        <v>195</v>
      </c>
      <c r="O173" s="125" t="s">
        <v>195</v>
      </c>
      <c r="P173" s="125" t="s">
        <v>195</v>
      </c>
      <c r="Q173" s="125" t="s">
        <v>195</v>
      </c>
      <c r="R173" s="125" t="s">
        <v>195</v>
      </c>
      <c r="S173" s="125" t="s">
        <v>190</v>
      </c>
      <c r="T173" s="125" t="s">
        <v>190</v>
      </c>
    </row>
    <row r="174" spans="1:20" x14ac:dyDescent="0.25">
      <c r="A174" s="128" t="s">
        <v>281</v>
      </c>
      <c r="B174" s="129" t="s">
        <v>296</v>
      </c>
      <c r="C174" s="128" t="s">
        <v>190</v>
      </c>
      <c r="D174" s="128" t="s">
        <v>195</v>
      </c>
      <c r="E174" s="128" t="s">
        <v>190</v>
      </c>
      <c r="F174" s="128" t="s">
        <v>190</v>
      </c>
      <c r="G174" s="128" t="s">
        <v>190</v>
      </c>
      <c r="H174" s="128" t="s">
        <v>190</v>
      </c>
      <c r="I174" s="128" t="s">
        <v>195</v>
      </c>
      <c r="J174" s="128" t="s">
        <v>195</v>
      </c>
      <c r="K174" s="128" t="s">
        <v>190</v>
      </c>
      <c r="L174" s="128" t="s">
        <v>190</v>
      </c>
      <c r="M174" s="128" t="s">
        <v>190</v>
      </c>
      <c r="N174" s="128" t="s">
        <v>190</v>
      </c>
      <c r="O174" s="128" t="s">
        <v>195</v>
      </c>
      <c r="P174" s="128" t="s">
        <v>190</v>
      </c>
      <c r="Q174" s="128" t="s">
        <v>195</v>
      </c>
      <c r="R174" s="128" t="s">
        <v>190</v>
      </c>
      <c r="S174" s="128" t="s">
        <v>195</v>
      </c>
      <c r="T174" s="128" t="s">
        <v>190</v>
      </c>
    </row>
    <row r="175" spans="1:20" x14ac:dyDescent="0.25">
      <c r="A175" s="125" t="s">
        <v>281</v>
      </c>
      <c r="B175" s="126" t="s">
        <v>295</v>
      </c>
      <c r="C175" s="125" t="s">
        <v>190</v>
      </c>
      <c r="D175" s="125" t="s">
        <v>195</v>
      </c>
      <c r="E175" s="125" t="s">
        <v>190</v>
      </c>
      <c r="F175" s="125" t="s">
        <v>190</v>
      </c>
      <c r="G175" s="125" t="s">
        <v>190</v>
      </c>
      <c r="H175" s="125" t="s">
        <v>190</v>
      </c>
      <c r="I175" s="125" t="s">
        <v>190</v>
      </c>
      <c r="J175" s="125" t="s">
        <v>190</v>
      </c>
      <c r="K175" s="125" t="s">
        <v>190</v>
      </c>
      <c r="L175" s="125" t="s">
        <v>190</v>
      </c>
      <c r="M175" s="125" t="s">
        <v>190</v>
      </c>
      <c r="N175" s="125" t="s">
        <v>195</v>
      </c>
      <c r="O175" s="125" t="s">
        <v>195</v>
      </c>
      <c r="P175" s="125" t="s">
        <v>190</v>
      </c>
      <c r="Q175" s="125" t="s">
        <v>195</v>
      </c>
      <c r="R175" s="125" t="s">
        <v>190</v>
      </c>
      <c r="S175" s="125" t="s">
        <v>190</v>
      </c>
      <c r="T175" s="125" t="s">
        <v>190</v>
      </c>
    </row>
    <row r="176" spans="1:20" x14ac:dyDescent="0.25">
      <c r="A176" s="128" t="s">
        <v>281</v>
      </c>
      <c r="B176" s="129" t="s">
        <v>294</v>
      </c>
      <c r="C176" s="128" t="s">
        <v>190</v>
      </c>
      <c r="D176" s="128" t="s">
        <v>195</v>
      </c>
      <c r="E176" s="128" t="s">
        <v>190</v>
      </c>
      <c r="F176" s="128" t="s">
        <v>190</v>
      </c>
      <c r="G176" s="128" t="s">
        <v>190</v>
      </c>
      <c r="H176" s="128" t="s">
        <v>190</v>
      </c>
      <c r="I176" s="128" t="s">
        <v>190</v>
      </c>
      <c r="J176" s="128" t="s">
        <v>190</v>
      </c>
      <c r="K176" s="128" t="s">
        <v>190</v>
      </c>
      <c r="L176" s="128" t="s">
        <v>190</v>
      </c>
      <c r="M176" s="128" t="s">
        <v>190</v>
      </c>
      <c r="N176" s="128" t="s">
        <v>195</v>
      </c>
      <c r="O176" s="128" t="s">
        <v>195</v>
      </c>
      <c r="P176" s="128" t="s">
        <v>195</v>
      </c>
      <c r="Q176" s="128" t="s">
        <v>195</v>
      </c>
      <c r="R176" s="128" t="s">
        <v>190</v>
      </c>
      <c r="S176" s="128" t="s">
        <v>195</v>
      </c>
      <c r="T176" s="128" t="s">
        <v>190</v>
      </c>
    </row>
    <row r="177" spans="1:20" x14ac:dyDescent="0.25">
      <c r="A177" s="125" t="s">
        <v>281</v>
      </c>
      <c r="B177" s="126" t="s">
        <v>293</v>
      </c>
      <c r="C177" s="125" t="s">
        <v>190</v>
      </c>
      <c r="D177" s="125" t="s">
        <v>195</v>
      </c>
      <c r="E177" s="125" t="s">
        <v>190</v>
      </c>
      <c r="F177" s="125" t="s">
        <v>190</v>
      </c>
      <c r="G177" s="125" t="s">
        <v>190</v>
      </c>
      <c r="H177" s="125" t="s">
        <v>190</v>
      </c>
      <c r="I177" s="125" t="s">
        <v>190</v>
      </c>
      <c r="J177" s="125" t="s">
        <v>190</v>
      </c>
      <c r="K177" s="125" t="s">
        <v>190</v>
      </c>
      <c r="L177" s="125" t="s">
        <v>190</v>
      </c>
      <c r="M177" s="125" t="s">
        <v>190</v>
      </c>
      <c r="N177" s="125" t="s">
        <v>190</v>
      </c>
      <c r="O177" s="125" t="s">
        <v>190</v>
      </c>
      <c r="P177" s="125" t="s">
        <v>190</v>
      </c>
      <c r="Q177" s="125" t="s">
        <v>195</v>
      </c>
      <c r="R177" s="125" t="s">
        <v>190</v>
      </c>
      <c r="S177" s="125" t="s">
        <v>195</v>
      </c>
      <c r="T177" s="125" t="s">
        <v>190</v>
      </c>
    </row>
    <row r="178" spans="1:20" x14ac:dyDescent="0.25">
      <c r="A178" s="128" t="s">
        <v>281</v>
      </c>
      <c r="B178" s="129" t="s">
        <v>292</v>
      </c>
      <c r="C178" s="128" t="s">
        <v>190</v>
      </c>
      <c r="D178" s="128" t="s">
        <v>190</v>
      </c>
      <c r="E178" s="128" t="s">
        <v>190</v>
      </c>
      <c r="F178" s="128" t="s">
        <v>190</v>
      </c>
      <c r="G178" s="128" t="s">
        <v>190</v>
      </c>
      <c r="H178" s="128" t="s">
        <v>190</v>
      </c>
      <c r="I178" s="128" t="s">
        <v>195</v>
      </c>
      <c r="J178" s="128" t="s">
        <v>195</v>
      </c>
      <c r="K178" s="128" t="s">
        <v>190</v>
      </c>
      <c r="L178" s="128" t="s">
        <v>190</v>
      </c>
      <c r="M178" s="128" t="s">
        <v>190</v>
      </c>
      <c r="N178" s="128" t="s">
        <v>195</v>
      </c>
      <c r="O178" s="128" t="s">
        <v>195</v>
      </c>
      <c r="P178" s="128" t="s">
        <v>190</v>
      </c>
      <c r="Q178" s="128" t="s">
        <v>195</v>
      </c>
      <c r="R178" s="128" t="s">
        <v>190</v>
      </c>
      <c r="S178" s="128" t="s">
        <v>195</v>
      </c>
      <c r="T178" s="128" t="s">
        <v>190</v>
      </c>
    </row>
    <row r="179" spans="1:20" x14ac:dyDescent="0.25">
      <c r="A179" s="125" t="s">
        <v>281</v>
      </c>
      <c r="B179" s="126" t="s">
        <v>291</v>
      </c>
      <c r="C179" s="125" t="s">
        <v>190</v>
      </c>
      <c r="D179" s="125" t="s">
        <v>195</v>
      </c>
      <c r="E179" s="125" t="s">
        <v>190</v>
      </c>
      <c r="F179" s="125" t="s">
        <v>190</v>
      </c>
      <c r="G179" s="125" t="s">
        <v>190</v>
      </c>
      <c r="H179" s="125" t="s">
        <v>190</v>
      </c>
      <c r="I179" s="125" t="s">
        <v>190</v>
      </c>
      <c r="J179" s="125" t="s">
        <v>190</v>
      </c>
      <c r="K179" s="125" t="s">
        <v>190</v>
      </c>
      <c r="L179" s="125" t="s">
        <v>190</v>
      </c>
      <c r="M179" s="125" t="s">
        <v>190</v>
      </c>
      <c r="N179" s="125" t="s">
        <v>195</v>
      </c>
      <c r="O179" s="125" t="s">
        <v>195</v>
      </c>
      <c r="P179" s="125" t="s">
        <v>190</v>
      </c>
      <c r="Q179" s="125" t="s">
        <v>190</v>
      </c>
      <c r="R179" s="125" t="s">
        <v>195</v>
      </c>
      <c r="S179" s="125" t="s">
        <v>190</v>
      </c>
      <c r="T179" s="125" t="s">
        <v>190</v>
      </c>
    </row>
    <row r="180" spans="1:20" x14ac:dyDescent="0.25">
      <c r="A180" s="128" t="s">
        <v>281</v>
      </c>
      <c r="B180" s="129" t="s">
        <v>290</v>
      </c>
      <c r="C180" s="128" t="s">
        <v>190</v>
      </c>
      <c r="D180" s="128" t="s">
        <v>195</v>
      </c>
      <c r="E180" s="128" t="s">
        <v>190</v>
      </c>
      <c r="F180" s="128" t="s">
        <v>190</v>
      </c>
      <c r="G180" s="128" t="s">
        <v>190</v>
      </c>
      <c r="H180" s="128" t="s">
        <v>195</v>
      </c>
      <c r="I180" s="128" t="s">
        <v>195</v>
      </c>
      <c r="J180" s="128" t="s">
        <v>190</v>
      </c>
      <c r="K180" s="128" t="s">
        <v>190</v>
      </c>
      <c r="L180" s="128" t="s">
        <v>190</v>
      </c>
      <c r="M180" s="128" t="s">
        <v>190</v>
      </c>
      <c r="N180" s="128" t="s">
        <v>195</v>
      </c>
      <c r="O180" s="128" t="s">
        <v>195</v>
      </c>
      <c r="P180" s="128" t="s">
        <v>195</v>
      </c>
      <c r="Q180" s="128" t="s">
        <v>195</v>
      </c>
      <c r="R180" s="128" t="s">
        <v>195</v>
      </c>
      <c r="S180" s="128" t="s">
        <v>190</v>
      </c>
      <c r="T180" s="128" t="s">
        <v>190</v>
      </c>
    </row>
    <row r="181" spans="1:20" x14ac:dyDescent="0.25">
      <c r="A181" s="125" t="s">
        <v>281</v>
      </c>
      <c r="B181" s="126" t="s">
        <v>289</v>
      </c>
      <c r="C181" s="125" t="s">
        <v>190</v>
      </c>
      <c r="D181" s="125" t="s">
        <v>190</v>
      </c>
      <c r="E181" s="125" t="s">
        <v>190</v>
      </c>
      <c r="F181" s="125" t="s">
        <v>190</v>
      </c>
      <c r="G181" s="125" t="s">
        <v>190</v>
      </c>
      <c r="H181" s="125" t="s">
        <v>195</v>
      </c>
      <c r="I181" s="125" t="s">
        <v>190</v>
      </c>
      <c r="J181" s="125" t="s">
        <v>190</v>
      </c>
      <c r="K181" s="125" t="s">
        <v>190</v>
      </c>
      <c r="L181" s="125" t="s">
        <v>190</v>
      </c>
      <c r="M181" s="125" t="s">
        <v>190</v>
      </c>
      <c r="N181" s="125" t="s">
        <v>195</v>
      </c>
      <c r="O181" s="125" t="s">
        <v>195</v>
      </c>
      <c r="P181" s="125" t="s">
        <v>190</v>
      </c>
      <c r="Q181" s="125" t="s">
        <v>190</v>
      </c>
      <c r="R181" s="125" t="s">
        <v>195</v>
      </c>
      <c r="S181" s="125" t="s">
        <v>195</v>
      </c>
      <c r="T181" s="125" t="s">
        <v>190</v>
      </c>
    </row>
    <row r="182" spans="1:20" x14ac:dyDescent="0.25">
      <c r="A182" s="128" t="s">
        <v>281</v>
      </c>
      <c r="B182" s="129" t="s">
        <v>288</v>
      </c>
      <c r="C182" s="128" t="s">
        <v>190</v>
      </c>
      <c r="D182" s="128" t="s">
        <v>195</v>
      </c>
      <c r="E182" s="128" t="s">
        <v>190</v>
      </c>
      <c r="F182" s="128" t="s">
        <v>190</v>
      </c>
      <c r="G182" s="128" t="s">
        <v>190</v>
      </c>
      <c r="H182" s="128" t="s">
        <v>190</v>
      </c>
      <c r="I182" s="128" t="s">
        <v>190</v>
      </c>
      <c r="J182" s="128" t="s">
        <v>190</v>
      </c>
      <c r="K182" s="128" t="s">
        <v>195</v>
      </c>
      <c r="L182" s="128" t="s">
        <v>190</v>
      </c>
      <c r="M182" s="128" t="s">
        <v>190</v>
      </c>
      <c r="N182" s="128" t="s">
        <v>190</v>
      </c>
      <c r="O182" s="128" t="s">
        <v>195</v>
      </c>
      <c r="P182" s="128" t="s">
        <v>190</v>
      </c>
      <c r="Q182" s="128" t="s">
        <v>190</v>
      </c>
      <c r="R182" s="128" t="s">
        <v>190</v>
      </c>
      <c r="S182" s="128" t="s">
        <v>195</v>
      </c>
      <c r="T182" s="128" t="s">
        <v>190</v>
      </c>
    </row>
    <row r="183" spans="1:20" x14ac:dyDescent="0.25">
      <c r="A183" s="125" t="s">
        <v>281</v>
      </c>
      <c r="B183" s="126" t="s">
        <v>287</v>
      </c>
      <c r="C183" s="125" t="s">
        <v>190</v>
      </c>
      <c r="D183" s="125" t="s">
        <v>190</v>
      </c>
      <c r="E183" s="125" t="s">
        <v>190</v>
      </c>
      <c r="F183" s="125" t="s">
        <v>190</v>
      </c>
      <c r="G183" s="125" t="s">
        <v>190</v>
      </c>
      <c r="H183" s="125" t="s">
        <v>190</v>
      </c>
      <c r="I183" s="125" t="s">
        <v>195</v>
      </c>
      <c r="J183" s="125" t="s">
        <v>195</v>
      </c>
      <c r="K183" s="125" t="s">
        <v>190</v>
      </c>
      <c r="L183" s="125" t="s">
        <v>190</v>
      </c>
      <c r="M183" s="125" t="s">
        <v>190</v>
      </c>
      <c r="N183" s="125" t="s">
        <v>190</v>
      </c>
      <c r="O183" s="125" t="s">
        <v>195</v>
      </c>
      <c r="P183" s="125" t="s">
        <v>195</v>
      </c>
      <c r="Q183" s="125" t="s">
        <v>195</v>
      </c>
      <c r="R183" s="125" t="s">
        <v>190</v>
      </c>
      <c r="S183" s="125" t="s">
        <v>195</v>
      </c>
      <c r="T183" s="125" t="s">
        <v>190</v>
      </c>
    </row>
    <row r="184" spans="1:20" x14ac:dyDescent="0.25">
      <c r="A184" s="128" t="s">
        <v>281</v>
      </c>
      <c r="B184" s="129" t="s">
        <v>286</v>
      </c>
      <c r="C184" s="128" t="s">
        <v>190</v>
      </c>
      <c r="D184" s="128" t="s">
        <v>195</v>
      </c>
      <c r="E184" s="128" t="s">
        <v>190</v>
      </c>
      <c r="F184" s="128" t="s">
        <v>190</v>
      </c>
      <c r="G184" s="128" t="s">
        <v>190</v>
      </c>
      <c r="H184" s="128" t="s">
        <v>195</v>
      </c>
      <c r="I184" s="128" t="s">
        <v>190</v>
      </c>
      <c r="J184" s="128" t="s">
        <v>190</v>
      </c>
      <c r="K184" s="128" t="s">
        <v>190</v>
      </c>
      <c r="L184" s="128" t="s">
        <v>195</v>
      </c>
      <c r="M184" s="128" t="s">
        <v>190</v>
      </c>
      <c r="N184" s="128" t="s">
        <v>195</v>
      </c>
      <c r="O184" s="128" t="s">
        <v>195</v>
      </c>
      <c r="P184" s="128" t="s">
        <v>190</v>
      </c>
      <c r="Q184" s="128" t="s">
        <v>195</v>
      </c>
      <c r="R184" s="128" t="s">
        <v>190</v>
      </c>
      <c r="S184" s="128" t="s">
        <v>190</v>
      </c>
      <c r="T184" s="128" t="s">
        <v>190</v>
      </c>
    </row>
    <row r="185" spans="1:20" x14ac:dyDescent="0.25">
      <c r="A185" s="125" t="s">
        <v>281</v>
      </c>
      <c r="B185" s="126" t="s">
        <v>285</v>
      </c>
      <c r="C185" s="125" t="s">
        <v>190</v>
      </c>
      <c r="D185" s="125" t="s">
        <v>190</v>
      </c>
      <c r="E185" s="125" t="s">
        <v>190</v>
      </c>
      <c r="F185" s="125" t="s">
        <v>190</v>
      </c>
      <c r="G185" s="125" t="s">
        <v>190</v>
      </c>
      <c r="H185" s="125" t="s">
        <v>190</v>
      </c>
      <c r="I185" s="125" t="s">
        <v>190</v>
      </c>
      <c r="J185" s="125" t="s">
        <v>190</v>
      </c>
      <c r="K185" s="125" t="s">
        <v>190</v>
      </c>
      <c r="L185" s="125" t="s">
        <v>190</v>
      </c>
      <c r="M185" s="125" t="s">
        <v>190</v>
      </c>
      <c r="N185" s="125" t="s">
        <v>190</v>
      </c>
      <c r="O185" s="125" t="s">
        <v>195</v>
      </c>
      <c r="P185" s="125" t="s">
        <v>190</v>
      </c>
      <c r="Q185" s="125" t="s">
        <v>190</v>
      </c>
      <c r="R185" s="125" t="s">
        <v>190</v>
      </c>
      <c r="S185" s="125" t="s">
        <v>190</v>
      </c>
      <c r="T185" s="125" t="s">
        <v>190</v>
      </c>
    </row>
    <row r="186" spans="1:20" x14ac:dyDescent="0.25">
      <c r="A186" s="128" t="s">
        <v>281</v>
      </c>
      <c r="B186" s="129" t="s">
        <v>284</v>
      </c>
      <c r="C186" s="128" t="s">
        <v>190</v>
      </c>
      <c r="D186" s="128" t="s">
        <v>195</v>
      </c>
      <c r="E186" s="128" t="s">
        <v>190</v>
      </c>
      <c r="F186" s="128" t="s">
        <v>190</v>
      </c>
      <c r="G186" s="128" t="s">
        <v>190</v>
      </c>
      <c r="H186" s="128" t="s">
        <v>190</v>
      </c>
      <c r="I186" s="128" t="s">
        <v>190</v>
      </c>
      <c r="J186" s="128" t="s">
        <v>195</v>
      </c>
      <c r="K186" s="128" t="s">
        <v>190</v>
      </c>
      <c r="L186" s="128" t="s">
        <v>190</v>
      </c>
      <c r="M186" s="128" t="s">
        <v>190</v>
      </c>
      <c r="N186" s="128" t="s">
        <v>195</v>
      </c>
      <c r="O186" s="128" t="s">
        <v>190</v>
      </c>
      <c r="P186" s="128" t="s">
        <v>190</v>
      </c>
      <c r="Q186" s="128" t="s">
        <v>195</v>
      </c>
      <c r="R186" s="128" t="s">
        <v>190</v>
      </c>
      <c r="S186" s="128" t="s">
        <v>190</v>
      </c>
      <c r="T186" s="128" t="s">
        <v>190</v>
      </c>
    </row>
    <row r="187" spans="1:20" x14ac:dyDescent="0.25">
      <c r="A187" s="125" t="s">
        <v>281</v>
      </c>
      <c r="B187" s="126" t="s">
        <v>283</v>
      </c>
      <c r="C187" s="125" t="s">
        <v>190</v>
      </c>
      <c r="D187" s="125" t="s">
        <v>195</v>
      </c>
      <c r="E187" s="125" t="s">
        <v>190</v>
      </c>
      <c r="F187" s="125" t="s">
        <v>190</v>
      </c>
      <c r="G187" s="125" t="s">
        <v>190</v>
      </c>
      <c r="H187" s="125" t="s">
        <v>190</v>
      </c>
      <c r="I187" s="125" t="s">
        <v>190</v>
      </c>
      <c r="J187" s="125" t="s">
        <v>190</v>
      </c>
      <c r="K187" s="125" t="s">
        <v>190</v>
      </c>
      <c r="L187" s="125" t="s">
        <v>190</v>
      </c>
      <c r="M187" s="125" t="s">
        <v>190</v>
      </c>
      <c r="N187" s="125" t="s">
        <v>190</v>
      </c>
      <c r="O187" s="125" t="s">
        <v>195</v>
      </c>
      <c r="P187" s="125" t="s">
        <v>190</v>
      </c>
      <c r="Q187" s="125" t="s">
        <v>195</v>
      </c>
      <c r="R187" s="125" t="s">
        <v>195</v>
      </c>
      <c r="S187" s="125" t="s">
        <v>190</v>
      </c>
      <c r="T187" s="125" t="s">
        <v>190</v>
      </c>
    </row>
    <row r="188" spans="1:20" x14ac:dyDescent="0.25">
      <c r="A188" s="128" t="s">
        <v>281</v>
      </c>
      <c r="B188" s="129" t="s">
        <v>282</v>
      </c>
      <c r="C188" s="128" t="s">
        <v>190</v>
      </c>
      <c r="D188" s="128" t="s">
        <v>190</v>
      </c>
      <c r="E188" s="128" t="s">
        <v>190</v>
      </c>
      <c r="F188" s="128" t="s">
        <v>190</v>
      </c>
      <c r="G188" s="128" t="s">
        <v>190</v>
      </c>
      <c r="H188" s="128" t="s">
        <v>190</v>
      </c>
      <c r="I188" s="128" t="s">
        <v>195</v>
      </c>
      <c r="J188" s="128" t="s">
        <v>190</v>
      </c>
      <c r="K188" s="128" t="s">
        <v>190</v>
      </c>
      <c r="L188" s="128" t="s">
        <v>190</v>
      </c>
      <c r="M188" s="128" t="s">
        <v>190</v>
      </c>
      <c r="N188" s="128" t="s">
        <v>195</v>
      </c>
      <c r="O188" s="128" t="s">
        <v>195</v>
      </c>
      <c r="P188" s="128" t="s">
        <v>190</v>
      </c>
      <c r="Q188" s="128" t="s">
        <v>195</v>
      </c>
      <c r="R188" s="128" t="s">
        <v>195</v>
      </c>
      <c r="S188" s="128" t="s">
        <v>195</v>
      </c>
      <c r="T188" s="128" t="s">
        <v>190</v>
      </c>
    </row>
    <row r="189" spans="1:20" x14ac:dyDescent="0.25">
      <c r="A189" s="125" t="s">
        <v>281</v>
      </c>
      <c r="B189" s="126" t="s">
        <v>280</v>
      </c>
      <c r="C189" s="125" t="s">
        <v>190</v>
      </c>
      <c r="D189" s="125" t="s">
        <v>190</v>
      </c>
      <c r="E189" s="125" t="s">
        <v>190</v>
      </c>
      <c r="F189" s="125" t="s">
        <v>190</v>
      </c>
      <c r="G189" s="125" t="s">
        <v>190</v>
      </c>
      <c r="H189" s="125" t="s">
        <v>190</v>
      </c>
      <c r="I189" s="125" t="s">
        <v>190</v>
      </c>
      <c r="J189" s="125" t="s">
        <v>190</v>
      </c>
      <c r="K189" s="125" t="s">
        <v>190</v>
      </c>
      <c r="L189" s="125" t="s">
        <v>195</v>
      </c>
      <c r="M189" s="125" t="s">
        <v>190</v>
      </c>
      <c r="N189" s="125" t="s">
        <v>195</v>
      </c>
      <c r="O189" s="125" t="s">
        <v>195</v>
      </c>
      <c r="P189" s="125" t="s">
        <v>190</v>
      </c>
      <c r="Q189" s="125" t="s">
        <v>195</v>
      </c>
      <c r="R189" s="125" t="s">
        <v>190</v>
      </c>
      <c r="S189" s="125" t="s">
        <v>190</v>
      </c>
      <c r="T189" s="125" t="s">
        <v>190</v>
      </c>
    </row>
    <row r="190" spans="1:20" x14ac:dyDescent="0.25">
      <c r="A190" s="128" t="s">
        <v>279</v>
      </c>
      <c r="B190" s="129" t="s">
        <v>278</v>
      </c>
      <c r="C190" s="128" t="s">
        <v>190</v>
      </c>
      <c r="D190" s="128" t="s">
        <v>190</v>
      </c>
      <c r="E190" s="128" t="s">
        <v>190</v>
      </c>
      <c r="F190" s="128" t="s">
        <v>190</v>
      </c>
      <c r="G190" s="128" t="s">
        <v>190</v>
      </c>
      <c r="H190" s="128" t="s">
        <v>190</v>
      </c>
      <c r="I190" s="128" t="s">
        <v>195</v>
      </c>
      <c r="J190" s="128" t="s">
        <v>190</v>
      </c>
      <c r="K190" s="128" t="s">
        <v>190</v>
      </c>
      <c r="L190" s="128" t="s">
        <v>190</v>
      </c>
      <c r="M190" s="128" t="s">
        <v>190</v>
      </c>
      <c r="N190" s="128" t="s">
        <v>190</v>
      </c>
      <c r="O190" s="128" t="s">
        <v>190</v>
      </c>
      <c r="P190" s="128" t="s">
        <v>190</v>
      </c>
      <c r="Q190" s="128" t="s">
        <v>190</v>
      </c>
      <c r="R190" s="128" t="s">
        <v>190</v>
      </c>
      <c r="S190" s="128" t="s">
        <v>195</v>
      </c>
      <c r="T190" s="128" t="s">
        <v>190</v>
      </c>
    </row>
    <row r="191" spans="1:20" x14ac:dyDescent="0.25">
      <c r="A191" s="125" t="s">
        <v>273</v>
      </c>
      <c r="B191" s="126" t="s">
        <v>277</v>
      </c>
      <c r="C191" s="125" t="s">
        <v>190</v>
      </c>
      <c r="D191" s="125" t="s">
        <v>195</v>
      </c>
      <c r="E191" s="125" t="s">
        <v>190</v>
      </c>
      <c r="F191" s="125" t="s">
        <v>190</v>
      </c>
      <c r="G191" s="125" t="s">
        <v>190</v>
      </c>
      <c r="H191" s="125" t="s">
        <v>190</v>
      </c>
      <c r="I191" s="125" t="s">
        <v>190</v>
      </c>
      <c r="J191" s="125" t="s">
        <v>190</v>
      </c>
      <c r="K191" s="125" t="s">
        <v>190</v>
      </c>
      <c r="L191" s="125" t="s">
        <v>190</v>
      </c>
      <c r="M191" s="125" t="s">
        <v>190</v>
      </c>
      <c r="N191" s="125" t="s">
        <v>190</v>
      </c>
      <c r="O191" s="125" t="s">
        <v>190</v>
      </c>
      <c r="P191" s="125" t="s">
        <v>190</v>
      </c>
      <c r="Q191" s="125" t="s">
        <v>190</v>
      </c>
      <c r="R191" s="125" t="s">
        <v>190</v>
      </c>
      <c r="S191" s="125" t="s">
        <v>190</v>
      </c>
      <c r="T191" s="125" t="s">
        <v>190</v>
      </c>
    </row>
    <row r="192" spans="1:20" x14ac:dyDescent="0.25">
      <c r="A192" s="128" t="s">
        <v>273</v>
      </c>
      <c r="B192" s="129" t="s">
        <v>276</v>
      </c>
      <c r="C192" s="128" t="s">
        <v>190</v>
      </c>
      <c r="D192" s="128" t="s">
        <v>195</v>
      </c>
      <c r="E192" s="128" t="s">
        <v>190</v>
      </c>
      <c r="F192" s="128" t="s">
        <v>190</v>
      </c>
      <c r="G192" s="128" t="s">
        <v>190</v>
      </c>
      <c r="H192" s="128" t="s">
        <v>190</v>
      </c>
      <c r="I192" s="128" t="s">
        <v>195</v>
      </c>
      <c r="J192" s="128" t="s">
        <v>195</v>
      </c>
      <c r="K192" s="128" t="s">
        <v>190</v>
      </c>
      <c r="L192" s="128" t="s">
        <v>190</v>
      </c>
      <c r="M192" s="128" t="s">
        <v>190</v>
      </c>
      <c r="N192" s="128" t="s">
        <v>190</v>
      </c>
      <c r="O192" s="128" t="s">
        <v>190</v>
      </c>
      <c r="P192" s="128" t="s">
        <v>190</v>
      </c>
      <c r="Q192" s="128" t="s">
        <v>195</v>
      </c>
      <c r="R192" s="128" t="s">
        <v>190</v>
      </c>
      <c r="S192" s="128" t="s">
        <v>195</v>
      </c>
      <c r="T192" s="128" t="s">
        <v>190</v>
      </c>
    </row>
    <row r="193" spans="1:20" x14ac:dyDescent="0.25">
      <c r="A193" s="125" t="s">
        <v>273</v>
      </c>
      <c r="B193" s="126" t="s">
        <v>275</v>
      </c>
      <c r="C193" s="125" t="s">
        <v>190</v>
      </c>
      <c r="D193" s="125" t="s">
        <v>190</v>
      </c>
      <c r="E193" s="125" t="s">
        <v>190</v>
      </c>
      <c r="F193" s="125" t="s">
        <v>190</v>
      </c>
      <c r="G193" s="125" t="s">
        <v>190</v>
      </c>
      <c r="H193" s="125" t="s">
        <v>190</v>
      </c>
      <c r="I193" s="125" t="s">
        <v>190</v>
      </c>
      <c r="J193" s="125" t="s">
        <v>190</v>
      </c>
      <c r="K193" s="125" t="s">
        <v>190</v>
      </c>
      <c r="L193" s="125" t="s">
        <v>190</v>
      </c>
      <c r="M193" s="125" t="s">
        <v>190</v>
      </c>
      <c r="N193" s="125" t="s">
        <v>195</v>
      </c>
      <c r="O193" s="125" t="s">
        <v>195</v>
      </c>
      <c r="P193" s="125" t="s">
        <v>190</v>
      </c>
      <c r="Q193" s="125" t="s">
        <v>190</v>
      </c>
      <c r="R193" s="125" t="s">
        <v>190</v>
      </c>
      <c r="S193" s="125" t="s">
        <v>195</v>
      </c>
      <c r="T193" s="125" t="s">
        <v>190</v>
      </c>
    </row>
    <row r="194" spans="1:20" x14ac:dyDescent="0.25">
      <c r="A194" s="128" t="s">
        <v>273</v>
      </c>
      <c r="B194" s="129" t="s">
        <v>274</v>
      </c>
      <c r="C194" s="128" t="s">
        <v>190</v>
      </c>
      <c r="D194" s="128" t="s">
        <v>190</v>
      </c>
      <c r="E194" s="128" t="s">
        <v>190</v>
      </c>
      <c r="F194" s="128" t="s">
        <v>190</v>
      </c>
      <c r="G194" s="128" t="s">
        <v>190</v>
      </c>
      <c r="H194" s="128" t="s">
        <v>195</v>
      </c>
      <c r="I194" s="128" t="s">
        <v>190</v>
      </c>
      <c r="J194" s="128" t="s">
        <v>195</v>
      </c>
      <c r="K194" s="128" t="s">
        <v>190</v>
      </c>
      <c r="L194" s="128" t="s">
        <v>195</v>
      </c>
      <c r="M194" s="128" t="s">
        <v>190</v>
      </c>
      <c r="N194" s="128" t="s">
        <v>195</v>
      </c>
      <c r="O194" s="128" t="s">
        <v>195</v>
      </c>
      <c r="P194" s="128" t="s">
        <v>190</v>
      </c>
      <c r="Q194" s="128" t="s">
        <v>195</v>
      </c>
      <c r="R194" s="128" t="s">
        <v>195</v>
      </c>
      <c r="S194" s="128" t="s">
        <v>190</v>
      </c>
      <c r="T194" s="128" t="s">
        <v>190</v>
      </c>
    </row>
    <row r="195" spans="1:20" x14ac:dyDescent="0.25">
      <c r="A195" s="125" t="s">
        <v>273</v>
      </c>
      <c r="B195" s="126" t="s">
        <v>272</v>
      </c>
      <c r="C195" s="125" t="s">
        <v>190</v>
      </c>
      <c r="D195" s="125" t="s">
        <v>190</v>
      </c>
      <c r="E195" s="125" t="s">
        <v>190</v>
      </c>
      <c r="F195" s="125" t="s">
        <v>190</v>
      </c>
      <c r="G195" s="125" t="s">
        <v>190</v>
      </c>
      <c r="H195" s="125" t="s">
        <v>190</v>
      </c>
      <c r="I195" s="125" t="s">
        <v>190</v>
      </c>
      <c r="J195" s="125" t="s">
        <v>190</v>
      </c>
      <c r="K195" s="125" t="s">
        <v>195</v>
      </c>
      <c r="L195" s="125" t="s">
        <v>195</v>
      </c>
      <c r="M195" s="125" t="s">
        <v>195</v>
      </c>
      <c r="N195" s="125" t="s">
        <v>195</v>
      </c>
      <c r="O195" s="125" t="s">
        <v>195</v>
      </c>
      <c r="P195" s="125" t="s">
        <v>195</v>
      </c>
      <c r="Q195" s="125" t="s">
        <v>190</v>
      </c>
      <c r="R195" s="125" t="s">
        <v>195</v>
      </c>
      <c r="S195" s="125" t="s">
        <v>190</v>
      </c>
      <c r="T195" s="125" t="s">
        <v>190</v>
      </c>
    </row>
    <row r="196" spans="1:20" x14ac:dyDescent="0.25">
      <c r="A196" s="128" t="s">
        <v>267</v>
      </c>
      <c r="B196" s="129" t="s">
        <v>271</v>
      </c>
      <c r="C196" s="128" t="s">
        <v>190</v>
      </c>
      <c r="D196" s="128" t="s">
        <v>195</v>
      </c>
      <c r="E196" s="128" t="s">
        <v>190</v>
      </c>
      <c r="F196" s="128" t="s">
        <v>190</v>
      </c>
      <c r="G196" s="128" t="s">
        <v>190</v>
      </c>
      <c r="H196" s="128" t="s">
        <v>190</v>
      </c>
      <c r="I196" s="128" t="s">
        <v>190</v>
      </c>
      <c r="J196" s="128" t="s">
        <v>190</v>
      </c>
      <c r="K196" s="128" t="s">
        <v>190</v>
      </c>
      <c r="L196" s="128" t="s">
        <v>190</v>
      </c>
      <c r="M196" s="128" t="s">
        <v>190</v>
      </c>
      <c r="N196" s="128" t="s">
        <v>190</v>
      </c>
      <c r="O196" s="128" t="s">
        <v>190</v>
      </c>
      <c r="P196" s="128" t="s">
        <v>190</v>
      </c>
      <c r="Q196" s="128" t="s">
        <v>190</v>
      </c>
      <c r="R196" s="128" t="s">
        <v>190</v>
      </c>
      <c r="S196" s="128" t="s">
        <v>190</v>
      </c>
      <c r="T196" s="128" t="s">
        <v>190</v>
      </c>
    </row>
    <row r="197" spans="1:20" x14ac:dyDescent="0.25">
      <c r="A197" s="125" t="s">
        <v>267</v>
      </c>
      <c r="B197" s="126" t="s">
        <v>270</v>
      </c>
      <c r="C197" s="125" t="s">
        <v>190</v>
      </c>
      <c r="D197" s="125" t="s">
        <v>195</v>
      </c>
      <c r="E197" s="125" t="s">
        <v>190</v>
      </c>
      <c r="F197" s="125" t="s">
        <v>190</v>
      </c>
      <c r="G197" s="125" t="s">
        <v>190</v>
      </c>
      <c r="H197" s="125" t="s">
        <v>190</v>
      </c>
      <c r="I197" s="125" t="s">
        <v>195</v>
      </c>
      <c r="J197" s="125" t="s">
        <v>195</v>
      </c>
      <c r="K197" s="125" t="s">
        <v>195</v>
      </c>
      <c r="L197" s="125" t="s">
        <v>190</v>
      </c>
      <c r="M197" s="125" t="s">
        <v>195</v>
      </c>
      <c r="N197" s="125" t="s">
        <v>195</v>
      </c>
      <c r="O197" s="125" t="s">
        <v>195</v>
      </c>
      <c r="P197" s="125" t="s">
        <v>195</v>
      </c>
      <c r="Q197" s="125" t="s">
        <v>195</v>
      </c>
      <c r="R197" s="125" t="s">
        <v>190</v>
      </c>
      <c r="S197" s="125" t="s">
        <v>190</v>
      </c>
      <c r="T197" s="125" t="s">
        <v>190</v>
      </c>
    </row>
    <row r="198" spans="1:20" x14ac:dyDescent="0.25">
      <c r="A198" s="128" t="s">
        <v>267</v>
      </c>
      <c r="B198" s="129" t="s">
        <v>269</v>
      </c>
      <c r="C198" s="128" t="s">
        <v>190</v>
      </c>
      <c r="D198" s="128" t="s">
        <v>190</v>
      </c>
      <c r="E198" s="128" t="s">
        <v>190</v>
      </c>
      <c r="F198" s="128" t="s">
        <v>190</v>
      </c>
      <c r="G198" s="128" t="s">
        <v>190</v>
      </c>
      <c r="H198" s="128" t="s">
        <v>190</v>
      </c>
      <c r="I198" s="128" t="s">
        <v>190</v>
      </c>
      <c r="J198" s="128" t="s">
        <v>190</v>
      </c>
      <c r="K198" s="128" t="s">
        <v>190</v>
      </c>
      <c r="L198" s="128" t="s">
        <v>190</v>
      </c>
      <c r="M198" s="128" t="s">
        <v>190</v>
      </c>
      <c r="N198" s="128" t="s">
        <v>190</v>
      </c>
      <c r="O198" s="128" t="s">
        <v>190</v>
      </c>
      <c r="P198" s="128" t="s">
        <v>190</v>
      </c>
      <c r="Q198" s="128" t="s">
        <v>195</v>
      </c>
      <c r="R198" s="128" t="s">
        <v>190</v>
      </c>
      <c r="S198" s="128" t="s">
        <v>190</v>
      </c>
      <c r="T198" s="128" t="s">
        <v>190</v>
      </c>
    </row>
    <row r="199" spans="1:20" x14ac:dyDescent="0.25">
      <c r="A199" s="125" t="s">
        <v>267</v>
      </c>
      <c r="B199" s="126" t="s">
        <v>268</v>
      </c>
      <c r="C199" s="125" t="s">
        <v>190</v>
      </c>
      <c r="D199" s="125" t="s">
        <v>195</v>
      </c>
      <c r="E199" s="125" t="s">
        <v>190</v>
      </c>
      <c r="F199" s="125" t="s">
        <v>190</v>
      </c>
      <c r="G199" s="125" t="s">
        <v>190</v>
      </c>
      <c r="H199" s="125" t="s">
        <v>190</v>
      </c>
      <c r="I199" s="125" t="s">
        <v>190</v>
      </c>
      <c r="J199" s="125" t="s">
        <v>190</v>
      </c>
      <c r="K199" s="125" t="s">
        <v>190</v>
      </c>
      <c r="L199" s="125" t="s">
        <v>190</v>
      </c>
      <c r="M199" s="125" t="s">
        <v>190</v>
      </c>
      <c r="N199" s="125" t="s">
        <v>190</v>
      </c>
      <c r="O199" s="125" t="s">
        <v>190</v>
      </c>
      <c r="P199" s="125" t="s">
        <v>190</v>
      </c>
      <c r="Q199" s="125" t="s">
        <v>190</v>
      </c>
      <c r="R199" s="125" t="s">
        <v>190</v>
      </c>
      <c r="S199" s="125" t="s">
        <v>190</v>
      </c>
      <c r="T199" s="125" t="s">
        <v>190</v>
      </c>
    </row>
    <row r="200" spans="1:20" x14ac:dyDescent="0.25">
      <c r="A200" s="128" t="s">
        <v>267</v>
      </c>
      <c r="B200" s="129" t="s">
        <v>266</v>
      </c>
      <c r="C200" s="128" t="s">
        <v>190</v>
      </c>
      <c r="D200" s="128" t="s">
        <v>195</v>
      </c>
      <c r="E200" s="128" t="s">
        <v>190</v>
      </c>
      <c r="F200" s="128" t="s">
        <v>195</v>
      </c>
      <c r="G200" s="128" t="s">
        <v>190</v>
      </c>
      <c r="H200" s="128" t="s">
        <v>195</v>
      </c>
      <c r="I200" s="128" t="s">
        <v>190</v>
      </c>
      <c r="J200" s="128" t="s">
        <v>190</v>
      </c>
      <c r="K200" s="128" t="s">
        <v>190</v>
      </c>
      <c r="L200" s="128" t="s">
        <v>190</v>
      </c>
      <c r="M200" s="128" t="s">
        <v>190</v>
      </c>
      <c r="N200" s="128" t="s">
        <v>195</v>
      </c>
      <c r="O200" s="128" t="s">
        <v>190</v>
      </c>
      <c r="P200" s="128" t="s">
        <v>190</v>
      </c>
      <c r="Q200" s="128" t="s">
        <v>190</v>
      </c>
      <c r="R200" s="128" t="s">
        <v>190</v>
      </c>
      <c r="S200" s="128" t="s">
        <v>190</v>
      </c>
      <c r="T200" s="128" t="s">
        <v>190</v>
      </c>
    </row>
    <row r="201" spans="1:20" x14ac:dyDescent="0.25">
      <c r="A201" s="125" t="s">
        <v>259</v>
      </c>
      <c r="B201" s="126" t="s">
        <v>265</v>
      </c>
      <c r="C201" s="125" t="s">
        <v>190</v>
      </c>
      <c r="D201" s="125" t="s">
        <v>190</v>
      </c>
      <c r="E201" s="125" t="s">
        <v>190</v>
      </c>
      <c r="F201" s="125" t="s">
        <v>190</v>
      </c>
      <c r="G201" s="125" t="s">
        <v>190</v>
      </c>
      <c r="H201" s="125" t="s">
        <v>190</v>
      </c>
      <c r="I201" s="125" t="s">
        <v>190</v>
      </c>
      <c r="J201" s="125" t="s">
        <v>190</v>
      </c>
      <c r="K201" s="125" t="s">
        <v>190</v>
      </c>
      <c r="L201" s="125" t="s">
        <v>190</v>
      </c>
      <c r="M201" s="125" t="s">
        <v>190</v>
      </c>
      <c r="N201" s="125" t="s">
        <v>190</v>
      </c>
      <c r="O201" s="125" t="s">
        <v>190</v>
      </c>
      <c r="P201" s="125" t="s">
        <v>190</v>
      </c>
      <c r="Q201" s="125" t="s">
        <v>190</v>
      </c>
      <c r="R201" s="125" t="s">
        <v>190</v>
      </c>
      <c r="S201" s="125" t="s">
        <v>190</v>
      </c>
      <c r="T201" s="125" t="s">
        <v>190</v>
      </c>
    </row>
    <row r="202" spans="1:20" x14ac:dyDescent="0.25">
      <c r="A202" s="128" t="s">
        <v>259</v>
      </c>
      <c r="B202" s="129" t="s">
        <v>264</v>
      </c>
      <c r="C202" s="128" t="s">
        <v>190</v>
      </c>
      <c r="D202" s="128" t="s">
        <v>195</v>
      </c>
      <c r="E202" s="128" t="s">
        <v>190</v>
      </c>
      <c r="F202" s="128" t="s">
        <v>190</v>
      </c>
      <c r="G202" s="128" t="s">
        <v>190</v>
      </c>
      <c r="H202" s="128" t="s">
        <v>190</v>
      </c>
      <c r="I202" s="128" t="s">
        <v>195</v>
      </c>
      <c r="J202" s="128" t="s">
        <v>190</v>
      </c>
      <c r="K202" s="128" t="s">
        <v>190</v>
      </c>
      <c r="L202" s="128" t="s">
        <v>190</v>
      </c>
      <c r="M202" s="128" t="s">
        <v>190</v>
      </c>
      <c r="N202" s="128" t="s">
        <v>195</v>
      </c>
      <c r="O202" s="128" t="s">
        <v>195</v>
      </c>
      <c r="P202" s="128" t="s">
        <v>190</v>
      </c>
      <c r="Q202" s="128" t="s">
        <v>195</v>
      </c>
      <c r="R202" s="128" t="s">
        <v>195</v>
      </c>
      <c r="S202" s="128" t="s">
        <v>190</v>
      </c>
      <c r="T202" s="128" t="s">
        <v>190</v>
      </c>
    </row>
    <row r="203" spans="1:20" x14ac:dyDescent="0.25">
      <c r="A203" s="125" t="s">
        <v>259</v>
      </c>
      <c r="B203" s="126" t="s">
        <v>263</v>
      </c>
      <c r="C203" s="125" t="s">
        <v>190</v>
      </c>
      <c r="D203" s="125" t="s">
        <v>190</v>
      </c>
      <c r="E203" s="125" t="s">
        <v>190</v>
      </c>
      <c r="F203" s="125" t="s">
        <v>190</v>
      </c>
      <c r="G203" s="125" t="s">
        <v>190</v>
      </c>
      <c r="H203" s="125" t="s">
        <v>190</v>
      </c>
      <c r="I203" s="125" t="s">
        <v>190</v>
      </c>
      <c r="J203" s="125" t="s">
        <v>195</v>
      </c>
      <c r="K203" s="125" t="s">
        <v>195</v>
      </c>
      <c r="L203" s="125" t="s">
        <v>190</v>
      </c>
      <c r="M203" s="125" t="s">
        <v>190</v>
      </c>
      <c r="N203" s="125" t="s">
        <v>195</v>
      </c>
      <c r="O203" s="125" t="s">
        <v>195</v>
      </c>
      <c r="P203" s="125" t="s">
        <v>190</v>
      </c>
      <c r="Q203" s="125" t="s">
        <v>195</v>
      </c>
      <c r="R203" s="125" t="s">
        <v>195</v>
      </c>
      <c r="S203" s="125" t="s">
        <v>190</v>
      </c>
      <c r="T203" s="125" t="s">
        <v>190</v>
      </c>
    </row>
    <row r="204" spans="1:20" x14ac:dyDescent="0.25">
      <c r="A204" s="128" t="s">
        <v>259</v>
      </c>
      <c r="B204" s="129" t="s">
        <v>262</v>
      </c>
      <c r="C204" s="128" t="s">
        <v>190</v>
      </c>
      <c r="D204" s="128" t="s">
        <v>195</v>
      </c>
      <c r="E204" s="128" t="s">
        <v>190</v>
      </c>
      <c r="F204" s="128" t="s">
        <v>190</v>
      </c>
      <c r="G204" s="128" t="s">
        <v>190</v>
      </c>
      <c r="H204" s="128" t="s">
        <v>190</v>
      </c>
      <c r="I204" s="128" t="s">
        <v>195</v>
      </c>
      <c r="J204" s="128" t="s">
        <v>195</v>
      </c>
      <c r="K204" s="128" t="s">
        <v>195</v>
      </c>
      <c r="L204" s="128" t="s">
        <v>195</v>
      </c>
      <c r="M204" s="128" t="s">
        <v>195</v>
      </c>
      <c r="N204" s="128" t="s">
        <v>195</v>
      </c>
      <c r="O204" s="128" t="s">
        <v>195</v>
      </c>
      <c r="P204" s="128" t="s">
        <v>195</v>
      </c>
      <c r="Q204" s="128" t="s">
        <v>195</v>
      </c>
      <c r="R204" s="128" t="s">
        <v>195</v>
      </c>
      <c r="S204" s="128" t="s">
        <v>195</v>
      </c>
      <c r="T204" s="128" t="s">
        <v>190</v>
      </c>
    </row>
    <row r="205" spans="1:20" x14ac:dyDescent="0.25">
      <c r="A205" s="125" t="s">
        <v>259</v>
      </c>
      <c r="B205" s="126" t="s">
        <v>261</v>
      </c>
      <c r="C205" s="125" t="s">
        <v>190</v>
      </c>
      <c r="D205" s="125" t="s">
        <v>190</v>
      </c>
      <c r="E205" s="125" t="s">
        <v>190</v>
      </c>
      <c r="F205" s="125" t="s">
        <v>190</v>
      </c>
      <c r="G205" s="125" t="s">
        <v>190</v>
      </c>
      <c r="H205" s="125" t="s">
        <v>190</v>
      </c>
      <c r="I205" s="125" t="s">
        <v>190</v>
      </c>
      <c r="J205" s="125" t="s">
        <v>190</v>
      </c>
      <c r="K205" s="125" t="s">
        <v>190</v>
      </c>
      <c r="L205" s="125" t="s">
        <v>190</v>
      </c>
      <c r="M205" s="125" t="s">
        <v>190</v>
      </c>
      <c r="N205" s="125" t="s">
        <v>190</v>
      </c>
      <c r="O205" s="125" t="s">
        <v>190</v>
      </c>
      <c r="P205" s="125" t="s">
        <v>190</v>
      </c>
      <c r="Q205" s="125" t="s">
        <v>195</v>
      </c>
      <c r="R205" s="125" t="s">
        <v>190</v>
      </c>
      <c r="S205" s="125" t="s">
        <v>190</v>
      </c>
      <c r="T205" s="125" t="s">
        <v>195</v>
      </c>
    </row>
    <row r="206" spans="1:20" x14ac:dyDescent="0.25">
      <c r="A206" s="128" t="s">
        <v>259</v>
      </c>
      <c r="B206" s="129" t="s">
        <v>260</v>
      </c>
      <c r="C206" s="128" t="s">
        <v>190</v>
      </c>
      <c r="D206" s="128" t="s">
        <v>190</v>
      </c>
      <c r="E206" s="128" t="s">
        <v>190</v>
      </c>
      <c r="F206" s="128" t="s">
        <v>190</v>
      </c>
      <c r="G206" s="128" t="s">
        <v>190</v>
      </c>
      <c r="H206" s="128" t="s">
        <v>190</v>
      </c>
      <c r="I206" s="128" t="s">
        <v>190</v>
      </c>
      <c r="J206" s="128" t="s">
        <v>195</v>
      </c>
      <c r="K206" s="128" t="s">
        <v>190</v>
      </c>
      <c r="L206" s="128" t="s">
        <v>190</v>
      </c>
      <c r="M206" s="128" t="s">
        <v>190</v>
      </c>
      <c r="N206" s="128" t="s">
        <v>190</v>
      </c>
      <c r="O206" s="128" t="s">
        <v>195</v>
      </c>
      <c r="P206" s="128" t="s">
        <v>195</v>
      </c>
      <c r="Q206" s="128" t="s">
        <v>195</v>
      </c>
      <c r="R206" s="128" t="s">
        <v>190</v>
      </c>
      <c r="S206" s="128" t="s">
        <v>190</v>
      </c>
      <c r="T206" s="128" t="s">
        <v>190</v>
      </c>
    </row>
    <row r="207" spans="1:20" x14ac:dyDescent="0.25">
      <c r="A207" s="125" t="s">
        <v>259</v>
      </c>
      <c r="B207" s="126" t="s">
        <v>258</v>
      </c>
      <c r="C207" s="125" t="s">
        <v>190</v>
      </c>
      <c r="D207" s="125" t="s">
        <v>190</v>
      </c>
      <c r="E207" s="125" t="s">
        <v>190</v>
      </c>
      <c r="F207" s="125" t="s">
        <v>190</v>
      </c>
      <c r="G207" s="125" t="s">
        <v>190</v>
      </c>
      <c r="H207" s="125" t="s">
        <v>190</v>
      </c>
      <c r="I207" s="125" t="s">
        <v>195</v>
      </c>
      <c r="J207" s="125" t="s">
        <v>195</v>
      </c>
      <c r="K207" s="125" t="s">
        <v>190</v>
      </c>
      <c r="L207" s="125" t="s">
        <v>195</v>
      </c>
      <c r="M207" s="125" t="s">
        <v>190</v>
      </c>
      <c r="N207" s="125" t="s">
        <v>195</v>
      </c>
      <c r="O207" s="125" t="s">
        <v>195</v>
      </c>
      <c r="P207" s="125" t="s">
        <v>195</v>
      </c>
      <c r="Q207" s="125" t="s">
        <v>195</v>
      </c>
      <c r="R207" s="125" t="s">
        <v>190</v>
      </c>
      <c r="S207" s="125" t="s">
        <v>190</v>
      </c>
      <c r="T207" s="125" t="s">
        <v>190</v>
      </c>
    </row>
    <row r="208" spans="1:20" x14ac:dyDescent="0.25">
      <c r="A208" s="128" t="s">
        <v>252</v>
      </c>
      <c r="B208" s="129" t="s">
        <v>257</v>
      </c>
      <c r="C208" s="128" t="s">
        <v>190</v>
      </c>
      <c r="D208" s="128" t="s">
        <v>190</v>
      </c>
      <c r="E208" s="128" t="s">
        <v>190</v>
      </c>
      <c r="F208" s="128" t="s">
        <v>190</v>
      </c>
      <c r="G208" s="128" t="s">
        <v>190</v>
      </c>
      <c r="H208" s="128" t="s">
        <v>190</v>
      </c>
      <c r="I208" s="128" t="s">
        <v>190</v>
      </c>
      <c r="J208" s="128" t="s">
        <v>190</v>
      </c>
      <c r="K208" s="128" t="s">
        <v>190</v>
      </c>
      <c r="L208" s="128" t="s">
        <v>190</v>
      </c>
      <c r="M208" s="128" t="s">
        <v>190</v>
      </c>
      <c r="N208" s="128" t="s">
        <v>190</v>
      </c>
      <c r="O208" s="128" t="s">
        <v>190</v>
      </c>
      <c r="P208" s="128" t="s">
        <v>190</v>
      </c>
      <c r="Q208" s="128" t="s">
        <v>190</v>
      </c>
      <c r="R208" s="128" t="s">
        <v>190</v>
      </c>
      <c r="S208" s="128" t="s">
        <v>190</v>
      </c>
      <c r="T208" s="128" t="s">
        <v>190</v>
      </c>
    </row>
    <row r="209" spans="1:20" x14ac:dyDescent="0.25">
      <c r="A209" s="125" t="s">
        <v>252</v>
      </c>
      <c r="B209" s="126" t="s">
        <v>256</v>
      </c>
      <c r="C209" s="125" t="s">
        <v>190</v>
      </c>
      <c r="D209" s="125" t="s">
        <v>195</v>
      </c>
      <c r="E209" s="125" t="s">
        <v>190</v>
      </c>
      <c r="F209" s="125" t="s">
        <v>190</v>
      </c>
      <c r="G209" s="125" t="s">
        <v>190</v>
      </c>
      <c r="H209" s="125" t="s">
        <v>190</v>
      </c>
      <c r="I209" s="125" t="s">
        <v>190</v>
      </c>
      <c r="J209" s="125" t="s">
        <v>190</v>
      </c>
      <c r="K209" s="125" t="s">
        <v>190</v>
      </c>
      <c r="L209" s="125" t="s">
        <v>190</v>
      </c>
      <c r="M209" s="125" t="s">
        <v>190</v>
      </c>
      <c r="N209" s="125" t="s">
        <v>190</v>
      </c>
      <c r="O209" s="125" t="s">
        <v>190</v>
      </c>
      <c r="P209" s="125" t="s">
        <v>190</v>
      </c>
      <c r="Q209" s="125" t="s">
        <v>190</v>
      </c>
      <c r="R209" s="125" t="s">
        <v>190</v>
      </c>
      <c r="S209" s="125" t="s">
        <v>190</v>
      </c>
      <c r="T209" s="125" t="s">
        <v>190</v>
      </c>
    </row>
    <row r="210" spans="1:20" x14ac:dyDescent="0.25">
      <c r="A210" s="128" t="s">
        <v>252</v>
      </c>
      <c r="B210" s="129" t="s">
        <v>255</v>
      </c>
      <c r="C210" s="128" t="s">
        <v>190</v>
      </c>
      <c r="D210" s="128" t="s">
        <v>195</v>
      </c>
      <c r="E210" s="128" t="s">
        <v>190</v>
      </c>
      <c r="F210" s="128" t="s">
        <v>190</v>
      </c>
      <c r="G210" s="128" t="s">
        <v>190</v>
      </c>
      <c r="H210" s="128" t="s">
        <v>190</v>
      </c>
      <c r="I210" s="128" t="s">
        <v>190</v>
      </c>
      <c r="J210" s="128" t="s">
        <v>195</v>
      </c>
      <c r="K210" s="128" t="s">
        <v>195</v>
      </c>
      <c r="L210" s="128" t="s">
        <v>190</v>
      </c>
      <c r="M210" s="128" t="s">
        <v>190</v>
      </c>
      <c r="N210" s="128" t="s">
        <v>195</v>
      </c>
      <c r="O210" s="128" t="s">
        <v>195</v>
      </c>
      <c r="P210" s="128" t="s">
        <v>190</v>
      </c>
      <c r="Q210" s="128" t="s">
        <v>195</v>
      </c>
      <c r="R210" s="128" t="s">
        <v>195</v>
      </c>
      <c r="S210" s="128" t="s">
        <v>190</v>
      </c>
      <c r="T210" s="128" t="s">
        <v>190</v>
      </c>
    </row>
    <row r="211" spans="1:20" x14ac:dyDescent="0.25">
      <c r="A211" s="125" t="s">
        <v>252</v>
      </c>
      <c r="B211" s="126" t="s">
        <v>254</v>
      </c>
      <c r="C211" s="125" t="s">
        <v>190</v>
      </c>
      <c r="D211" s="125" t="s">
        <v>195</v>
      </c>
      <c r="E211" s="125" t="s">
        <v>190</v>
      </c>
      <c r="F211" s="125" t="s">
        <v>190</v>
      </c>
      <c r="G211" s="125" t="s">
        <v>190</v>
      </c>
      <c r="H211" s="125" t="s">
        <v>190</v>
      </c>
      <c r="I211" s="125" t="s">
        <v>190</v>
      </c>
      <c r="J211" s="125" t="s">
        <v>190</v>
      </c>
      <c r="K211" s="125" t="s">
        <v>190</v>
      </c>
      <c r="L211" s="125" t="s">
        <v>190</v>
      </c>
      <c r="M211" s="125" t="s">
        <v>190</v>
      </c>
      <c r="N211" s="125" t="s">
        <v>190</v>
      </c>
      <c r="O211" s="125" t="s">
        <v>190</v>
      </c>
      <c r="P211" s="125" t="s">
        <v>190</v>
      </c>
      <c r="Q211" s="125" t="s">
        <v>190</v>
      </c>
      <c r="R211" s="125" t="s">
        <v>195</v>
      </c>
      <c r="S211" s="125" t="s">
        <v>190</v>
      </c>
      <c r="T211" s="125" t="s">
        <v>190</v>
      </c>
    </row>
    <row r="212" spans="1:20" x14ac:dyDescent="0.25">
      <c r="A212" s="128" t="s">
        <v>252</v>
      </c>
      <c r="B212" s="129" t="s">
        <v>253</v>
      </c>
      <c r="C212" s="128" t="s">
        <v>190</v>
      </c>
      <c r="D212" s="128" t="s">
        <v>190</v>
      </c>
      <c r="E212" s="128" t="s">
        <v>190</v>
      </c>
      <c r="F212" s="128" t="s">
        <v>190</v>
      </c>
      <c r="G212" s="128" t="s">
        <v>190</v>
      </c>
      <c r="H212" s="128" t="s">
        <v>190</v>
      </c>
      <c r="I212" s="128" t="s">
        <v>190</v>
      </c>
      <c r="J212" s="128" t="s">
        <v>195</v>
      </c>
      <c r="K212" s="128" t="s">
        <v>190</v>
      </c>
      <c r="L212" s="128" t="s">
        <v>190</v>
      </c>
      <c r="M212" s="128" t="s">
        <v>190</v>
      </c>
      <c r="N212" s="128" t="s">
        <v>195</v>
      </c>
      <c r="O212" s="128" t="s">
        <v>195</v>
      </c>
      <c r="P212" s="128" t="s">
        <v>195</v>
      </c>
      <c r="Q212" s="128" t="s">
        <v>195</v>
      </c>
      <c r="R212" s="128" t="s">
        <v>190</v>
      </c>
      <c r="S212" s="128" t="s">
        <v>190</v>
      </c>
      <c r="T212" s="128" t="s">
        <v>195</v>
      </c>
    </row>
    <row r="213" spans="1:20" x14ac:dyDescent="0.25">
      <c r="A213" s="125" t="s">
        <v>252</v>
      </c>
      <c r="B213" s="126" t="s">
        <v>251</v>
      </c>
      <c r="C213" s="125" t="s">
        <v>190</v>
      </c>
      <c r="D213" s="125" t="s">
        <v>195</v>
      </c>
      <c r="E213" s="125" t="s">
        <v>190</v>
      </c>
      <c r="F213" s="125" t="s">
        <v>190</v>
      </c>
      <c r="G213" s="125" t="s">
        <v>190</v>
      </c>
      <c r="H213" s="125" t="s">
        <v>190</v>
      </c>
      <c r="I213" s="125" t="s">
        <v>190</v>
      </c>
      <c r="J213" s="125" t="s">
        <v>195</v>
      </c>
      <c r="K213" s="125" t="s">
        <v>190</v>
      </c>
      <c r="L213" s="125" t="s">
        <v>190</v>
      </c>
      <c r="M213" s="125" t="s">
        <v>190</v>
      </c>
      <c r="N213" s="125" t="s">
        <v>195</v>
      </c>
      <c r="O213" s="125" t="s">
        <v>195</v>
      </c>
      <c r="P213" s="125" t="s">
        <v>190</v>
      </c>
      <c r="Q213" s="125" t="s">
        <v>195</v>
      </c>
      <c r="R213" s="125" t="s">
        <v>195</v>
      </c>
      <c r="S213" s="125" t="s">
        <v>190</v>
      </c>
      <c r="T213" s="125" t="s">
        <v>190</v>
      </c>
    </row>
    <row r="214" spans="1:20" x14ac:dyDescent="0.25">
      <c r="A214" s="128" t="s">
        <v>250</v>
      </c>
      <c r="B214" s="129" t="s">
        <v>249</v>
      </c>
      <c r="C214" s="128" t="s">
        <v>190</v>
      </c>
      <c r="D214" s="128" t="s">
        <v>190</v>
      </c>
      <c r="E214" s="128" t="s">
        <v>190</v>
      </c>
      <c r="F214" s="128" t="s">
        <v>190</v>
      </c>
      <c r="G214" s="128" t="s">
        <v>190</v>
      </c>
      <c r="H214" s="128" t="s">
        <v>190</v>
      </c>
      <c r="I214" s="128" t="s">
        <v>190</v>
      </c>
      <c r="J214" s="128" t="s">
        <v>195</v>
      </c>
      <c r="K214" s="128" t="s">
        <v>195</v>
      </c>
      <c r="L214" s="128" t="s">
        <v>190</v>
      </c>
      <c r="M214" s="128" t="s">
        <v>190</v>
      </c>
      <c r="N214" s="128" t="s">
        <v>195</v>
      </c>
      <c r="O214" s="128" t="s">
        <v>195</v>
      </c>
      <c r="P214" s="128" t="s">
        <v>190</v>
      </c>
      <c r="Q214" s="128" t="s">
        <v>190</v>
      </c>
      <c r="R214" s="128" t="s">
        <v>190</v>
      </c>
      <c r="S214" s="128" t="s">
        <v>190</v>
      </c>
      <c r="T214" s="128" t="s">
        <v>190</v>
      </c>
    </row>
    <row r="215" spans="1:20" x14ac:dyDescent="0.25">
      <c r="A215" s="125" t="s">
        <v>248</v>
      </c>
      <c r="B215" s="126" t="s">
        <v>247</v>
      </c>
      <c r="C215" s="125" t="s">
        <v>190</v>
      </c>
      <c r="D215" s="125" t="s">
        <v>195</v>
      </c>
      <c r="E215" s="125" t="s">
        <v>190</v>
      </c>
      <c r="F215" s="125" t="s">
        <v>190</v>
      </c>
      <c r="G215" s="125" t="s">
        <v>190</v>
      </c>
      <c r="H215" s="125" t="s">
        <v>195</v>
      </c>
      <c r="I215" s="125" t="s">
        <v>190</v>
      </c>
      <c r="J215" s="125" t="s">
        <v>195</v>
      </c>
      <c r="K215" s="125" t="s">
        <v>190</v>
      </c>
      <c r="L215" s="125" t="s">
        <v>195</v>
      </c>
      <c r="M215" s="125" t="s">
        <v>190</v>
      </c>
      <c r="N215" s="125" t="s">
        <v>195</v>
      </c>
      <c r="O215" s="125" t="s">
        <v>195</v>
      </c>
      <c r="P215" s="125" t="s">
        <v>190</v>
      </c>
      <c r="Q215" s="125" t="s">
        <v>195</v>
      </c>
      <c r="R215" s="125" t="s">
        <v>195</v>
      </c>
      <c r="S215" s="125" t="s">
        <v>190</v>
      </c>
      <c r="T215" s="125" t="s">
        <v>195</v>
      </c>
    </row>
    <row r="216" spans="1:20" x14ac:dyDescent="0.25">
      <c r="A216" s="128" t="s">
        <v>239</v>
      </c>
      <c r="B216" s="129" t="s">
        <v>246</v>
      </c>
      <c r="C216" s="128" t="s">
        <v>190</v>
      </c>
      <c r="D216" s="128" t="s">
        <v>190</v>
      </c>
      <c r="E216" s="128" t="s">
        <v>190</v>
      </c>
      <c r="F216" s="128" t="s">
        <v>190</v>
      </c>
      <c r="G216" s="128" t="s">
        <v>190</v>
      </c>
      <c r="H216" s="128" t="s">
        <v>190</v>
      </c>
      <c r="I216" s="128" t="s">
        <v>190</v>
      </c>
      <c r="J216" s="128" t="s">
        <v>195</v>
      </c>
      <c r="K216" s="128" t="s">
        <v>190</v>
      </c>
      <c r="L216" s="128" t="s">
        <v>190</v>
      </c>
      <c r="M216" s="128" t="s">
        <v>190</v>
      </c>
      <c r="N216" s="128" t="s">
        <v>190</v>
      </c>
      <c r="O216" s="128" t="s">
        <v>195</v>
      </c>
      <c r="P216" s="128" t="s">
        <v>190</v>
      </c>
      <c r="Q216" s="128" t="s">
        <v>190</v>
      </c>
      <c r="R216" s="128" t="s">
        <v>195</v>
      </c>
      <c r="S216" s="128" t="s">
        <v>190</v>
      </c>
      <c r="T216" s="128" t="s">
        <v>190</v>
      </c>
    </row>
    <row r="217" spans="1:20" x14ac:dyDescent="0.25">
      <c r="A217" s="125" t="s">
        <v>239</v>
      </c>
      <c r="B217" s="126" t="s">
        <v>245</v>
      </c>
      <c r="C217" s="125" t="s">
        <v>190</v>
      </c>
      <c r="D217" s="125" t="s">
        <v>195</v>
      </c>
      <c r="E217" s="125" t="s">
        <v>190</v>
      </c>
      <c r="F217" s="125" t="s">
        <v>190</v>
      </c>
      <c r="G217" s="125" t="s">
        <v>190</v>
      </c>
      <c r="H217" s="125" t="s">
        <v>195</v>
      </c>
      <c r="I217" s="125" t="s">
        <v>190</v>
      </c>
      <c r="J217" s="125" t="s">
        <v>195</v>
      </c>
      <c r="K217" s="125" t="s">
        <v>190</v>
      </c>
      <c r="L217" s="125" t="s">
        <v>190</v>
      </c>
      <c r="M217" s="125" t="s">
        <v>190</v>
      </c>
      <c r="N217" s="125" t="s">
        <v>195</v>
      </c>
      <c r="O217" s="125" t="s">
        <v>195</v>
      </c>
      <c r="P217" s="125" t="s">
        <v>190</v>
      </c>
      <c r="Q217" s="125" t="s">
        <v>195</v>
      </c>
      <c r="R217" s="125" t="s">
        <v>195</v>
      </c>
      <c r="S217" s="125" t="s">
        <v>190</v>
      </c>
      <c r="T217" s="125" t="s">
        <v>190</v>
      </c>
    </row>
    <row r="218" spans="1:20" x14ac:dyDescent="0.25">
      <c r="A218" s="128" t="s">
        <v>239</v>
      </c>
      <c r="B218" s="129" t="s">
        <v>244</v>
      </c>
      <c r="C218" s="128" t="s">
        <v>190</v>
      </c>
      <c r="D218" s="128" t="s">
        <v>195</v>
      </c>
      <c r="E218" s="128" t="s">
        <v>190</v>
      </c>
      <c r="F218" s="128" t="s">
        <v>190</v>
      </c>
      <c r="G218" s="128" t="s">
        <v>190</v>
      </c>
      <c r="H218" s="128" t="s">
        <v>190</v>
      </c>
      <c r="I218" s="128" t="s">
        <v>195</v>
      </c>
      <c r="J218" s="128" t="s">
        <v>195</v>
      </c>
      <c r="K218" s="128" t="s">
        <v>190</v>
      </c>
      <c r="L218" s="128" t="s">
        <v>190</v>
      </c>
      <c r="M218" s="128" t="s">
        <v>190</v>
      </c>
      <c r="N218" s="128" t="s">
        <v>195</v>
      </c>
      <c r="O218" s="128" t="s">
        <v>195</v>
      </c>
      <c r="P218" s="128" t="s">
        <v>190</v>
      </c>
      <c r="Q218" s="128" t="s">
        <v>195</v>
      </c>
      <c r="R218" s="128" t="s">
        <v>190</v>
      </c>
      <c r="S218" s="128" t="s">
        <v>190</v>
      </c>
      <c r="T218" s="128" t="s">
        <v>190</v>
      </c>
    </row>
    <row r="219" spans="1:20" x14ac:dyDescent="0.25">
      <c r="A219" s="125" t="s">
        <v>239</v>
      </c>
      <c r="B219" s="126" t="s">
        <v>243</v>
      </c>
      <c r="C219" s="125" t="s">
        <v>190</v>
      </c>
      <c r="D219" s="125" t="s">
        <v>195</v>
      </c>
      <c r="E219" s="125" t="s">
        <v>190</v>
      </c>
      <c r="F219" s="125" t="s">
        <v>190</v>
      </c>
      <c r="G219" s="125" t="s">
        <v>190</v>
      </c>
      <c r="H219" s="125" t="s">
        <v>190</v>
      </c>
      <c r="I219" s="125" t="s">
        <v>190</v>
      </c>
      <c r="J219" s="125" t="s">
        <v>190</v>
      </c>
      <c r="K219" s="125" t="s">
        <v>190</v>
      </c>
      <c r="L219" s="125" t="s">
        <v>190</v>
      </c>
      <c r="M219" s="125" t="s">
        <v>190</v>
      </c>
      <c r="N219" s="125" t="s">
        <v>195</v>
      </c>
      <c r="O219" s="125" t="s">
        <v>195</v>
      </c>
      <c r="P219" s="125" t="s">
        <v>190</v>
      </c>
      <c r="Q219" s="125" t="s">
        <v>195</v>
      </c>
      <c r="R219" s="125" t="s">
        <v>190</v>
      </c>
      <c r="S219" s="125" t="s">
        <v>190</v>
      </c>
      <c r="T219" s="125" t="s">
        <v>190</v>
      </c>
    </row>
    <row r="220" spans="1:20" x14ac:dyDescent="0.25">
      <c r="A220" s="128" t="s">
        <v>239</v>
      </c>
      <c r="B220" s="129" t="s">
        <v>242</v>
      </c>
      <c r="C220" s="128" t="s">
        <v>190</v>
      </c>
      <c r="D220" s="128" t="s">
        <v>190</v>
      </c>
      <c r="E220" s="128" t="s">
        <v>190</v>
      </c>
      <c r="F220" s="128" t="s">
        <v>190</v>
      </c>
      <c r="G220" s="128" t="s">
        <v>190</v>
      </c>
      <c r="H220" s="128" t="s">
        <v>195</v>
      </c>
      <c r="I220" s="128" t="s">
        <v>190</v>
      </c>
      <c r="J220" s="128" t="s">
        <v>195</v>
      </c>
      <c r="K220" s="128" t="s">
        <v>190</v>
      </c>
      <c r="L220" s="128" t="s">
        <v>190</v>
      </c>
      <c r="M220" s="128" t="s">
        <v>190</v>
      </c>
      <c r="N220" s="128" t="s">
        <v>195</v>
      </c>
      <c r="O220" s="128" t="s">
        <v>195</v>
      </c>
      <c r="P220" s="128" t="s">
        <v>190</v>
      </c>
      <c r="Q220" s="128" t="s">
        <v>195</v>
      </c>
      <c r="R220" s="128" t="s">
        <v>195</v>
      </c>
      <c r="S220" s="128" t="s">
        <v>195</v>
      </c>
      <c r="T220" s="128" t="s">
        <v>190</v>
      </c>
    </row>
    <row r="221" spans="1:20" x14ac:dyDescent="0.25">
      <c r="A221" s="125" t="s">
        <v>239</v>
      </c>
      <c r="B221" s="126" t="s">
        <v>241</v>
      </c>
      <c r="C221" s="125" t="s">
        <v>190</v>
      </c>
      <c r="D221" s="125" t="s">
        <v>195</v>
      </c>
      <c r="E221" s="125" t="s">
        <v>190</v>
      </c>
      <c r="F221" s="125" t="s">
        <v>190</v>
      </c>
      <c r="G221" s="125" t="s">
        <v>190</v>
      </c>
      <c r="H221" s="125" t="s">
        <v>190</v>
      </c>
      <c r="I221" s="125" t="s">
        <v>195</v>
      </c>
      <c r="J221" s="125" t="s">
        <v>190</v>
      </c>
      <c r="K221" s="125" t="s">
        <v>190</v>
      </c>
      <c r="L221" s="125" t="s">
        <v>195</v>
      </c>
      <c r="M221" s="125" t="s">
        <v>190</v>
      </c>
      <c r="N221" s="125" t="s">
        <v>190</v>
      </c>
      <c r="O221" s="125" t="s">
        <v>190</v>
      </c>
      <c r="P221" s="125" t="s">
        <v>190</v>
      </c>
      <c r="Q221" s="125" t="s">
        <v>190</v>
      </c>
      <c r="R221" s="125" t="s">
        <v>190</v>
      </c>
      <c r="S221" s="125" t="s">
        <v>195</v>
      </c>
      <c r="T221" s="125" t="s">
        <v>190</v>
      </c>
    </row>
    <row r="222" spans="1:20" x14ac:dyDescent="0.25">
      <c r="A222" s="128" t="s">
        <v>239</v>
      </c>
      <c r="B222" s="129" t="s">
        <v>240</v>
      </c>
      <c r="C222" s="128" t="s">
        <v>190</v>
      </c>
      <c r="D222" s="128" t="s">
        <v>195</v>
      </c>
      <c r="E222" s="128" t="s">
        <v>190</v>
      </c>
      <c r="F222" s="128" t="s">
        <v>190</v>
      </c>
      <c r="G222" s="128" t="s">
        <v>190</v>
      </c>
      <c r="H222" s="128" t="s">
        <v>190</v>
      </c>
      <c r="I222" s="128" t="s">
        <v>195</v>
      </c>
      <c r="J222" s="128" t="s">
        <v>190</v>
      </c>
      <c r="K222" s="128" t="s">
        <v>190</v>
      </c>
      <c r="L222" s="128" t="s">
        <v>195</v>
      </c>
      <c r="M222" s="128" t="s">
        <v>190</v>
      </c>
      <c r="N222" s="128" t="s">
        <v>195</v>
      </c>
      <c r="O222" s="128" t="s">
        <v>195</v>
      </c>
      <c r="P222" s="128" t="s">
        <v>195</v>
      </c>
      <c r="Q222" s="128" t="s">
        <v>195</v>
      </c>
      <c r="R222" s="128" t="s">
        <v>195</v>
      </c>
      <c r="S222" s="128" t="s">
        <v>195</v>
      </c>
      <c r="T222" s="128" t="s">
        <v>190</v>
      </c>
    </row>
    <row r="223" spans="1:20" x14ac:dyDescent="0.25">
      <c r="A223" s="125" t="s">
        <v>239</v>
      </c>
      <c r="B223" s="126" t="s">
        <v>238</v>
      </c>
      <c r="C223" s="125" t="s">
        <v>190</v>
      </c>
      <c r="D223" s="125" t="s">
        <v>195</v>
      </c>
      <c r="E223" s="125" t="s">
        <v>190</v>
      </c>
      <c r="F223" s="125" t="s">
        <v>190</v>
      </c>
      <c r="G223" s="125" t="s">
        <v>190</v>
      </c>
      <c r="H223" s="125" t="s">
        <v>190</v>
      </c>
      <c r="I223" s="125" t="s">
        <v>190</v>
      </c>
      <c r="J223" s="125" t="s">
        <v>190</v>
      </c>
      <c r="K223" s="125" t="s">
        <v>190</v>
      </c>
      <c r="L223" s="125" t="s">
        <v>190</v>
      </c>
      <c r="M223" s="125" t="s">
        <v>190</v>
      </c>
      <c r="N223" s="125" t="s">
        <v>195</v>
      </c>
      <c r="O223" s="125" t="s">
        <v>195</v>
      </c>
      <c r="P223" s="125" t="s">
        <v>190</v>
      </c>
      <c r="Q223" s="125" t="s">
        <v>195</v>
      </c>
      <c r="R223" s="125" t="s">
        <v>190</v>
      </c>
      <c r="S223" s="125" t="s">
        <v>195</v>
      </c>
      <c r="T223" s="125" t="s">
        <v>190</v>
      </c>
    </row>
    <row r="224" spans="1:20" x14ac:dyDescent="0.25">
      <c r="A224" s="128" t="s">
        <v>237</v>
      </c>
      <c r="B224" s="129" t="s">
        <v>236</v>
      </c>
      <c r="C224" s="128" t="s">
        <v>190</v>
      </c>
      <c r="D224" s="128" t="s">
        <v>190</v>
      </c>
      <c r="E224" s="128" t="s">
        <v>190</v>
      </c>
      <c r="F224" s="128" t="s">
        <v>190</v>
      </c>
      <c r="G224" s="128" t="s">
        <v>190</v>
      </c>
      <c r="H224" s="128" t="s">
        <v>190</v>
      </c>
      <c r="I224" s="128" t="s">
        <v>195</v>
      </c>
      <c r="J224" s="128" t="s">
        <v>195</v>
      </c>
      <c r="K224" s="128" t="s">
        <v>195</v>
      </c>
      <c r="L224" s="128" t="s">
        <v>190</v>
      </c>
      <c r="M224" s="128" t="s">
        <v>190</v>
      </c>
      <c r="N224" s="128" t="s">
        <v>190</v>
      </c>
      <c r="O224" s="128" t="s">
        <v>190</v>
      </c>
      <c r="P224" s="128" t="s">
        <v>190</v>
      </c>
      <c r="Q224" s="128" t="s">
        <v>195</v>
      </c>
      <c r="R224" s="128" t="s">
        <v>190</v>
      </c>
      <c r="S224" s="128" t="s">
        <v>195</v>
      </c>
      <c r="T224" s="128" t="s">
        <v>190</v>
      </c>
    </row>
    <row r="225" spans="1:20" x14ac:dyDescent="0.25">
      <c r="A225" s="125" t="s">
        <v>230</v>
      </c>
      <c r="B225" s="126" t="s">
        <v>235</v>
      </c>
      <c r="C225" s="125" t="s">
        <v>190</v>
      </c>
      <c r="D225" s="125" t="s">
        <v>195</v>
      </c>
      <c r="E225" s="125" t="s">
        <v>190</v>
      </c>
      <c r="F225" s="125" t="s">
        <v>190</v>
      </c>
      <c r="G225" s="125" t="s">
        <v>190</v>
      </c>
      <c r="H225" s="125" t="s">
        <v>195</v>
      </c>
      <c r="I225" s="125" t="s">
        <v>190</v>
      </c>
      <c r="J225" s="125" t="s">
        <v>190</v>
      </c>
      <c r="K225" s="125" t="s">
        <v>190</v>
      </c>
      <c r="L225" s="125" t="s">
        <v>195</v>
      </c>
      <c r="M225" s="125" t="s">
        <v>190</v>
      </c>
      <c r="N225" s="125" t="s">
        <v>195</v>
      </c>
      <c r="O225" s="125" t="s">
        <v>190</v>
      </c>
      <c r="P225" s="125" t="s">
        <v>190</v>
      </c>
      <c r="Q225" s="125" t="s">
        <v>195</v>
      </c>
      <c r="R225" s="125" t="s">
        <v>195</v>
      </c>
      <c r="S225" s="125" t="s">
        <v>195</v>
      </c>
      <c r="T225" s="125" t="s">
        <v>190</v>
      </c>
    </row>
    <row r="226" spans="1:20" x14ac:dyDescent="0.25">
      <c r="A226" s="128" t="s">
        <v>230</v>
      </c>
      <c r="B226" s="129" t="s">
        <v>234</v>
      </c>
      <c r="C226" s="128" t="s">
        <v>190</v>
      </c>
      <c r="D226" s="128" t="s">
        <v>195</v>
      </c>
      <c r="E226" s="128" t="s">
        <v>190</v>
      </c>
      <c r="F226" s="128" t="s">
        <v>190</v>
      </c>
      <c r="G226" s="128" t="s">
        <v>190</v>
      </c>
      <c r="H226" s="128" t="s">
        <v>190</v>
      </c>
      <c r="I226" s="128" t="s">
        <v>190</v>
      </c>
      <c r="J226" s="128" t="s">
        <v>190</v>
      </c>
      <c r="K226" s="128" t="s">
        <v>190</v>
      </c>
      <c r="L226" s="128" t="s">
        <v>190</v>
      </c>
      <c r="M226" s="128" t="s">
        <v>190</v>
      </c>
      <c r="N226" s="128" t="s">
        <v>195</v>
      </c>
      <c r="O226" s="128" t="s">
        <v>195</v>
      </c>
      <c r="P226" s="128" t="s">
        <v>190</v>
      </c>
      <c r="Q226" s="128" t="s">
        <v>190</v>
      </c>
      <c r="R226" s="128" t="s">
        <v>195</v>
      </c>
      <c r="S226" s="128" t="s">
        <v>190</v>
      </c>
      <c r="T226" s="128" t="s">
        <v>190</v>
      </c>
    </row>
    <row r="227" spans="1:20" x14ac:dyDescent="0.25">
      <c r="A227" s="125" t="s">
        <v>230</v>
      </c>
      <c r="B227" s="126" t="s">
        <v>233</v>
      </c>
      <c r="C227" s="125" t="s">
        <v>190</v>
      </c>
      <c r="D227" s="125" t="s">
        <v>190</v>
      </c>
      <c r="E227" s="125" t="s">
        <v>190</v>
      </c>
      <c r="F227" s="125" t="s">
        <v>190</v>
      </c>
      <c r="G227" s="125" t="s">
        <v>190</v>
      </c>
      <c r="H227" s="125" t="s">
        <v>190</v>
      </c>
      <c r="I227" s="125" t="s">
        <v>190</v>
      </c>
      <c r="J227" s="125" t="s">
        <v>190</v>
      </c>
      <c r="K227" s="125" t="s">
        <v>190</v>
      </c>
      <c r="L227" s="125" t="s">
        <v>190</v>
      </c>
      <c r="M227" s="125" t="s">
        <v>190</v>
      </c>
      <c r="N227" s="125" t="s">
        <v>195</v>
      </c>
      <c r="O227" s="125" t="s">
        <v>195</v>
      </c>
      <c r="P227" s="125" t="s">
        <v>190</v>
      </c>
      <c r="Q227" s="125" t="s">
        <v>195</v>
      </c>
      <c r="R227" s="125" t="s">
        <v>190</v>
      </c>
      <c r="S227" s="125" t="s">
        <v>190</v>
      </c>
      <c r="T227" s="125" t="s">
        <v>190</v>
      </c>
    </row>
    <row r="228" spans="1:20" x14ac:dyDescent="0.25">
      <c r="A228" s="128" t="s">
        <v>230</v>
      </c>
      <c r="B228" s="129" t="s">
        <v>232</v>
      </c>
      <c r="C228" s="128" t="s">
        <v>190</v>
      </c>
      <c r="D228" s="128" t="s">
        <v>195</v>
      </c>
      <c r="E228" s="128" t="s">
        <v>190</v>
      </c>
      <c r="F228" s="128" t="s">
        <v>190</v>
      </c>
      <c r="G228" s="128" t="s">
        <v>190</v>
      </c>
      <c r="H228" s="128" t="s">
        <v>190</v>
      </c>
      <c r="I228" s="128" t="s">
        <v>190</v>
      </c>
      <c r="J228" s="128" t="s">
        <v>190</v>
      </c>
      <c r="K228" s="128" t="s">
        <v>190</v>
      </c>
      <c r="L228" s="128" t="s">
        <v>190</v>
      </c>
      <c r="M228" s="128" t="s">
        <v>190</v>
      </c>
      <c r="N228" s="128" t="s">
        <v>190</v>
      </c>
      <c r="O228" s="128" t="s">
        <v>190</v>
      </c>
      <c r="P228" s="128" t="s">
        <v>190</v>
      </c>
      <c r="Q228" s="128" t="s">
        <v>190</v>
      </c>
      <c r="R228" s="128" t="s">
        <v>190</v>
      </c>
      <c r="S228" s="128" t="s">
        <v>190</v>
      </c>
      <c r="T228" s="128" t="s">
        <v>190</v>
      </c>
    </row>
    <row r="229" spans="1:20" x14ac:dyDescent="0.25">
      <c r="A229" s="125" t="s">
        <v>230</v>
      </c>
      <c r="B229" s="126" t="s">
        <v>231</v>
      </c>
      <c r="C229" s="125" t="s">
        <v>190</v>
      </c>
      <c r="D229" s="125" t="s">
        <v>195</v>
      </c>
      <c r="E229" s="125" t="s">
        <v>195</v>
      </c>
      <c r="F229" s="125" t="s">
        <v>190</v>
      </c>
      <c r="G229" s="125" t="s">
        <v>190</v>
      </c>
      <c r="H229" s="125" t="s">
        <v>195</v>
      </c>
      <c r="I229" s="125" t="s">
        <v>190</v>
      </c>
      <c r="J229" s="125" t="s">
        <v>190</v>
      </c>
      <c r="K229" s="125" t="s">
        <v>190</v>
      </c>
      <c r="L229" s="125" t="s">
        <v>195</v>
      </c>
      <c r="M229" s="125" t="s">
        <v>190</v>
      </c>
      <c r="N229" s="125" t="s">
        <v>195</v>
      </c>
      <c r="O229" s="125" t="s">
        <v>195</v>
      </c>
      <c r="P229" s="125" t="s">
        <v>195</v>
      </c>
      <c r="Q229" s="125" t="s">
        <v>195</v>
      </c>
      <c r="R229" s="125" t="s">
        <v>195</v>
      </c>
      <c r="S229" s="125" t="s">
        <v>190</v>
      </c>
      <c r="T229" s="125" t="s">
        <v>190</v>
      </c>
    </row>
    <row r="230" spans="1:20" x14ac:dyDescent="0.25">
      <c r="A230" s="128" t="s">
        <v>230</v>
      </c>
      <c r="B230" s="129" t="s">
        <v>229</v>
      </c>
      <c r="C230" s="128" t="s">
        <v>190</v>
      </c>
      <c r="D230" s="128" t="s">
        <v>190</v>
      </c>
      <c r="E230" s="128" t="s">
        <v>190</v>
      </c>
      <c r="F230" s="128" t="s">
        <v>190</v>
      </c>
      <c r="G230" s="128" t="s">
        <v>190</v>
      </c>
      <c r="H230" s="128" t="s">
        <v>190</v>
      </c>
      <c r="I230" s="128" t="s">
        <v>190</v>
      </c>
      <c r="J230" s="128" t="s">
        <v>190</v>
      </c>
      <c r="K230" s="128" t="s">
        <v>190</v>
      </c>
      <c r="L230" s="128" t="s">
        <v>190</v>
      </c>
      <c r="M230" s="128" t="s">
        <v>190</v>
      </c>
      <c r="N230" s="128" t="s">
        <v>195</v>
      </c>
      <c r="O230" s="128" t="s">
        <v>195</v>
      </c>
      <c r="P230" s="128" t="s">
        <v>190</v>
      </c>
      <c r="Q230" s="128" t="s">
        <v>195</v>
      </c>
      <c r="R230" s="128" t="s">
        <v>195</v>
      </c>
      <c r="S230" s="128" t="s">
        <v>190</v>
      </c>
      <c r="T230" s="128" t="s">
        <v>190</v>
      </c>
    </row>
    <row r="231" spans="1:20" x14ac:dyDescent="0.25">
      <c r="A231" s="125" t="s">
        <v>221</v>
      </c>
      <c r="B231" s="126" t="s">
        <v>228</v>
      </c>
      <c r="C231" s="125" t="s">
        <v>190</v>
      </c>
      <c r="D231" s="125" t="s">
        <v>190</v>
      </c>
      <c r="E231" s="125" t="s">
        <v>190</v>
      </c>
      <c r="F231" s="125" t="s">
        <v>190</v>
      </c>
      <c r="G231" s="125" t="s">
        <v>190</v>
      </c>
      <c r="H231" s="125" t="s">
        <v>190</v>
      </c>
      <c r="I231" s="125" t="s">
        <v>190</v>
      </c>
      <c r="J231" s="125" t="s">
        <v>190</v>
      </c>
      <c r="K231" s="125" t="s">
        <v>190</v>
      </c>
      <c r="L231" s="125" t="s">
        <v>190</v>
      </c>
      <c r="M231" s="125" t="s">
        <v>190</v>
      </c>
      <c r="N231" s="125" t="s">
        <v>190</v>
      </c>
      <c r="O231" s="125" t="s">
        <v>195</v>
      </c>
      <c r="P231" s="125" t="s">
        <v>190</v>
      </c>
      <c r="Q231" s="125" t="s">
        <v>195</v>
      </c>
      <c r="R231" s="125" t="s">
        <v>190</v>
      </c>
      <c r="S231" s="125" t="s">
        <v>190</v>
      </c>
      <c r="T231" s="125" t="s">
        <v>190</v>
      </c>
    </row>
    <row r="232" spans="1:20" x14ac:dyDescent="0.25">
      <c r="A232" s="128" t="s">
        <v>221</v>
      </c>
      <c r="B232" s="129" t="s">
        <v>227</v>
      </c>
      <c r="C232" s="128" t="s">
        <v>190</v>
      </c>
      <c r="D232" s="128" t="s">
        <v>195</v>
      </c>
      <c r="E232" s="128" t="s">
        <v>190</v>
      </c>
      <c r="F232" s="128" t="s">
        <v>190</v>
      </c>
      <c r="G232" s="128" t="s">
        <v>190</v>
      </c>
      <c r="H232" s="128" t="s">
        <v>190</v>
      </c>
      <c r="I232" s="128" t="s">
        <v>190</v>
      </c>
      <c r="J232" s="128" t="s">
        <v>195</v>
      </c>
      <c r="K232" s="128" t="s">
        <v>190</v>
      </c>
      <c r="L232" s="128" t="s">
        <v>190</v>
      </c>
      <c r="M232" s="128" t="s">
        <v>190</v>
      </c>
      <c r="N232" s="128" t="s">
        <v>190</v>
      </c>
      <c r="O232" s="128" t="s">
        <v>195</v>
      </c>
      <c r="P232" s="128" t="s">
        <v>195</v>
      </c>
      <c r="Q232" s="128" t="s">
        <v>190</v>
      </c>
      <c r="R232" s="128" t="s">
        <v>190</v>
      </c>
      <c r="S232" s="128" t="s">
        <v>195</v>
      </c>
      <c r="T232" s="128" t="s">
        <v>190</v>
      </c>
    </row>
    <row r="233" spans="1:20" x14ac:dyDescent="0.25">
      <c r="A233" s="125" t="s">
        <v>221</v>
      </c>
      <c r="B233" s="126" t="s">
        <v>226</v>
      </c>
      <c r="C233" s="125" t="s">
        <v>190</v>
      </c>
      <c r="D233" s="125" t="s">
        <v>195</v>
      </c>
      <c r="E233" s="125" t="s">
        <v>190</v>
      </c>
      <c r="F233" s="125" t="s">
        <v>190</v>
      </c>
      <c r="G233" s="125" t="s">
        <v>190</v>
      </c>
      <c r="H233" s="125" t="s">
        <v>195</v>
      </c>
      <c r="I233" s="125" t="s">
        <v>190</v>
      </c>
      <c r="J233" s="125" t="s">
        <v>190</v>
      </c>
      <c r="K233" s="125" t="s">
        <v>190</v>
      </c>
      <c r="L233" s="125" t="s">
        <v>190</v>
      </c>
      <c r="M233" s="125" t="s">
        <v>190</v>
      </c>
      <c r="N233" s="125" t="s">
        <v>195</v>
      </c>
      <c r="O233" s="125" t="s">
        <v>195</v>
      </c>
      <c r="P233" s="125" t="s">
        <v>195</v>
      </c>
      <c r="Q233" s="125" t="s">
        <v>195</v>
      </c>
      <c r="R233" s="125" t="s">
        <v>195</v>
      </c>
      <c r="S233" s="125" t="s">
        <v>190</v>
      </c>
      <c r="T233" s="125" t="s">
        <v>190</v>
      </c>
    </row>
    <row r="234" spans="1:20" x14ac:dyDescent="0.25">
      <c r="A234" s="128" t="s">
        <v>221</v>
      </c>
      <c r="B234" s="129" t="s">
        <v>225</v>
      </c>
      <c r="C234" s="128" t="s">
        <v>190</v>
      </c>
      <c r="D234" s="128" t="s">
        <v>195</v>
      </c>
      <c r="E234" s="128" t="s">
        <v>190</v>
      </c>
      <c r="F234" s="128" t="s">
        <v>190</v>
      </c>
      <c r="G234" s="128" t="s">
        <v>190</v>
      </c>
      <c r="H234" s="128" t="s">
        <v>190</v>
      </c>
      <c r="I234" s="128" t="s">
        <v>190</v>
      </c>
      <c r="J234" s="128" t="s">
        <v>195</v>
      </c>
      <c r="K234" s="128" t="s">
        <v>190</v>
      </c>
      <c r="L234" s="128" t="s">
        <v>195</v>
      </c>
      <c r="M234" s="128" t="s">
        <v>190</v>
      </c>
      <c r="N234" s="128" t="s">
        <v>195</v>
      </c>
      <c r="O234" s="128" t="s">
        <v>195</v>
      </c>
      <c r="P234" s="128" t="s">
        <v>190</v>
      </c>
      <c r="Q234" s="128" t="s">
        <v>195</v>
      </c>
      <c r="R234" s="128" t="s">
        <v>195</v>
      </c>
      <c r="S234" s="128" t="s">
        <v>190</v>
      </c>
      <c r="T234" s="128" t="s">
        <v>190</v>
      </c>
    </row>
    <row r="235" spans="1:20" x14ac:dyDescent="0.25">
      <c r="A235" s="125" t="s">
        <v>221</v>
      </c>
      <c r="B235" s="126" t="s">
        <v>224</v>
      </c>
      <c r="C235" s="125" t="s">
        <v>190</v>
      </c>
      <c r="D235" s="125" t="s">
        <v>190</v>
      </c>
      <c r="E235" s="125" t="s">
        <v>190</v>
      </c>
      <c r="F235" s="125" t="s">
        <v>190</v>
      </c>
      <c r="G235" s="125" t="s">
        <v>190</v>
      </c>
      <c r="H235" s="125" t="s">
        <v>190</v>
      </c>
      <c r="I235" s="125" t="s">
        <v>195</v>
      </c>
      <c r="J235" s="125" t="s">
        <v>195</v>
      </c>
      <c r="K235" s="125" t="s">
        <v>190</v>
      </c>
      <c r="L235" s="125" t="s">
        <v>195</v>
      </c>
      <c r="M235" s="125" t="s">
        <v>190</v>
      </c>
      <c r="N235" s="125" t="s">
        <v>195</v>
      </c>
      <c r="O235" s="125" t="s">
        <v>195</v>
      </c>
      <c r="P235" s="125" t="s">
        <v>195</v>
      </c>
      <c r="Q235" s="125" t="s">
        <v>195</v>
      </c>
      <c r="R235" s="125" t="s">
        <v>195</v>
      </c>
      <c r="S235" s="125" t="s">
        <v>190</v>
      </c>
      <c r="T235" s="125" t="s">
        <v>190</v>
      </c>
    </row>
    <row r="236" spans="1:20" x14ac:dyDescent="0.25">
      <c r="A236" s="128" t="s">
        <v>221</v>
      </c>
      <c r="B236" s="129" t="s">
        <v>223</v>
      </c>
      <c r="C236" s="128" t="s">
        <v>190</v>
      </c>
      <c r="D236" s="128" t="s">
        <v>195</v>
      </c>
      <c r="E236" s="128" t="s">
        <v>195</v>
      </c>
      <c r="F236" s="128" t="s">
        <v>190</v>
      </c>
      <c r="G236" s="128" t="s">
        <v>190</v>
      </c>
      <c r="H236" s="128" t="s">
        <v>190</v>
      </c>
      <c r="I236" s="128" t="s">
        <v>190</v>
      </c>
      <c r="J236" s="128" t="s">
        <v>190</v>
      </c>
      <c r="K236" s="128" t="s">
        <v>190</v>
      </c>
      <c r="L236" s="128" t="s">
        <v>190</v>
      </c>
      <c r="M236" s="128" t="s">
        <v>190</v>
      </c>
      <c r="N236" s="128" t="s">
        <v>190</v>
      </c>
      <c r="O236" s="128" t="s">
        <v>190</v>
      </c>
      <c r="P236" s="128" t="s">
        <v>190</v>
      </c>
      <c r="Q236" s="128" t="s">
        <v>195</v>
      </c>
      <c r="R236" s="128" t="s">
        <v>195</v>
      </c>
      <c r="S236" s="128" t="s">
        <v>190</v>
      </c>
      <c r="T236" s="128" t="s">
        <v>190</v>
      </c>
    </row>
    <row r="237" spans="1:20" x14ac:dyDescent="0.25">
      <c r="A237" s="125" t="s">
        <v>221</v>
      </c>
      <c r="B237" s="126" t="s">
        <v>222</v>
      </c>
      <c r="C237" s="125" t="s">
        <v>190</v>
      </c>
      <c r="D237" s="125" t="s">
        <v>190</v>
      </c>
      <c r="E237" s="125" t="s">
        <v>190</v>
      </c>
      <c r="F237" s="125" t="s">
        <v>190</v>
      </c>
      <c r="G237" s="125" t="s">
        <v>190</v>
      </c>
      <c r="H237" s="125" t="s">
        <v>190</v>
      </c>
      <c r="I237" s="125" t="s">
        <v>190</v>
      </c>
      <c r="J237" s="125" t="s">
        <v>190</v>
      </c>
      <c r="K237" s="125" t="s">
        <v>190</v>
      </c>
      <c r="L237" s="125" t="s">
        <v>190</v>
      </c>
      <c r="M237" s="125" t="s">
        <v>190</v>
      </c>
      <c r="N237" s="125" t="s">
        <v>190</v>
      </c>
      <c r="O237" s="125" t="s">
        <v>190</v>
      </c>
      <c r="P237" s="125" t="s">
        <v>190</v>
      </c>
      <c r="Q237" s="125" t="s">
        <v>190</v>
      </c>
      <c r="R237" s="125" t="s">
        <v>190</v>
      </c>
      <c r="S237" s="125" t="s">
        <v>195</v>
      </c>
      <c r="T237" s="125" t="s">
        <v>190</v>
      </c>
    </row>
    <row r="238" spans="1:20" x14ac:dyDescent="0.25">
      <c r="A238" s="128" t="s">
        <v>221</v>
      </c>
      <c r="B238" s="129" t="s">
        <v>220</v>
      </c>
      <c r="C238" s="128" t="s">
        <v>190</v>
      </c>
      <c r="D238" s="128" t="s">
        <v>190</v>
      </c>
      <c r="E238" s="128" t="s">
        <v>190</v>
      </c>
      <c r="F238" s="128" t="s">
        <v>190</v>
      </c>
      <c r="G238" s="128" t="s">
        <v>190</v>
      </c>
      <c r="H238" s="128" t="s">
        <v>190</v>
      </c>
      <c r="I238" s="128" t="s">
        <v>190</v>
      </c>
      <c r="J238" s="128" t="s">
        <v>190</v>
      </c>
      <c r="K238" s="128" t="s">
        <v>190</v>
      </c>
      <c r="L238" s="128" t="s">
        <v>190</v>
      </c>
      <c r="M238" s="128" t="s">
        <v>190</v>
      </c>
      <c r="N238" s="128" t="s">
        <v>195</v>
      </c>
      <c r="O238" s="128" t="s">
        <v>195</v>
      </c>
      <c r="P238" s="128" t="s">
        <v>190</v>
      </c>
      <c r="Q238" s="128" t="s">
        <v>195</v>
      </c>
      <c r="R238" s="128" t="s">
        <v>190</v>
      </c>
      <c r="S238" s="128" t="s">
        <v>195</v>
      </c>
      <c r="T238" s="128" t="s">
        <v>190</v>
      </c>
    </row>
    <row r="239" spans="1:20" x14ac:dyDescent="0.25">
      <c r="A239" s="125" t="s">
        <v>219</v>
      </c>
      <c r="B239" s="126" t="s">
        <v>218</v>
      </c>
      <c r="C239" s="125" t="s">
        <v>190</v>
      </c>
      <c r="D239" s="125" t="s">
        <v>190</v>
      </c>
      <c r="E239" s="125" t="s">
        <v>190</v>
      </c>
      <c r="F239" s="125" t="s">
        <v>190</v>
      </c>
      <c r="G239" s="125" t="s">
        <v>190</v>
      </c>
      <c r="H239" s="125" t="s">
        <v>190</v>
      </c>
      <c r="I239" s="125" t="s">
        <v>190</v>
      </c>
      <c r="J239" s="125" t="s">
        <v>190</v>
      </c>
      <c r="K239" s="125" t="s">
        <v>190</v>
      </c>
      <c r="L239" s="125" t="s">
        <v>190</v>
      </c>
      <c r="M239" s="125" t="s">
        <v>190</v>
      </c>
      <c r="N239" s="125" t="s">
        <v>190</v>
      </c>
      <c r="O239" s="125" t="s">
        <v>195</v>
      </c>
      <c r="P239" s="125" t="s">
        <v>195</v>
      </c>
      <c r="Q239" s="125" t="s">
        <v>195</v>
      </c>
      <c r="R239" s="125" t="s">
        <v>190</v>
      </c>
      <c r="S239" s="125" t="s">
        <v>195</v>
      </c>
      <c r="T239" s="125" t="s">
        <v>190</v>
      </c>
    </row>
    <row r="240" spans="1:20" x14ac:dyDescent="0.25">
      <c r="A240" s="128" t="s">
        <v>217</v>
      </c>
      <c r="B240" s="129" t="s">
        <v>216</v>
      </c>
      <c r="C240" s="128" t="s">
        <v>190</v>
      </c>
      <c r="D240" s="128" t="s">
        <v>195</v>
      </c>
      <c r="E240" s="128" t="s">
        <v>190</v>
      </c>
      <c r="F240" s="128" t="s">
        <v>190</v>
      </c>
      <c r="G240" s="128" t="s">
        <v>190</v>
      </c>
      <c r="H240" s="128" t="s">
        <v>190</v>
      </c>
      <c r="I240" s="128" t="s">
        <v>190</v>
      </c>
      <c r="J240" s="128" t="s">
        <v>190</v>
      </c>
      <c r="K240" s="128" t="s">
        <v>190</v>
      </c>
      <c r="L240" s="128" t="s">
        <v>190</v>
      </c>
      <c r="M240" s="128" t="s">
        <v>195</v>
      </c>
      <c r="N240" s="128" t="s">
        <v>195</v>
      </c>
      <c r="O240" s="128" t="s">
        <v>195</v>
      </c>
      <c r="P240" s="128" t="s">
        <v>190</v>
      </c>
      <c r="Q240" s="128" t="s">
        <v>195</v>
      </c>
      <c r="R240" s="128" t="s">
        <v>190</v>
      </c>
      <c r="S240" s="128" t="s">
        <v>190</v>
      </c>
      <c r="T240" s="128" t="s">
        <v>195</v>
      </c>
    </row>
    <row r="241" spans="1:20" x14ac:dyDescent="0.25">
      <c r="A241" s="125" t="s">
        <v>211</v>
      </c>
      <c r="B241" s="126" t="s">
        <v>537</v>
      </c>
      <c r="C241" s="125" t="s">
        <v>190</v>
      </c>
      <c r="D241" s="125" t="s">
        <v>195</v>
      </c>
      <c r="E241" s="125" t="s">
        <v>190</v>
      </c>
      <c r="F241" s="125" t="s">
        <v>190</v>
      </c>
      <c r="G241" s="125" t="s">
        <v>190</v>
      </c>
      <c r="H241" s="125" t="s">
        <v>190</v>
      </c>
      <c r="I241" s="125" t="s">
        <v>190</v>
      </c>
      <c r="J241" s="125" t="s">
        <v>195</v>
      </c>
      <c r="K241" s="125" t="s">
        <v>190</v>
      </c>
      <c r="L241" s="125" t="s">
        <v>190</v>
      </c>
      <c r="M241" s="125" t="s">
        <v>190</v>
      </c>
      <c r="N241" s="125" t="s">
        <v>195</v>
      </c>
      <c r="O241" s="125" t="s">
        <v>195</v>
      </c>
      <c r="P241" s="125" t="s">
        <v>195</v>
      </c>
      <c r="Q241" s="125" t="s">
        <v>190</v>
      </c>
      <c r="R241" s="125" t="s">
        <v>190</v>
      </c>
      <c r="S241" s="125" t="s">
        <v>190</v>
      </c>
      <c r="T241" s="125" t="s">
        <v>190</v>
      </c>
    </row>
    <row r="242" spans="1:20" x14ac:dyDescent="0.25">
      <c r="A242" s="128" t="s">
        <v>211</v>
      </c>
      <c r="B242" s="129" t="s">
        <v>214</v>
      </c>
      <c r="C242" s="128" t="s">
        <v>190</v>
      </c>
      <c r="D242" s="128" t="s">
        <v>195</v>
      </c>
      <c r="E242" s="128" t="s">
        <v>190</v>
      </c>
      <c r="F242" s="128" t="s">
        <v>190</v>
      </c>
      <c r="G242" s="128" t="s">
        <v>190</v>
      </c>
      <c r="H242" s="128" t="s">
        <v>190</v>
      </c>
      <c r="I242" s="128" t="s">
        <v>190</v>
      </c>
      <c r="J242" s="128" t="s">
        <v>190</v>
      </c>
      <c r="K242" s="128" t="s">
        <v>190</v>
      </c>
      <c r="L242" s="128" t="s">
        <v>190</v>
      </c>
      <c r="M242" s="128" t="s">
        <v>190</v>
      </c>
      <c r="N242" s="128" t="s">
        <v>195</v>
      </c>
      <c r="O242" s="128" t="s">
        <v>195</v>
      </c>
      <c r="P242" s="128" t="s">
        <v>195</v>
      </c>
      <c r="Q242" s="128" t="s">
        <v>190</v>
      </c>
      <c r="R242" s="128" t="s">
        <v>195</v>
      </c>
      <c r="S242" s="128" t="s">
        <v>190</v>
      </c>
      <c r="T242" s="128" t="s">
        <v>190</v>
      </c>
    </row>
    <row r="243" spans="1:20" x14ac:dyDescent="0.25">
      <c r="A243" s="125" t="s">
        <v>211</v>
      </c>
      <c r="B243" s="126" t="s">
        <v>213</v>
      </c>
      <c r="C243" s="125" t="s">
        <v>190</v>
      </c>
      <c r="D243" s="125" t="s">
        <v>195</v>
      </c>
      <c r="E243" s="125" t="s">
        <v>190</v>
      </c>
      <c r="F243" s="125" t="s">
        <v>190</v>
      </c>
      <c r="G243" s="125" t="s">
        <v>190</v>
      </c>
      <c r="H243" s="125" t="s">
        <v>190</v>
      </c>
      <c r="I243" s="125" t="s">
        <v>190</v>
      </c>
      <c r="J243" s="125" t="s">
        <v>195</v>
      </c>
      <c r="K243" s="125" t="s">
        <v>195</v>
      </c>
      <c r="L243" s="125" t="s">
        <v>190</v>
      </c>
      <c r="M243" s="125" t="s">
        <v>190</v>
      </c>
      <c r="N243" s="125" t="s">
        <v>190</v>
      </c>
      <c r="O243" s="125" t="s">
        <v>195</v>
      </c>
      <c r="P243" s="125" t="s">
        <v>190</v>
      </c>
      <c r="Q243" s="125" t="s">
        <v>195</v>
      </c>
      <c r="R243" s="125" t="s">
        <v>190</v>
      </c>
      <c r="S243" s="125" t="s">
        <v>195</v>
      </c>
      <c r="T243" s="125" t="s">
        <v>190</v>
      </c>
    </row>
    <row r="244" spans="1:20" x14ac:dyDescent="0.25">
      <c r="A244" s="128" t="s">
        <v>211</v>
      </c>
      <c r="B244" s="129" t="s">
        <v>212</v>
      </c>
      <c r="C244" s="128" t="s">
        <v>190</v>
      </c>
      <c r="D244" s="128" t="s">
        <v>195</v>
      </c>
      <c r="E244" s="128" t="s">
        <v>190</v>
      </c>
      <c r="F244" s="128" t="s">
        <v>190</v>
      </c>
      <c r="G244" s="128" t="s">
        <v>190</v>
      </c>
      <c r="H244" s="128" t="s">
        <v>190</v>
      </c>
      <c r="I244" s="128" t="s">
        <v>190</v>
      </c>
      <c r="J244" s="128" t="s">
        <v>190</v>
      </c>
      <c r="K244" s="128" t="s">
        <v>190</v>
      </c>
      <c r="L244" s="128" t="s">
        <v>190</v>
      </c>
      <c r="M244" s="128" t="s">
        <v>190</v>
      </c>
      <c r="N244" s="128" t="s">
        <v>190</v>
      </c>
      <c r="O244" s="128" t="s">
        <v>195</v>
      </c>
      <c r="P244" s="128" t="s">
        <v>190</v>
      </c>
      <c r="Q244" s="128" t="s">
        <v>195</v>
      </c>
      <c r="R244" s="128" t="s">
        <v>190</v>
      </c>
      <c r="S244" s="128" t="s">
        <v>190</v>
      </c>
      <c r="T244" s="128" t="s">
        <v>190</v>
      </c>
    </row>
    <row r="245" spans="1:20" x14ac:dyDescent="0.25">
      <c r="A245" s="125" t="s">
        <v>211</v>
      </c>
      <c r="B245" s="126" t="s">
        <v>210</v>
      </c>
      <c r="C245" s="125" t="s">
        <v>190</v>
      </c>
      <c r="D245" s="125" t="s">
        <v>195</v>
      </c>
      <c r="E245" s="125" t="s">
        <v>195</v>
      </c>
      <c r="F245" s="125" t="s">
        <v>190</v>
      </c>
      <c r="G245" s="125" t="s">
        <v>190</v>
      </c>
      <c r="H245" s="125" t="s">
        <v>195</v>
      </c>
      <c r="I245" s="125" t="s">
        <v>190</v>
      </c>
      <c r="J245" s="125" t="s">
        <v>190</v>
      </c>
      <c r="K245" s="125" t="s">
        <v>190</v>
      </c>
      <c r="L245" s="125" t="s">
        <v>195</v>
      </c>
      <c r="M245" s="125" t="s">
        <v>190</v>
      </c>
      <c r="N245" s="125" t="s">
        <v>195</v>
      </c>
      <c r="O245" s="125" t="s">
        <v>195</v>
      </c>
      <c r="P245" s="125" t="s">
        <v>195</v>
      </c>
      <c r="Q245" s="125" t="s">
        <v>195</v>
      </c>
      <c r="R245" s="125" t="s">
        <v>195</v>
      </c>
      <c r="S245" s="125" t="s">
        <v>190</v>
      </c>
      <c r="T245" s="125" t="s">
        <v>190</v>
      </c>
    </row>
    <row r="246" spans="1:20" x14ac:dyDescent="0.25">
      <c r="A246" s="128" t="s">
        <v>202</v>
      </c>
      <c r="B246" s="129" t="s">
        <v>209</v>
      </c>
      <c r="C246" s="128" t="s">
        <v>190</v>
      </c>
      <c r="D246" s="128" t="s">
        <v>190</v>
      </c>
      <c r="E246" s="128" t="s">
        <v>190</v>
      </c>
      <c r="F246" s="128" t="s">
        <v>190</v>
      </c>
      <c r="G246" s="128" t="s">
        <v>190</v>
      </c>
      <c r="H246" s="128" t="s">
        <v>190</v>
      </c>
      <c r="I246" s="128" t="s">
        <v>190</v>
      </c>
      <c r="J246" s="128" t="s">
        <v>190</v>
      </c>
      <c r="K246" s="128" t="s">
        <v>190</v>
      </c>
      <c r="L246" s="128" t="s">
        <v>190</v>
      </c>
      <c r="M246" s="128" t="s">
        <v>190</v>
      </c>
      <c r="N246" s="128" t="s">
        <v>190</v>
      </c>
      <c r="O246" s="128" t="s">
        <v>190</v>
      </c>
      <c r="P246" s="128" t="s">
        <v>190</v>
      </c>
      <c r="Q246" s="128" t="s">
        <v>190</v>
      </c>
      <c r="R246" s="128" t="s">
        <v>190</v>
      </c>
      <c r="S246" s="128" t="s">
        <v>190</v>
      </c>
      <c r="T246" s="128" t="s">
        <v>190</v>
      </c>
    </row>
    <row r="247" spans="1:20" x14ac:dyDescent="0.25">
      <c r="A247" s="125" t="s">
        <v>202</v>
      </c>
      <c r="B247" s="126" t="s">
        <v>208</v>
      </c>
      <c r="C247" s="125" t="s">
        <v>190</v>
      </c>
      <c r="D247" s="125" t="s">
        <v>195</v>
      </c>
      <c r="E247" s="125" t="s">
        <v>190</v>
      </c>
      <c r="F247" s="125" t="s">
        <v>190</v>
      </c>
      <c r="G247" s="125" t="s">
        <v>190</v>
      </c>
      <c r="H247" s="125" t="s">
        <v>190</v>
      </c>
      <c r="I247" s="125" t="s">
        <v>190</v>
      </c>
      <c r="J247" s="125" t="s">
        <v>195</v>
      </c>
      <c r="K247" s="125" t="s">
        <v>190</v>
      </c>
      <c r="L247" s="125" t="s">
        <v>190</v>
      </c>
      <c r="M247" s="125" t="s">
        <v>190</v>
      </c>
      <c r="N247" s="125" t="s">
        <v>195</v>
      </c>
      <c r="O247" s="125" t="s">
        <v>195</v>
      </c>
      <c r="P247" s="125" t="s">
        <v>190</v>
      </c>
      <c r="Q247" s="125" t="s">
        <v>190</v>
      </c>
      <c r="R247" s="125" t="s">
        <v>190</v>
      </c>
      <c r="S247" s="125" t="s">
        <v>190</v>
      </c>
      <c r="T247" s="125" t="s">
        <v>190</v>
      </c>
    </row>
    <row r="248" spans="1:20" x14ac:dyDescent="0.25">
      <c r="A248" s="128" t="s">
        <v>202</v>
      </c>
      <c r="B248" s="129" t="s">
        <v>207</v>
      </c>
      <c r="C248" s="128" t="s">
        <v>190</v>
      </c>
      <c r="D248" s="128" t="s">
        <v>195</v>
      </c>
      <c r="E248" s="128" t="s">
        <v>190</v>
      </c>
      <c r="F248" s="128" t="s">
        <v>190</v>
      </c>
      <c r="G248" s="128" t="s">
        <v>190</v>
      </c>
      <c r="H248" s="128" t="s">
        <v>190</v>
      </c>
      <c r="I248" s="128" t="s">
        <v>195</v>
      </c>
      <c r="J248" s="128" t="s">
        <v>195</v>
      </c>
      <c r="K248" s="128" t="s">
        <v>195</v>
      </c>
      <c r="L248" s="128" t="s">
        <v>190</v>
      </c>
      <c r="M248" s="128" t="s">
        <v>190</v>
      </c>
      <c r="N248" s="128" t="s">
        <v>195</v>
      </c>
      <c r="O248" s="128" t="s">
        <v>195</v>
      </c>
      <c r="P248" s="128" t="s">
        <v>190</v>
      </c>
      <c r="Q248" s="128" t="s">
        <v>195</v>
      </c>
      <c r="R248" s="128" t="s">
        <v>190</v>
      </c>
      <c r="S248" s="128" t="s">
        <v>195</v>
      </c>
      <c r="T248" s="128" t="s">
        <v>190</v>
      </c>
    </row>
    <row r="249" spans="1:20" x14ac:dyDescent="0.25">
      <c r="A249" s="125" t="s">
        <v>202</v>
      </c>
      <c r="B249" s="126" t="s">
        <v>206</v>
      </c>
      <c r="C249" s="125" t="s">
        <v>190</v>
      </c>
      <c r="D249" s="125" t="s">
        <v>190</v>
      </c>
      <c r="E249" s="125" t="s">
        <v>190</v>
      </c>
      <c r="F249" s="125" t="s">
        <v>190</v>
      </c>
      <c r="G249" s="125" t="s">
        <v>190</v>
      </c>
      <c r="H249" s="125" t="s">
        <v>190</v>
      </c>
      <c r="I249" s="125" t="s">
        <v>190</v>
      </c>
      <c r="J249" s="125" t="s">
        <v>195</v>
      </c>
      <c r="K249" s="125" t="s">
        <v>190</v>
      </c>
      <c r="L249" s="125" t="s">
        <v>190</v>
      </c>
      <c r="M249" s="125" t="s">
        <v>190</v>
      </c>
      <c r="N249" s="125" t="s">
        <v>190</v>
      </c>
      <c r="O249" s="125" t="s">
        <v>190</v>
      </c>
      <c r="P249" s="125" t="s">
        <v>190</v>
      </c>
      <c r="Q249" s="125" t="s">
        <v>190</v>
      </c>
      <c r="R249" s="125" t="s">
        <v>190</v>
      </c>
      <c r="S249" s="125" t="s">
        <v>190</v>
      </c>
      <c r="T249" s="125" t="s">
        <v>190</v>
      </c>
    </row>
    <row r="250" spans="1:20" x14ac:dyDescent="0.25">
      <c r="A250" s="128" t="s">
        <v>202</v>
      </c>
      <c r="B250" s="129" t="s">
        <v>205</v>
      </c>
      <c r="C250" s="128" t="s">
        <v>190</v>
      </c>
      <c r="D250" s="128" t="s">
        <v>195</v>
      </c>
      <c r="E250" s="128" t="s">
        <v>190</v>
      </c>
      <c r="F250" s="128" t="s">
        <v>190</v>
      </c>
      <c r="G250" s="128" t="s">
        <v>190</v>
      </c>
      <c r="H250" s="128" t="s">
        <v>195</v>
      </c>
      <c r="I250" s="128" t="s">
        <v>195</v>
      </c>
      <c r="J250" s="128" t="s">
        <v>195</v>
      </c>
      <c r="K250" s="128" t="s">
        <v>190</v>
      </c>
      <c r="L250" s="128" t="s">
        <v>190</v>
      </c>
      <c r="M250" s="128" t="s">
        <v>190</v>
      </c>
      <c r="N250" s="128" t="s">
        <v>190</v>
      </c>
      <c r="O250" s="128" t="s">
        <v>190</v>
      </c>
      <c r="P250" s="128" t="s">
        <v>190</v>
      </c>
      <c r="Q250" s="128" t="s">
        <v>190</v>
      </c>
      <c r="R250" s="128" t="s">
        <v>190</v>
      </c>
      <c r="S250" s="128" t="s">
        <v>190</v>
      </c>
      <c r="T250" s="128" t="s">
        <v>190</v>
      </c>
    </row>
    <row r="251" spans="1:20" x14ac:dyDescent="0.25">
      <c r="A251" s="125" t="s">
        <v>202</v>
      </c>
      <c r="B251" s="126" t="s">
        <v>204</v>
      </c>
      <c r="C251" s="125" t="s">
        <v>190</v>
      </c>
      <c r="D251" s="125" t="s">
        <v>195</v>
      </c>
      <c r="E251" s="125" t="s">
        <v>190</v>
      </c>
      <c r="F251" s="125" t="s">
        <v>190</v>
      </c>
      <c r="G251" s="125" t="s">
        <v>190</v>
      </c>
      <c r="H251" s="125" t="s">
        <v>190</v>
      </c>
      <c r="I251" s="125" t="s">
        <v>190</v>
      </c>
      <c r="J251" s="125" t="s">
        <v>190</v>
      </c>
      <c r="K251" s="125" t="s">
        <v>190</v>
      </c>
      <c r="L251" s="125" t="s">
        <v>190</v>
      </c>
      <c r="M251" s="125" t="s">
        <v>190</v>
      </c>
      <c r="N251" s="125" t="s">
        <v>190</v>
      </c>
      <c r="O251" s="125" t="s">
        <v>195</v>
      </c>
      <c r="P251" s="125" t="s">
        <v>190</v>
      </c>
      <c r="Q251" s="125" t="s">
        <v>190</v>
      </c>
      <c r="R251" s="125" t="s">
        <v>190</v>
      </c>
      <c r="S251" s="125" t="s">
        <v>190</v>
      </c>
      <c r="T251" s="125" t="s">
        <v>190</v>
      </c>
    </row>
    <row r="252" spans="1:20" x14ac:dyDescent="0.25">
      <c r="A252" s="128" t="s">
        <v>202</v>
      </c>
      <c r="B252" s="129" t="s">
        <v>203</v>
      </c>
      <c r="C252" s="128" t="s">
        <v>190</v>
      </c>
      <c r="D252" s="128" t="s">
        <v>190</v>
      </c>
      <c r="E252" s="128" t="s">
        <v>190</v>
      </c>
      <c r="F252" s="128" t="s">
        <v>190</v>
      </c>
      <c r="G252" s="128" t="s">
        <v>190</v>
      </c>
      <c r="H252" s="128" t="s">
        <v>190</v>
      </c>
      <c r="I252" s="128" t="s">
        <v>190</v>
      </c>
      <c r="J252" s="128" t="s">
        <v>190</v>
      </c>
      <c r="K252" s="128" t="s">
        <v>190</v>
      </c>
      <c r="L252" s="128" t="s">
        <v>190</v>
      </c>
      <c r="M252" s="128" t="s">
        <v>190</v>
      </c>
      <c r="N252" s="128" t="s">
        <v>190</v>
      </c>
      <c r="O252" s="128" t="s">
        <v>190</v>
      </c>
      <c r="P252" s="128" t="s">
        <v>190</v>
      </c>
      <c r="Q252" s="128" t="s">
        <v>190</v>
      </c>
      <c r="R252" s="128" t="s">
        <v>195</v>
      </c>
      <c r="S252" s="128" t="s">
        <v>195</v>
      </c>
      <c r="T252" s="128" t="s">
        <v>190</v>
      </c>
    </row>
    <row r="253" spans="1:20" x14ac:dyDescent="0.25">
      <c r="A253" s="125" t="s">
        <v>202</v>
      </c>
      <c r="B253" s="126" t="s">
        <v>201</v>
      </c>
      <c r="C253" s="125" t="s">
        <v>190</v>
      </c>
      <c r="D253" s="125" t="s">
        <v>195</v>
      </c>
      <c r="E253" s="125" t="s">
        <v>190</v>
      </c>
      <c r="F253" s="125" t="s">
        <v>190</v>
      </c>
      <c r="G253" s="125" t="s">
        <v>190</v>
      </c>
      <c r="H253" s="125" t="s">
        <v>190</v>
      </c>
      <c r="I253" s="125" t="s">
        <v>190</v>
      </c>
      <c r="J253" s="125" t="s">
        <v>190</v>
      </c>
      <c r="K253" s="125" t="s">
        <v>190</v>
      </c>
      <c r="L253" s="125" t="s">
        <v>190</v>
      </c>
      <c r="M253" s="125" t="s">
        <v>190</v>
      </c>
      <c r="N253" s="125" t="s">
        <v>195</v>
      </c>
      <c r="O253" s="125" t="s">
        <v>190</v>
      </c>
      <c r="P253" s="125" t="s">
        <v>190</v>
      </c>
      <c r="Q253" s="125" t="s">
        <v>190</v>
      </c>
      <c r="R253" s="125" t="s">
        <v>190</v>
      </c>
      <c r="S253" s="125" t="s">
        <v>190</v>
      </c>
      <c r="T253" s="125" t="s">
        <v>190</v>
      </c>
    </row>
    <row r="254" spans="1:20" x14ac:dyDescent="0.25">
      <c r="A254" s="128" t="s">
        <v>200</v>
      </c>
      <c r="B254" s="129" t="s">
        <v>199</v>
      </c>
      <c r="C254" s="128" t="s">
        <v>190</v>
      </c>
      <c r="D254" s="128" t="s">
        <v>190</v>
      </c>
      <c r="E254" s="128" t="s">
        <v>190</v>
      </c>
      <c r="F254" s="128" t="s">
        <v>190</v>
      </c>
      <c r="G254" s="128" t="s">
        <v>190</v>
      </c>
      <c r="H254" s="128" t="s">
        <v>190</v>
      </c>
      <c r="I254" s="128" t="s">
        <v>190</v>
      </c>
      <c r="J254" s="128" t="s">
        <v>190</v>
      </c>
      <c r="K254" s="128" t="s">
        <v>190</v>
      </c>
      <c r="L254" s="128" t="s">
        <v>190</v>
      </c>
      <c r="M254" s="128" t="s">
        <v>190</v>
      </c>
      <c r="N254" s="128" t="s">
        <v>190</v>
      </c>
      <c r="O254" s="128" t="s">
        <v>190</v>
      </c>
      <c r="P254" s="128" t="s">
        <v>190</v>
      </c>
      <c r="Q254" s="128" t="s">
        <v>190</v>
      </c>
      <c r="R254" s="128" t="s">
        <v>190</v>
      </c>
      <c r="S254" s="128" t="s">
        <v>190</v>
      </c>
      <c r="T254" s="128" t="s">
        <v>190</v>
      </c>
    </row>
    <row r="255" spans="1:20" x14ac:dyDescent="0.25">
      <c r="A255" s="125" t="s">
        <v>192</v>
      </c>
      <c r="B255" s="126" t="s">
        <v>198</v>
      </c>
      <c r="C255" s="125" t="s">
        <v>190</v>
      </c>
      <c r="D255" s="125" t="s">
        <v>195</v>
      </c>
      <c r="E255" s="125" t="s">
        <v>190</v>
      </c>
      <c r="F255" s="125" t="s">
        <v>190</v>
      </c>
      <c r="G255" s="125" t="s">
        <v>190</v>
      </c>
      <c r="H255" s="125" t="s">
        <v>190</v>
      </c>
      <c r="I255" s="125" t="s">
        <v>190</v>
      </c>
      <c r="J255" s="125" t="s">
        <v>190</v>
      </c>
      <c r="K255" s="125" t="s">
        <v>190</v>
      </c>
      <c r="L255" s="125" t="s">
        <v>190</v>
      </c>
      <c r="M255" s="125" t="s">
        <v>190</v>
      </c>
      <c r="N255" s="125" t="s">
        <v>195</v>
      </c>
      <c r="O255" s="125" t="s">
        <v>190</v>
      </c>
      <c r="P255" s="125" t="s">
        <v>190</v>
      </c>
      <c r="Q255" s="125" t="s">
        <v>195</v>
      </c>
      <c r="R255" s="125" t="s">
        <v>195</v>
      </c>
      <c r="S255" s="125" t="s">
        <v>195</v>
      </c>
      <c r="T255" s="125" t="s">
        <v>190</v>
      </c>
    </row>
    <row r="256" spans="1:20" x14ac:dyDescent="0.25">
      <c r="A256" s="128" t="s">
        <v>192</v>
      </c>
      <c r="B256" s="129" t="s">
        <v>197</v>
      </c>
      <c r="C256" s="128" t="s">
        <v>190</v>
      </c>
      <c r="D256" s="128" t="s">
        <v>195</v>
      </c>
      <c r="E256" s="128" t="s">
        <v>190</v>
      </c>
      <c r="F256" s="128" t="s">
        <v>190</v>
      </c>
      <c r="G256" s="128" t="s">
        <v>190</v>
      </c>
      <c r="H256" s="128" t="s">
        <v>190</v>
      </c>
      <c r="I256" s="128" t="s">
        <v>195</v>
      </c>
      <c r="J256" s="128" t="s">
        <v>195</v>
      </c>
      <c r="K256" s="128" t="s">
        <v>190</v>
      </c>
      <c r="L256" s="128" t="s">
        <v>195</v>
      </c>
      <c r="M256" s="128" t="s">
        <v>190</v>
      </c>
      <c r="N256" s="128" t="s">
        <v>195</v>
      </c>
      <c r="O256" s="128" t="s">
        <v>195</v>
      </c>
      <c r="P256" s="128" t="s">
        <v>195</v>
      </c>
      <c r="Q256" s="128" t="s">
        <v>195</v>
      </c>
      <c r="R256" s="128" t="s">
        <v>190</v>
      </c>
      <c r="S256" s="128" t="s">
        <v>190</v>
      </c>
      <c r="T256" s="128" t="s">
        <v>190</v>
      </c>
    </row>
    <row r="257" spans="1:20" x14ac:dyDescent="0.25">
      <c r="A257" s="125" t="s">
        <v>192</v>
      </c>
      <c r="B257" s="126" t="s">
        <v>196</v>
      </c>
      <c r="C257" s="125" t="s">
        <v>190</v>
      </c>
      <c r="D257" s="125" t="s">
        <v>195</v>
      </c>
      <c r="E257" s="125" t="s">
        <v>190</v>
      </c>
      <c r="F257" s="125" t="s">
        <v>190</v>
      </c>
      <c r="G257" s="125" t="s">
        <v>190</v>
      </c>
      <c r="H257" s="125" t="s">
        <v>190</v>
      </c>
      <c r="I257" s="125" t="s">
        <v>195</v>
      </c>
      <c r="J257" s="125" t="s">
        <v>190</v>
      </c>
      <c r="K257" s="125" t="s">
        <v>190</v>
      </c>
      <c r="L257" s="125" t="s">
        <v>190</v>
      </c>
      <c r="M257" s="125" t="s">
        <v>190</v>
      </c>
      <c r="N257" s="125" t="s">
        <v>190</v>
      </c>
      <c r="O257" s="125" t="s">
        <v>190</v>
      </c>
      <c r="P257" s="125" t="s">
        <v>190</v>
      </c>
      <c r="Q257" s="125" t="s">
        <v>190</v>
      </c>
      <c r="R257" s="125" t="s">
        <v>190</v>
      </c>
      <c r="S257" s="125" t="s">
        <v>190</v>
      </c>
      <c r="T257" s="125" t="s">
        <v>190</v>
      </c>
    </row>
    <row r="258" spans="1:20" x14ac:dyDescent="0.25">
      <c r="A258" s="128" t="s">
        <v>192</v>
      </c>
      <c r="B258" s="129" t="s">
        <v>194</v>
      </c>
      <c r="C258" s="128" t="s">
        <v>190</v>
      </c>
      <c r="D258" s="128" t="s">
        <v>190</v>
      </c>
      <c r="E258" s="128" t="s">
        <v>190</v>
      </c>
      <c r="F258" s="128" t="s">
        <v>190</v>
      </c>
      <c r="G258" s="128" t="s">
        <v>190</v>
      </c>
      <c r="H258" s="128" t="s">
        <v>190</v>
      </c>
      <c r="I258" s="128" t="s">
        <v>195</v>
      </c>
      <c r="J258" s="128" t="s">
        <v>195</v>
      </c>
      <c r="K258" s="128" t="s">
        <v>195</v>
      </c>
      <c r="L258" s="128" t="s">
        <v>190</v>
      </c>
      <c r="M258" s="128" t="s">
        <v>190</v>
      </c>
      <c r="N258" s="128" t="s">
        <v>190</v>
      </c>
      <c r="O258" s="128" t="s">
        <v>195</v>
      </c>
      <c r="P258" s="128" t="s">
        <v>190</v>
      </c>
      <c r="Q258" s="128" t="s">
        <v>195</v>
      </c>
      <c r="R258" s="128" t="s">
        <v>190</v>
      </c>
      <c r="S258" s="128" t="s">
        <v>195</v>
      </c>
      <c r="T258" s="128" t="s">
        <v>190</v>
      </c>
    </row>
    <row r="259" spans="1:20" x14ac:dyDescent="0.25">
      <c r="A259" s="125" t="s">
        <v>192</v>
      </c>
      <c r="B259" s="126" t="s">
        <v>193</v>
      </c>
      <c r="C259" s="125" t="s">
        <v>190</v>
      </c>
      <c r="D259" s="125" t="s">
        <v>195</v>
      </c>
      <c r="E259" s="125" t="s">
        <v>190</v>
      </c>
      <c r="F259" s="125" t="s">
        <v>190</v>
      </c>
      <c r="G259" s="125" t="s">
        <v>190</v>
      </c>
      <c r="H259" s="125" t="s">
        <v>190</v>
      </c>
      <c r="I259" s="125" t="s">
        <v>195</v>
      </c>
      <c r="J259" s="125" t="s">
        <v>195</v>
      </c>
      <c r="K259" s="125" t="s">
        <v>195</v>
      </c>
      <c r="L259" s="125" t="s">
        <v>190</v>
      </c>
      <c r="M259" s="125" t="s">
        <v>190</v>
      </c>
      <c r="N259" s="125" t="s">
        <v>195</v>
      </c>
      <c r="O259" s="125" t="s">
        <v>195</v>
      </c>
      <c r="P259" s="125" t="s">
        <v>195</v>
      </c>
      <c r="Q259" s="125" t="s">
        <v>195</v>
      </c>
      <c r="R259" s="125" t="s">
        <v>190</v>
      </c>
      <c r="S259" s="125" t="s">
        <v>195</v>
      </c>
      <c r="T259" s="125" t="s">
        <v>190</v>
      </c>
    </row>
    <row r="260" spans="1:20" ht="13" thickBot="1" x14ac:dyDescent="0.3">
      <c r="A260" s="128" t="s">
        <v>192</v>
      </c>
      <c r="B260" s="129" t="s">
        <v>191</v>
      </c>
      <c r="C260" s="128" t="s">
        <v>190</v>
      </c>
      <c r="D260" s="128" t="s">
        <v>190</v>
      </c>
      <c r="E260" s="128" t="s">
        <v>190</v>
      </c>
      <c r="F260" s="128" t="s">
        <v>190</v>
      </c>
      <c r="G260" s="128" t="s">
        <v>190</v>
      </c>
      <c r="H260" s="128" t="s">
        <v>190</v>
      </c>
      <c r="I260" s="128" t="s">
        <v>195</v>
      </c>
      <c r="J260" s="128" t="s">
        <v>195</v>
      </c>
      <c r="K260" s="128" t="s">
        <v>195</v>
      </c>
      <c r="L260" s="128" t="s">
        <v>190</v>
      </c>
      <c r="M260" s="128" t="s">
        <v>190</v>
      </c>
      <c r="N260" s="128" t="s">
        <v>195</v>
      </c>
      <c r="O260" s="128" t="s">
        <v>195</v>
      </c>
      <c r="P260" s="128" t="s">
        <v>190</v>
      </c>
      <c r="Q260" s="128" t="s">
        <v>195</v>
      </c>
      <c r="R260" s="128" t="s">
        <v>195</v>
      </c>
      <c r="S260" s="128" t="s">
        <v>195</v>
      </c>
      <c r="T260" s="128" t="s">
        <v>190</v>
      </c>
    </row>
    <row r="261" spans="1:20" ht="13.5" thickBot="1" x14ac:dyDescent="0.35">
      <c r="A261" s="341"/>
      <c r="B261" s="275" t="s">
        <v>743</v>
      </c>
      <c r="C261" s="337">
        <f>COUNTIF(C5:C260,"YES")</f>
        <v>5</v>
      </c>
      <c r="D261" s="337">
        <f t="shared" ref="D261:T261" si="0">COUNTIF(D5:D260,"YES")</f>
        <v>137</v>
      </c>
      <c r="E261" s="337">
        <f t="shared" si="0"/>
        <v>7</v>
      </c>
      <c r="F261" s="337">
        <f t="shared" si="0"/>
        <v>2</v>
      </c>
      <c r="G261" s="337">
        <f t="shared" si="0"/>
        <v>3</v>
      </c>
      <c r="H261" s="337">
        <f t="shared" si="0"/>
        <v>27</v>
      </c>
      <c r="I261" s="337">
        <f t="shared" si="0"/>
        <v>70</v>
      </c>
      <c r="J261" s="337">
        <f t="shared" si="0"/>
        <v>98</v>
      </c>
      <c r="K261" s="337">
        <f t="shared" si="0"/>
        <v>41</v>
      </c>
      <c r="L261" s="337">
        <f t="shared" si="0"/>
        <v>28</v>
      </c>
      <c r="M261" s="337">
        <f t="shared" si="0"/>
        <v>15</v>
      </c>
      <c r="N261" s="337">
        <f t="shared" si="0"/>
        <v>154</v>
      </c>
      <c r="O261" s="337">
        <f t="shared" si="0"/>
        <v>167</v>
      </c>
      <c r="P261" s="337">
        <f t="shared" si="0"/>
        <v>59</v>
      </c>
      <c r="Q261" s="337">
        <f t="shared" si="0"/>
        <v>172</v>
      </c>
      <c r="R261" s="337">
        <f t="shared" si="0"/>
        <v>96</v>
      </c>
      <c r="S261" s="337">
        <f t="shared" si="0"/>
        <v>97</v>
      </c>
      <c r="T261" s="337">
        <f t="shared" si="0"/>
        <v>8</v>
      </c>
    </row>
    <row r="263" spans="1:20" x14ac:dyDescent="0.25">
      <c r="A263" s="25" t="s">
        <v>160</v>
      </c>
    </row>
    <row r="264" spans="1:20" x14ac:dyDescent="0.25">
      <c r="A264" s="32" t="s">
        <v>64</v>
      </c>
    </row>
  </sheetData>
  <mergeCells count="3">
    <mergeCell ref="C3:D3"/>
    <mergeCell ref="K3:M3"/>
    <mergeCell ref="A2:B2"/>
  </mergeCells>
  <hyperlinks>
    <hyperlink ref="A2:B2" location="TOC!A1" display="Return to Table of Contents"/>
  </hyperlinks>
  <pageMargins left="0.25" right="0.25" top="0.75" bottom="1" header="0.5" footer="0.5"/>
  <pageSetup orientation="portrait" horizontalDpi="1200" verticalDpi="1200" r:id="rId1"/>
  <headerFooter>
    <oddHeader>&amp;L&amp;"Arial,Bold"2017-18 Survey of Allied Dental Education
Report 2 - Dental Assisting Education Programs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4"/>
  <sheetViews>
    <sheetView workbookViewId="0">
      <pane ySplit="2" topLeftCell="A3" activePane="bottomLeft" state="frozen"/>
      <selection pane="bottomLeft"/>
    </sheetView>
  </sheetViews>
  <sheetFormatPr defaultColWidth="9.1796875" defaultRowHeight="13" x14ac:dyDescent="0.3"/>
  <cols>
    <col min="1" max="1" width="33.54296875" style="86" customWidth="1"/>
    <col min="2" max="2" width="110.81640625" style="87" customWidth="1"/>
    <col min="3" max="16384" width="9.1796875" style="2"/>
  </cols>
  <sheetData>
    <row r="1" spans="1:2" x14ac:dyDescent="0.3">
      <c r="A1" s="86" t="s">
        <v>2</v>
      </c>
    </row>
    <row r="2" spans="1:2" ht="12.5" x14ac:dyDescent="0.25">
      <c r="A2" s="88" t="s">
        <v>46</v>
      </c>
    </row>
    <row r="3" spans="1:2" x14ac:dyDescent="0.3">
      <c r="A3" s="86" t="s">
        <v>108</v>
      </c>
      <c r="B3" s="87" t="s">
        <v>109</v>
      </c>
    </row>
    <row r="5" spans="1:2" ht="50" x14ac:dyDescent="0.25">
      <c r="A5" s="89" t="s">
        <v>110</v>
      </c>
      <c r="B5" s="87" t="s">
        <v>111</v>
      </c>
    </row>
    <row r="7" spans="1:2" ht="51" customHeight="1" x14ac:dyDescent="0.25">
      <c r="A7" s="373" t="s">
        <v>112</v>
      </c>
      <c r="B7" s="374" t="s">
        <v>113</v>
      </c>
    </row>
    <row r="8" spans="1:2" ht="12.5" x14ac:dyDescent="0.25">
      <c r="A8" s="373"/>
      <c r="B8" s="375"/>
    </row>
    <row r="10" spans="1:2" ht="62.5" x14ac:dyDescent="0.25">
      <c r="A10" s="89" t="s">
        <v>114</v>
      </c>
      <c r="B10" s="90" t="s">
        <v>115</v>
      </c>
    </row>
    <row r="12" spans="1:2" ht="25.5" x14ac:dyDescent="0.25">
      <c r="A12" s="89" t="s">
        <v>116</v>
      </c>
      <c r="B12" s="91" t="s">
        <v>117</v>
      </c>
    </row>
    <row r="13" spans="1:2" x14ac:dyDescent="0.3">
      <c r="B13" s="92"/>
    </row>
    <row r="14" spans="1:2" ht="26" x14ac:dyDescent="0.3">
      <c r="B14" s="91" t="s">
        <v>118</v>
      </c>
    </row>
    <row r="15" spans="1:2" x14ac:dyDescent="0.3">
      <c r="B15" s="92"/>
    </row>
    <row r="16" spans="1:2" ht="26" x14ac:dyDescent="0.3">
      <c r="B16" s="91" t="s">
        <v>119</v>
      </c>
    </row>
    <row r="17" spans="1:2" x14ac:dyDescent="0.3">
      <c r="B17" s="92"/>
    </row>
    <row r="18" spans="1:2" x14ac:dyDescent="0.3">
      <c r="B18" s="91" t="s">
        <v>120</v>
      </c>
    </row>
    <row r="19" spans="1:2" x14ac:dyDescent="0.3">
      <c r="B19" s="92"/>
    </row>
    <row r="20" spans="1:2" ht="26" x14ac:dyDescent="0.3">
      <c r="B20" s="91" t="s">
        <v>121</v>
      </c>
    </row>
    <row r="21" spans="1:2" x14ac:dyDescent="0.3">
      <c r="B21" s="92"/>
    </row>
    <row r="22" spans="1:2" x14ac:dyDescent="0.3">
      <c r="B22" s="91" t="s">
        <v>122</v>
      </c>
    </row>
    <row r="24" spans="1:2" x14ac:dyDescent="0.3">
      <c r="B24" s="87" t="s">
        <v>123</v>
      </c>
    </row>
    <row r="26" spans="1:2" x14ac:dyDescent="0.3">
      <c r="B26" s="87" t="s">
        <v>124</v>
      </c>
    </row>
    <row r="28" spans="1:2" ht="26" x14ac:dyDescent="0.3">
      <c r="B28" s="87" t="s">
        <v>125</v>
      </c>
    </row>
    <row r="30" spans="1:2" x14ac:dyDescent="0.3">
      <c r="A30" s="86" t="s">
        <v>126</v>
      </c>
      <c r="B30" s="93" t="s">
        <v>127</v>
      </c>
    </row>
    <row r="32" spans="1:2" x14ac:dyDescent="0.3">
      <c r="A32" s="86" t="s">
        <v>128</v>
      </c>
      <c r="B32" s="87" t="s">
        <v>129</v>
      </c>
    </row>
    <row r="34" spans="1:2" x14ac:dyDescent="0.3">
      <c r="A34" s="86" t="s">
        <v>130</v>
      </c>
      <c r="B34" s="87" t="s">
        <v>131</v>
      </c>
    </row>
    <row r="36" spans="1:2" ht="25" x14ac:dyDescent="0.25">
      <c r="A36" s="89" t="s">
        <v>132</v>
      </c>
      <c r="B36" s="87" t="s">
        <v>133</v>
      </c>
    </row>
    <row r="38" spans="1:2" ht="25" x14ac:dyDescent="0.25">
      <c r="A38" s="89" t="s">
        <v>134</v>
      </c>
      <c r="B38" s="87" t="s">
        <v>135</v>
      </c>
    </row>
    <row r="40" spans="1:2" x14ac:dyDescent="0.3">
      <c r="A40" s="86" t="s">
        <v>136</v>
      </c>
      <c r="B40" s="93" t="s">
        <v>137</v>
      </c>
    </row>
    <row r="41" spans="1:2" x14ac:dyDescent="0.3">
      <c r="B41" s="93"/>
    </row>
    <row r="42" spans="1:2" x14ac:dyDescent="0.3">
      <c r="A42" s="86" t="s">
        <v>138</v>
      </c>
      <c r="B42" s="87" t="s">
        <v>139</v>
      </c>
    </row>
    <row r="44" spans="1:2" ht="37.5" x14ac:dyDescent="0.25">
      <c r="A44" s="89" t="s">
        <v>140</v>
      </c>
      <c r="B44" s="90" t="s">
        <v>141</v>
      </c>
    </row>
    <row r="45" spans="1:2" ht="38" x14ac:dyDescent="0.3">
      <c r="B45" s="94" t="s">
        <v>142</v>
      </c>
    </row>
    <row r="46" spans="1:2" ht="25.5" x14ac:dyDescent="0.3">
      <c r="B46" s="94" t="s">
        <v>817</v>
      </c>
    </row>
    <row r="48" spans="1:2" ht="26" x14ac:dyDescent="0.25">
      <c r="A48" s="89" t="s">
        <v>143</v>
      </c>
      <c r="B48" s="87" t="s">
        <v>144</v>
      </c>
    </row>
    <row r="50" spans="1:5" ht="25.5" x14ac:dyDescent="0.3">
      <c r="A50" s="86" t="s">
        <v>145</v>
      </c>
      <c r="B50" s="87" t="s">
        <v>146</v>
      </c>
    </row>
    <row r="52" spans="1:5" x14ac:dyDescent="0.3">
      <c r="A52" s="86" t="s">
        <v>147</v>
      </c>
      <c r="B52" s="2" t="s">
        <v>148</v>
      </c>
    </row>
    <row r="54" spans="1:5" ht="50.5" x14ac:dyDescent="0.25">
      <c r="A54" s="89" t="s">
        <v>149</v>
      </c>
      <c r="B54" s="90" t="s">
        <v>150</v>
      </c>
      <c r="C54" s="93"/>
      <c r="D54" s="93"/>
      <c r="E54" s="93"/>
    </row>
    <row r="55" spans="1:5" x14ac:dyDescent="0.3">
      <c r="B55" s="93"/>
      <c r="C55" s="93"/>
      <c r="D55" s="93"/>
      <c r="E55" s="93"/>
    </row>
    <row r="56" spans="1:5" x14ac:dyDescent="0.3">
      <c r="B56" s="93"/>
      <c r="C56" s="93"/>
      <c r="D56" s="93"/>
      <c r="E56" s="93"/>
    </row>
    <row r="57" spans="1:5" x14ac:dyDescent="0.3">
      <c r="B57" s="93"/>
      <c r="C57" s="93"/>
      <c r="D57" s="93"/>
      <c r="E57" s="93"/>
    </row>
    <row r="58" spans="1:5" x14ac:dyDescent="0.3">
      <c r="B58" s="93"/>
      <c r="C58" s="93"/>
      <c r="D58" s="93"/>
      <c r="E58" s="93"/>
    </row>
    <row r="59" spans="1:5" x14ac:dyDescent="0.3">
      <c r="B59" s="93"/>
      <c r="C59" s="93"/>
      <c r="D59" s="93"/>
      <c r="E59" s="93"/>
    </row>
    <row r="60" spans="1:5" x14ac:dyDescent="0.3">
      <c r="B60" s="93"/>
      <c r="C60" s="93"/>
      <c r="D60" s="93"/>
      <c r="E60" s="93"/>
    </row>
    <row r="61" spans="1:5" x14ac:dyDescent="0.3">
      <c r="B61" s="93"/>
      <c r="C61" s="93"/>
      <c r="D61" s="93"/>
      <c r="E61" s="93"/>
    </row>
    <row r="62" spans="1:5" x14ac:dyDescent="0.3">
      <c r="B62" s="93"/>
      <c r="C62" s="93"/>
      <c r="D62" s="93"/>
      <c r="E62" s="93"/>
    </row>
    <row r="63" spans="1:5" x14ac:dyDescent="0.3">
      <c r="B63" s="93"/>
      <c r="C63" s="93"/>
      <c r="D63" s="93"/>
      <c r="E63" s="93"/>
    </row>
    <row r="64" spans="1:5" x14ac:dyDescent="0.3">
      <c r="B64" s="93"/>
      <c r="C64" s="93"/>
      <c r="D64" s="93"/>
      <c r="E64" s="93"/>
    </row>
    <row r="65" spans="2:5" x14ac:dyDescent="0.3">
      <c r="B65" s="93"/>
      <c r="C65" s="93"/>
      <c r="D65" s="93"/>
      <c r="E65" s="93"/>
    </row>
    <row r="66" spans="2:5" x14ac:dyDescent="0.3">
      <c r="B66" s="93"/>
      <c r="C66" s="93"/>
      <c r="D66" s="93"/>
      <c r="E66" s="93"/>
    </row>
    <row r="67" spans="2:5" x14ac:dyDescent="0.3">
      <c r="B67" s="93"/>
      <c r="C67" s="93"/>
      <c r="D67" s="93"/>
      <c r="E67" s="93"/>
    </row>
    <row r="68" spans="2:5" x14ac:dyDescent="0.3">
      <c r="B68" s="93"/>
      <c r="C68" s="93"/>
      <c r="D68" s="93"/>
      <c r="E68" s="93"/>
    </row>
    <row r="69" spans="2:5" x14ac:dyDescent="0.3">
      <c r="B69" s="93"/>
      <c r="C69" s="93"/>
      <c r="D69" s="93"/>
      <c r="E69" s="93"/>
    </row>
    <row r="70" spans="2:5" x14ac:dyDescent="0.3">
      <c r="B70" s="93"/>
      <c r="C70" s="93"/>
      <c r="D70" s="93"/>
      <c r="E70" s="93"/>
    </row>
    <row r="71" spans="2:5" x14ac:dyDescent="0.3">
      <c r="B71" s="93"/>
      <c r="C71" s="93"/>
      <c r="D71" s="93"/>
      <c r="E71" s="93"/>
    </row>
    <row r="72" spans="2:5" x14ac:dyDescent="0.3">
      <c r="B72" s="93"/>
      <c r="C72" s="93"/>
      <c r="D72" s="93"/>
      <c r="E72" s="93"/>
    </row>
    <row r="73" spans="2:5" x14ac:dyDescent="0.3">
      <c r="B73" s="93"/>
      <c r="C73" s="93"/>
      <c r="D73" s="93"/>
      <c r="E73" s="93"/>
    </row>
    <row r="74" spans="2:5" x14ac:dyDescent="0.3">
      <c r="B74" s="93"/>
      <c r="C74" s="93"/>
      <c r="D74" s="93"/>
      <c r="E74" s="93"/>
    </row>
    <row r="75" spans="2:5" x14ac:dyDescent="0.3">
      <c r="B75" s="93"/>
      <c r="C75" s="93"/>
      <c r="D75" s="93"/>
      <c r="E75" s="93"/>
    </row>
    <row r="76" spans="2:5" x14ac:dyDescent="0.3">
      <c r="B76" s="93"/>
      <c r="C76" s="93"/>
      <c r="D76" s="93"/>
      <c r="E76" s="93"/>
    </row>
    <row r="77" spans="2:5" x14ac:dyDescent="0.3">
      <c r="B77" s="93"/>
      <c r="C77" s="93"/>
      <c r="D77" s="93"/>
      <c r="E77" s="93"/>
    </row>
    <row r="78" spans="2:5" x14ac:dyDescent="0.3">
      <c r="B78" s="93"/>
      <c r="C78" s="93"/>
      <c r="D78" s="93"/>
      <c r="E78" s="93"/>
    </row>
    <row r="79" spans="2:5" x14ac:dyDescent="0.3">
      <c r="B79" s="93"/>
      <c r="C79" s="93"/>
      <c r="D79" s="93"/>
      <c r="E79" s="93"/>
    </row>
    <row r="80" spans="2:5" x14ac:dyDescent="0.3">
      <c r="B80" s="93"/>
      <c r="C80" s="93"/>
      <c r="D80" s="93"/>
      <c r="E80" s="93"/>
    </row>
    <row r="81" spans="2:5" x14ac:dyDescent="0.3">
      <c r="B81" s="93"/>
      <c r="C81" s="93"/>
      <c r="D81" s="93"/>
      <c r="E81" s="93"/>
    </row>
    <row r="82" spans="2:5" x14ac:dyDescent="0.3">
      <c r="B82" s="93"/>
      <c r="C82" s="93"/>
      <c r="D82" s="93"/>
      <c r="E82" s="93"/>
    </row>
    <row r="83" spans="2:5" x14ac:dyDescent="0.3">
      <c r="B83" s="93"/>
      <c r="C83" s="93"/>
      <c r="D83" s="93"/>
      <c r="E83" s="93"/>
    </row>
    <row r="84" spans="2:5" x14ac:dyDescent="0.3">
      <c r="B84" s="93"/>
      <c r="C84" s="93"/>
      <c r="D84" s="93"/>
      <c r="E84" s="93"/>
    </row>
    <row r="85" spans="2:5" x14ac:dyDescent="0.3">
      <c r="B85" s="93"/>
      <c r="C85" s="93"/>
      <c r="D85" s="93"/>
      <c r="E85" s="93"/>
    </row>
    <row r="86" spans="2:5" x14ac:dyDescent="0.3">
      <c r="B86" s="93"/>
      <c r="C86" s="93"/>
      <c r="D86" s="93"/>
      <c r="E86" s="93"/>
    </row>
    <row r="87" spans="2:5" x14ac:dyDescent="0.3">
      <c r="B87" s="93"/>
      <c r="C87" s="93"/>
      <c r="D87" s="93"/>
      <c r="E87" s="93"/>
    </row>
    <row r="88" spans="2:5" x14ac:dyDescent="0.3">
      <c r="B88" s="93"/>
      <c r="C88" s="93"/>
      <c r="D88" s="93"/>
      <c r="E88" s="93"/>
    </row>
    <row r="89" spans="2:5" x14ac:dyDescent="0.3">
      <c r="B89" s="93"/>
      <c r="C89" s="93"/>
      <c r="D89" s="93"/>
      <c r="E89" s="93"/>
    </row>
    <row r="90" spans="2:5" x14ac:dyDescent="0.3">
      <c r="B90" s="93"/>
      <c r="C90" s="93"/>
      <c r="D90" s="93"/>
      <c r="E90" s="93"/>
    </row>
    <row r="91" spans="2:5" x14ac:dyDescent="0.3">
      <c r="B91" s="93"/>
      <c r="C91" s="93"/>
      <c r="D91" s="93"/>
      <c r="E91" s="93"/>
    </row>
    <row r="92" spans="2:5" x14ac:dyDescent="0.3">
      <c r="B92" s="93"/>
      <c r="C92" s="93"/>
      <c r="D92" s="93"/>
      <c r="E92" s="93"/>
    </row>
    <row r="93" spans="2:5" x14ac:dyDescent="0.3">
      <c r="B93" s="93"/>
      <c r="C93" s="93"/>
      <c r="D93" s="93"/>
      <c r="E93" s="93"/>
    </row>
    <row r="94" spans="2:5" x14ac:dyDescent="0.3">
      <c r="B94" s="93"/>
      <c r="C94" s="93"/>
      <c r="D94" s="93"/>
      <c r="E94" s="93"/>
    </row>
    <row r="95" spans="2:5" x14ac:dyDescent="0.3">
      <c r="B95" s="93"/>
      <c r="C95" s="93"/>
      <c r="D95" s="93"/>
      <c r="E95" s="93"/>
    </row>
    <row r="96" spans="2:5" x14ac:dyDescent="0.3">
      <c r="B96" s="93"/>
      <c r="C96" s="93"/>
      <c r="D96" s="93"/>
      <c r="E96" s="93"/>
    </row>
    <row r="97" spans="2:5" x14ac:dyDescent="0.3">
      <c r="B97" s="93"/>
      <c r="C97" s="93"/>
      <c r="D97" s="93"/>
      <c r="E97" s="93"/>
    </row>
    <row r="98" spans="2:5" x14ac:dyDescent="0.3">
      <c r="B98" s="93"/>
      <c r="C98" s="93"/>
      <c r="D98" s="93"/>
      <c r="E98" s="93"/>
    </row>
    <row r="99" spans="2:5" x14ac:dyDescent="0.3">
      <c r="B99" s="93"/>
      <c r="C99" s="93"/>
      <c r="D99" s="93"/>
      <c r="E99" s="93"/>
    </row>
    <row r="100" spans="2:5" x14ac:dyDescent="0.3">
      <c r="B100" s="93"/>
      <c r="C100" s="93"/>
      <c r="D100" s="93"/>
      <c r="E100" s="93"/>
    </row>
    <row r="101" spans="2:5" x14ac:dyDescent="0.3">
      <c r="B101" s="93"/>
      <c r="C101" s="93"/>
      <c r="D101" s="93"/>
      <c r="E101" s="93"/>
    </row>
    <row r="102" spans="2:5" x14ac:dyDescent="0.3">
      <c r="B102" s="93"/>
      <c r="C102" s="93"/>
      <c r="D102" s="93"/>
      <c r="E102" s="93"/>
    </row>
    <row r="103" spans="2:5" x14ac:dyDescent="0.3">
      <c r="B103" s="93"/>
      <c r="C103" s="93"/>
      <c r="D103" s="93"/>
      <c r="E103" s="93"/>
    </row>
    <row r="104" spans="2:5" x14ac:dyDescent="0.3">
      <c r="B104" s="93"/>
      <c r="C104" s="93"/>
      <c r="D104" s="93"/>
      <c r="E104" s="93"/>
    </row>
  </sheetData>
  <mergeCells count="2">
    <mergeCell ref="A7:A8"/>
    <mergeCell ref="B7:B8"/>
  </mergeCells>
  <hyperlinks>
    <hyperlink ref="A2" location="TOC!A1" display="Return to Table of Contents"/>
  </hyperlinks>
  <pageMargins left="0.25" right="0.25" top="0.75" bottom="0.75" header="0.3" footer="0.3"/>
  <pageSetup scale="71" orientation="portrait" r:id="rId1"/>
  <headerFooter>
    <oddHeader>&amp;L&amp;"Arial,Bold"2017-18 Survey of Allied Dental Education
Report 2 - Dental Assisting Education Programs</oddHead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08"/>
  <sheetViews>
    <sheetView zoomScaleNormal="100" zoomScaleSheetLayoutView="100" workbookViewId="0">
      <pane xSplit="1" ySplit="4" topLeftCell="E5" activePane="bottomRight" state="frozen"/>
      <selection activeCell="A2" sqref="A2:B2"/>
      <selection pane="topRight" activeCell="A2" sqref="A2:B2"/>
      <selection pane="bottomLeft" activeCell="A2" sqref="A2:B2"/>
      <selection pane="bottomRight"/>
    </sheetView>
  </sheetViews>
  <sheetFormatPr defaultColWidth="9.1796875" defaultRowHeight="12.5" x14ac:dyDescent="0.25"/>
  <cols>
    <col min="1" max="1" width="43.7265625" style="33" customWidth="1"/>
    <col min="2" max="2" width="10" style="222" customWidth="1"/>
    <col min="3" max="3" width="5.26953125" style="222" customWidth="1"/>
    <col min="4" max="4" width="12.54296875" style="342" customWidth="1"/>
    <col min="5" max="5" width="5.26953125" style="222" customWidth="1"/>
    <col min="6" max="6" width="9.1796875" style="222" customWidth="1"/>
    <col min="7" max="7" width="5.26953125" style="222" customWidth="1"/>
    <col min="8" max="8" width="12.453125" style="222" customWidth="1"/>
    <col min="9" max="9" width="5.453125" style="222" customWidth="1"/>
    <col min="10" max="10" width="2.81640625" style="222" customWidth="1"/>
    <col min="11" max="11" width="10" style="33" customWidth="1"/>
    <col min="12" max="12" width="5.26953125" style="238" customWidth="1"/>
    <col min="13" max="13" width="12.54296875" style="33" customWidth="1"/>
    <col min="14" max="14" width="5.26953125" style="33" customWidth="1"/>
    <col min="15" max="15" width="9.1796875" style="33" customWidth="1"/>
    <col min="16" max="16" width="5.26953125" style="33" customWidth="1"/>
    <col min="17" max="17" width="13.7265625" style="33" customWidth="1"/>
    <col min="18" max="18" width="5.26953125" style="33" customWidth="1"/>
    <col min="19" max="19" width="2.81640625" style="33" customWidth="1"/>
    <col min="20" max="20" width="10" style="33" customWidth="1"/>
    <col min="21" max="21" width="5.26953125" style="33" customWidth="1"/>
    <col min="22" max="22" width="12.54296875" style="33" customWidth="1"/>
    <col min="23" max="23" width="5.26953125" style="33" customWidth="1"/>
    <col min="24" max="24" width="9.1796875" style="33" customWidth="1"/>
    <col min="25" max="25" width="5.26953125" style="33" customWidth="1"/>
    <col min="26" max="26" width="13.453125" style="33" customWidth="1"/>
    <col min="27" max="27" width="6" style="33" customWidth="1"/>
    <col min="28" max="16384" width="9.1796875" style="33"/>
  </cols>
  <sheetData>
    <row r="1" spans="1:31" ht="13" x14ac:dyDescent="0.3">
      <c r="A1" s="1" t="s">
        <v>701</v>
      </c>
      <c r="K1" s="331"/>
      <c r="L1" s="331"/>
      <c r="M1" s="331"/>
      <c r="N1" s="331"/>
    </row>
    <row r="2" spans="1:31" ht="15.75" customHeight="1" x14ac:dyDescent="0.25">
      <c r="A2" s="343" t="s">
        <v>46</v>
      </c>
      <c r="K2" s="52"/>
      <c r="L2" s="344"/>
      <c r="M2" s="53"/>
      <c r="N2" s="53"/>
    </row>
    <row r="3" spans="1:31" ht="17.25" customHeight="1" x14ac:dyDescent="0.25">
      <c r="A3" s="411" t="s">
        <v>763</v>
      </c>
      <c r="B3" s="412" t="s">
        <v>764</v>
      </c>
      <c r="C3" s="412"/>
      <c r="D3" s="412"/>
      <c r="E3" s="412"/>
      <c r="F3" s="412"/>
      <c r="G3" s="412"/>
      <c r="H3" s="412"/>
      <c r="I3" s="412"/>
      <c r="J3" s="345"/>
      <c r="K3" s="413" t="s">
        <v>765</v>
      </c>
      <c r="L3" s="413"/>
      <c r="M3" s="413"/>
      <c r="N3" s="413"/>
      <c r="O3" s="413"/>
      <c r="P3" s="413"/>
      <c r="Q3" s="413"/>
      <c r="R3" s="413"/>
      <c r="S3" s="346"/>
      <c r="T3" s="412" t="s">
        <v>766</v>
      </c>
      <c r="U3" s="412"/>
      <c r="V3" s="412"/>
      <c r="W3" s="412"/>
      <c r="X3" s="412"/>
      <c r="Y3" s="412"/>
      <c r="Z3" s="412"/>
      <c r="AA3" s="412"/>
    </row>
    <row r="4" spans="1:31" ht="45" customHeight="1" thickBot="1" x14ac:dyDescent="0.3">
      <c r="A4" s="411"/>
      <c r="B4" s="347" t="s">
        <v>767</v>
      </c>
      <c r="C4" s="347" t="s">
        <v>103</v>
      </c>
      <c r="D4" s="347" t="s">
        <v>768</v>
      </c>
      <c r="E4" s="347" t="s">
        <v>103</v>
      </c>
      <c r="F4" s="347" t="s">
        <v>769</v>
      </c>
      <c r="G4" s="347" t="s">
        <v>103</v>
      </c>
      <c r="H4" s="347" t="s">
        <v>770</v>
      </c>
      <c r="I4" s="347" t="s">
        <v>103</v>
      </c>
      <c r="J4" s="347"/>
      <c r="K4" s="347" t="s">
        <v>767</v>
      </c>
      <c r="L4" s="347" t="s">
        <v>103</v>
      </c>
      <c r="M4" s="347" t="s">
        <v>768</v>
      </c>
      <c r="N4" s="347" t="s">
        <v>103</v>
      </c>
      <c r="O4" s="347" t="s">
        <v>769</v>
      </c>
      <c r="P4" s="347" t="s">
        <v>103</v>
      </c>
      <c r="Q4" s="347" t="s">
        <v>770</v>
      </c>
      <c r="R4" s="347" t="s">
        <v>103</v>
      </c>
      <c r="S4" s="347"/>
      <c r="T4" s="347" t="s">
        <v>767</v>
      </c>
      <c r="U4" s="347" t="s">
        <v>103</v>
      </c>
      <c r="V4" s="347" t="s">
        <v>768</v>
      </c>
      <c r="W4" s="347" t="s">
        <v>103</v>
      </c>
      <c r="X4" s="347" t="s">
        <v>769</v>
      </c>
      <c r="Y4" s="347" t="s">
        <v>103</v>
      </c>
      <c r="Z4" s="347" t="s">
        <v>770</v>
      </c>
      <c r="AA4" s="347" t="s">
        <v>103</v>
      </c>
    </row>
    <row r="5" spans="1:31" s="348" customFormat="1" ht="21.65" customHeight="1" x14ac:dyDescent="0.25">
      <c r="A5" s="348" t="s">
        <v>771</v>
      </c>
      <c r="B5" s="342">
        <v>26.9</v>
      </c>
      <c r="C5" s="342">
        <v>253</v>
      </c>
      <c r="D5" s="349">
        <v>11.6</v>
      </c>
      <c r="E5" s="342">
        <v>88</v>
      </c>
      <c r="F5" s="342" t="s">
        <v>502</v>
      </c>
      <c r="G5" s="342" t="s">
        <v>502</v>
      </c>
      <c r="H5" s="349">
        <v>31</v>
      </c>
      <c r="I5" s="342">
        <v>253</v>
      </c>
      <c r="J5" s="342"/>
      <c r="K5" s="350">
        <v>24</v>
      </c>
      <c r="L5" s="351">
        <v>154</v>
      </c>
      <c r="M5" s="352">
        <v>10.199999999999999</v>
      </c>
      <c r="N5" s="353">
        <v>61</v>
      </c>
      <c r="O5" s="342" t="s">
        <v>502</v>
      </c>
      <c r="P5" s="342" t="s">
        <v>502</v>
      </c>
      <c r="Q5" s="349">
        <v>28</v>
      </c>
      <c r="R5" s="342">
        <v>154</v>
      </c>
      <c r="T5" s="349">
        <v>31.9</v>
      </c>
      <c r="U5" s="342">
        <v>87</v>
      </c>
      <c r="V5" s="349">
        <v>13.7</v>
      </c>
      <c r="W5" s="342">
        <v>22</v>
      </c>
      <c r="X5" s="342" t="s">
        <v>502</v>
      </c>
      <c r="Y5" s="342" t="s">
        <v>502</v>
      </c>
      <c r="Z5" s="342">
        <v>35.299999999999997</v>
      </c>
      <c r="AA5" s="342">
        <v>87</v>
      </c>
      <c r="AB5" s="262"/>
      <c r="AC5" s="33"/>
    </row>
    <row r="6" spans="1:31" s="348" customFormat="1" ht="21.65" customHeight="1" x14ac:dyDescent="0.25">
      <c r="A6" s="348" t="s">
        <v>772</v>
      </c>
      <c r="B6" s="342">
        <v>19.5</v>
      </c>
      <c r="C6" s="342">
        <v>250</v>
      </c>
      <c r="D6" s="342">
        <v>12.7</v>
      </c>
      <c r="E6" s="342">
        <v>64</v>
      </c>
      <c r="F6" s="342" t="s">
        <v>502</v>
      </c>
      <c r="G6" s="342" t="s">
        <v>502</v>
      </c>
      <c r="H6" s="342">
        <v>22.7</v>
      </c>
      <c r="I6" s="342">
        <v>251</v>
      </c>
      <c r="J6" s="342"/>
      <c r="K6" s="350">
        <v>16.600000000000001</v>
      </c>
      <c r="L6" s="351">
        <v>152</v>
      </c>
      <c r="M6" s="352">
        <v>10.1</v>
      </c>
      <c r="N6" s="353">
        <v>42</v>
      </c>
      <c r="O6" s="342" t="s">
        <v>502</v>
      </c>
      <c r="P6" s="342" t="s">
        <v>502</v>
      </c>
      <c r="Q6" s="342">
        <v>19.3</v>
      </c>
      <c r="R6" s="342">
        <v>153</v>
      </c>
      <c r="T6" s="349">
        <v>23.6</v>
      </c>
      <c r="U6" s="342">
        <v>86</v>
      </c>
      <c r="V6" s="349">
        <v>15.5</v>
      </c>
      <c r="W6" s="342">
        <v>17</v>
      </c>
      <c r="X6" s="342" t="s">
        <v>502</v>
      </c>
      <c r="Y6" s="342" t="s">
        <v>502</v>
      </c>
      <c r="Z6" s="342">
        <v>26.7</v>
      </c>
      <c r="AA6" s="342">
        <v>86</v>
      </c>
      <c r="AB6" s="280"/>
      <c r="AC6" s="33"/>
    </row>
    <row r="7" spans="1:31" s="348" customFormat="1" ht="21.65" customHeight="1" x14ac:dyDescent="0.25">
      <c r="A7" s="348" t="s">
        <v>773</v>
      </c>
      <c r="B7" s="342">
        <v>25.1</v>
      </c>
      <c r="C7" s="342">
        <v>248</v>
      </c>
      <c r="D7" s="349">
        <v>17</v>
      </c>
      <c r="E7" s="342">
        <v>89</v>
      </c>
      <c r="F7" s="342" t="s">
        <v>502</v>
      </c>
      <c r="G7" s="342" t="s">
        <v>502</v>
      </c>
      <c r="H7" s="342">
        <v>31.2</v>
      </c>
      <c r="I7" s="342">
        <v>248</v>
      </c>
      <c r="J7" s="342"/>
      <c r="K7" s="350">
        <v>22.9</v>
      </c>
      <c r="L7" s="351">
        <v>153</v>
      </c>
      <c r="M7" s="352">
        <v>12.3</v>
      </c>
      <c r="N7" s="353">
        <v>48</v>
      </c>
      <c r="O7" s="342" t="s">
        <v>502</v>
      </c>
      <c r="P7" s="342" t="s">
        <v>502</v>
      </c>
      <c r="Q7" s="342">
        <v>26.8</v>
      </c>
      <c r="R7" s="342">
        <v>153</v>
      </c>
      <c r="T7" s="349">
        <v>27.9</v>
      </c>
      <c r="U7" s="342">
        <v>83</v>
      </c>
      <c r="V7" s="349">
        <v>23.2</v>
      </c>
      <c r="W7" s="342">
        <v>37</v>
      </c>
      <c r="X7" s="342" t="s">
        <v>502</v>
      </c>
      <c r="Y7" s="342" t="s">
        <v>502</v>
      </c>
      <c r="Z7" s="342">
        <v>38.299999999999997</v>
      </c>
      <c r="AA7" s="342">
        <v>83</v>
      </c>
      <c r="AB7" s="280"/>
      <c r="AC7" s="33"/>
    </row>
    <row r="8" spans="1:31" s="348" customFormat="1" ht="21.65" customHeight="1" x14ac:dyDescent="0.25">
      <c r="A8" s="348" t="s">
        <v>774</v>
      </c>
      <c r="B8" s="342">
        <v>11.5</v>
      </c>
      <c r="C8" s="342">
        <v>251</v>
      </c>
      <c r="D8" s="342">
        <v>11.8</v>
      </c>
      <c r="E8" s="342">
        <v>87</v>
      </c>
      <c r="F8" s="342" t="s">
        <v>502</v>
      </c>
      <c r="G8" s="342" t="s">
        <v>502</v>
      </c>
      <c r="H8" s="342">
        <v>15.6</v>
      </c>
      <c r="I8" s="342">
        <v>251</v>
      </c>
      <c r="J8" s="342"/>
      <c r="K8" s="350">
        <v>10</v>
      </c>
      <c r="L8" s="351">
        <v>155</v>
      </c>
      <c r="M8" s="352">
        <v>10.5</v>
      </c>
      <c r="N8" s="353">
        <v>41</v>
      </c>
      <c r="O8" s="342" t="s">
        <v>502</v>
      </c>
      <c r="P8" s="342" t="s">
        <v>502</v>
      </c>
      <c r="Q8" s="342">
        <v>12.8</v>
      </c>
      <c r="R8" s="342">
        <v>155</v>
      </c>
      <c r="T8" s="349">
        <v>13.3</v>
      </c>
      <c r="U8" s="342">
        <v>84</v>
      </c>
      <c r="V8" s="349">
        <v>13</v>
      </c>
      <c r="W8" s="342">
        <v>40</v>
      </c>
      <c r="X8" s="342" t="s">
        <v>502</v>
      </c>
      <c r="Y8" s="342" t="s">
        <v>502</v>
      </c>
      <c r="Z8" s="342">
        <v>19.5</v>
      </c>
      <c r="AA8" s="342">
        <v>84</v>
      </c>
      <c r="AB8" s="280"/>
      <c r="AC8" s="52"/>
      <c r="AD8" s="53"/>
      <c r="AE8" s="53"/>
    </row>
    <row r="9" spans="1:31" s="348" customFormat="1" ht="21.65" customHeight="1" x14ac:dyDescent="0.25">
      <c r="A9" s="348" t="s">
        <v>775</v>
      </c>
      <c r="B9" s="349">
        <v>25</v>
      </c>
      <c r="C9" s="342">
        <v>251</v>
      </c>
      <c r="D9" s="342">
        <v>13.1</v>
      </c>
      <c r="E9" s="342">
        <v>117</v>
      </c>
      <c r="F9" s="342" t="s">
        <v>502</v>
      </c>
      <c r="G9" s="342" t="s">
        <v>502</v>
      </c>
      <c r="H9" s="349">
        <v>31</v>
      </c>
      <c r="I9" s="342">
        <v>252</v>
      </c>
      <c r="J9" s="342"/>
      <c r="K9" s="350">
        <v>23.1</v>
      </c>
      <c r="L9" s="351">
        <v>155</v>
      </c>
      <c r="M9" s="352">
        <v>11.9</v>
      </c>
      <c r="N9" s="353">
        <v>80</v>
      </c>
      <c r="O9" s="342" t="s">
        <v>502</v>
      </c>
      <c r="P9" s="342" t="s">
        <v>502</v>
      </c>
      <c r="Q9" s="342">
        <v>29.2</v>
      </c>
      <c r="R9" s="342">
        <v>155</v>
      </c>
      <c r="T9" s="349">
        <v>27.7</v>
      </c>
      <c r="U9" s="342">
        <v>84</v>
      </c>
      <c r="V9" s="349">
        <v>16.100000000000001</v>
      </c>
      <c r="W9" s="342">
        <v>33</v>
      </c>
      <c r="X9" s="342" t="s">
        <v>502</v>
      </c>
      <c r="Y9" s="342" t="s">
        <v>502</v>
      </c>
      <c r="Z9" s="342">
        <v>33.6</v>
      </c>
      <c r="AA9" s="342">
        <v>85</v>
      </c>
      <c r="AB9" s="280"/>
      <c r="AC9" s="52"/>
      <c r="AD9" s="53"/>
      <c r="AE9" s="53"/>
    </row>
    <row r="10" spans="1:31" s="348" customFormat="1" ht="21.65" customHeight="1" x14ac:dyDescent="0.25">
      <c r="A10" s="348" t="s">
        <v>776</v>
      </c>
      <c r="B10" s="342">
        <v>7.4</v>
      </c>
      <c r="C10" s="342">
        <v>248</v>
      </c>
      <c r="D10" s="342">
        <v>6.6</v>
      </c>
      <c r="E10" s="342">
        <v>47</v>
      </c>
      <c r="F10" s="342" t="s">
        <v>502</v>
      </c>
      <c r="G10" s="342" t="s">
        <v>502</v>
      </c>
      <c r="H10" s="342">
        <v>8.6</v>
      </c>
      <c r="I10" s="342">
        <v>248</v>
      </c>
      <c r="J10" s="342"/>
      <c r="K10" s="350">
        <v>7.3</v>
      </c>
      <c r="L10" s="351">
        <v>153</v>
      </c>
      <c r="M10" s="352">
        <v>7.3</v>
      </c>
      <c r="N10" s="353">
        <v>31</v>
      </c>
      <c r="O10" s="342" t="s">
        <v>502</v>
      </c>
      <c r="P10" s="342" t="s">
        <v>502</v>
      </c>
      <c r="Q10" s="342">
        <v>8.8000000000000007</v>
      </c>
      <c r="R10" s="342">
        <v>153</v>
      </c>
      <c r="T10" s="349">
        <v>6.8</v>
      </c>
      <c r="U10" s="342">
        <v>83</v>
      </c>
      <c r="V10" s="349">
        <v>5.4</v>
      </c>
      <c r="W10" s="342">
        <v>14</v>
      </c>
      <c r="X10" s="342" t="s">
        <v>502</v>
      </c>
      <c r="Y10" s="342" t="s">
        <v>502</v>
      </c>
      <c r="Z10" s="342">
        <v>7.7</v>
      </c>
      <c r="AA10" s="342">
        <v>83</v>
      </c>
      <c r="AB10" s="280"/>
      <c r="AC10" s="52"/>
      <c r="AD10" s="53"/>
      <c r="AE10" s="53"/>
    </row>
    <row r="11" spans="1:31" s="348" customFormat="1" ht="21.65" customHeight="1" x14ac:dyDescent="0.25">
      <c r="A11" s="348" t="s">
        <v>777</v>
      </c>
      <c r="B11" s="342">
        <v>6.6</v>
      </c>
      <c r="C11" s="342">
        <v>249</v>
      </c>
      <c r="D11" s="342">
        <v>5.5</v>
      </c>
      <c r="E11" s="342">
        <v>44</v>
      </c>
      <c r="F11" s="342" t="s">
        <v>502</v>
      </c>
      <c r="G11" s="342" t="s">
        <v>502</v>
      </c>
      <c r="H11" s="342">
        <v>7.6</v>
      </c>
      <c r="I11" s="342">
        <v>249</v>
      </c>
      <c r="J11" s="342"/>
      <c r="K11" s="350">
        <v>6.6</v>
      </c>
      <c r="L11" s="351">
        <v>155</v>
      </c>
      <c r="M11" s="352">
        <v>5.9</v>
      </c>
      <c r="N11" s="353">
        <v>30</v>
      </c>
      <c r="O11" s="342" t="s">
        <v>502</v>
      </c>
      <c r="P11" s="342" t="s">
        <v>502</v>
      </c>
      <c r="Q11" s="342">
        <v>7.7</v>
      </c>
      <c r="R11" s="342">
        <v>155</v>
      </c>
      <c r="T11" s="349">
        <v>6.2</v>
      </c>
      <c r="U11" s="342">
        <v>82</v>
      </c>
      <c r="V11" s="349">
        <v>5.0999999999999996</v>
      </c>
      <c r="W11" s="342">
        <v>12</v>
      </c>
      <c r="X11" s="342" t="s">
        <v>502</v>
      </c>
      <c r="Y11" s="342" t="s">
        <v>502</v>
      </c>
      <c r="Z11" s="349">
        <v>7</v>
      </c>
      <c r="AA11" s="342">
        <v>82</v>
      </c>
      <c r="AB11" s="280"/>
      <c r="AC11" s="52"/>
      <c r="AD11" s="53"/>
      <c r="AE11" s="53"/>
    </row>
    <row r="12" spans="1:31" s="348" customFormat="1" ht="21.65" customHeight="1" x14ac:dyDescent="0.25">
      <c r="A12" s="348" t="s">
        <v>778</v>
      </c>
      <c r="B12" s="342">
        <v>11.1</v>
      </c>
      <c r="C12" s="342">
        <v>252</v>
      </c>
      <c r="D12" s="342">
        <v>9.6999999999999993</v>
      </c>
      <c r="E12" s="342">
        <v>35</v>
      </c>
      <c r="F12" s="342" t="s">
        <v>502</v>
      </c>
      <c r="G12" s="342" t="s">
        <v>502</v>
      </c>
      <c r="H12" s="342">
        <v>12.5</v>
      </c>
      <c r="I12" s="342">
        <v>252</v>
      </c>
      <c r="J12" s="342"/>
      <c r="K12" s="350">
        <v>10.4</v>
      </c>
      <c r="L12" s="351">
        <v>154</v>
      </c>
      <c r="M12" s="352">
        <v>7.4</v>
      </c>
      <c r="N12" s="353">
        <v>27</v>
      </c>
      <c r="O12" s="342" t="s">
        <v>502</v>
      </c>
      <c r="P12" s="342" t="s">
        <v>502</v>
      </c>
      <c r="Q12" s="342">
        <v>11.7</v>
      </c>
      <c r="R12" s="342">
        <v>154</v>
      </c>
      <c r="T12" s="349">
        <v>11.7</v>
      </c>
      <c r="U12" s="342">
        <v>86</v>
      </c>
      <c r="V12" s="349">
        <v>12.6</v>
      </c>
      <c r="W12" s="342">
        <v>7</v>
      </c>
      <c r="X12" s="342" t="s">
        <v>502</v>
      </c>
      <c r="Y12" s="342" t="s">
        <v>502</v>
      </c>
      <c r="Z12" s="342">
        <v>12.7</v>
      </c>
      <c r="AA12" s="342">
        <v>86</v>
      </c>
      <c r="AB12" s="280"/>
      <c r="AC12" s="52"/>
      <c r="AD12" s="53"/>
      <c r="AE12" s="53"/>
    </row>
    <row r="13" spans="1:31" s="348" customFormat="1" ht="21.65" customHeight="1" x14ac:dyDescent="0.25">
      <c r="A13" s="348" t="s">
        <v>779</v>
      </c>
      <c r="B13" s="342">
        <v>10.8</v>
      </c>
      <c r="C13" s="342">
        <v>251</v>
      </c>
      <c r="D13" s="342">
        <v>6.5</v>
      </c>
      <c r="E13" s="342">
        <v>102</v>
      </c>
      <c r="F13" s="342">
        <v>4.5</v>
      </c>
      <c r="G13" s="342">
        <v>63</v>
      </c>
      <c r="H13" s="342">
        <v>14.6</v>
      </c>
      <c r="I13" s="342">
        <v>251</v>
      </c>
      <c r="J13" s="342"/>
      <c r="K13" s="350">
        <v>11.2</v>
      </c>
      <c r="L13" s="351">
        <v>154</v>
      </c>
      <c r="M13" s="352">
        <v>6.1</v>
      </c>
      <c r="N13" s="353">
        <v>53</v>
      </c>
      <c r="O13" s="342">
        <v>4.4000000000000004</v>
      </c>
      <c r="P13" s="342">
        <v>39</v>
      </c>
      <c r="Q13" s="342">
        <v>14.4</v>
      </c>
      <c r="R13" s="342">
        <v>154</v>
      </c>
      <c r="T13" s="349">
        <v>9.6999999999999993</v>
      </c>
      <c r="U13" s="342">
        <v>85</v>
      </c>
      <c r="V13" s="349">
        <v>6.3</v>
      </c>
      <c r="W13" s="342">
        <v>45</v>
      </c>
      <c r="X13" s="349">
        <v>3.7</v>
      </c>
      <c r="Y13" s="342">
        <v>20</v>
      </c>
      <c r="Z13" s="342">
        <v>13.9</v>
      </c>
      <c r="AA13" s="342">
        <v>85</v>
      </c>
      <c r="AB13" s="280"/>
      <c r="AC13" s="52"/>
      <c r="AD13" s="53"/>
      <c r="AE13" s="53"/>
    </row>
    <row r="14" spans="1:31" s="348" customFormat="1" ht="21.65" customHeight="1" x14ac:dyDescent="0.25">
      <c r="A14" s="348" t="s">
        <v>780</v>
      </c>
      <c r="B14" s="342">
        <v>36.9</v>
      </c>
      <c r="C14" s="342">
        <v>253</v>
      </c>
      <c r="D14" s="342">
        <v>51.5</v>
      </c>
      <c r="E14" s="342">
        <v>253</v>
      </c>
      <c r="F14" s="342">
        <v>33.1</v>
      </c>
      <c r="G14" s="342">
        <v>120</v>
      </c>
      <c r="H14" s="342">
        <v>103.7</v>
      </c>
      <c r="I14" s="342">
        <v>254</v>
      </c>
      <c r="J14" s="342"/>
      <c r="K14" s="350">
        <v>38.6</v>
      </c>
      <c r="L14" s="351">
        <v>155</v>
      </c>
      <c r="M14" s="352">
        <v>52.7</v>
      </c>
      <c r="N14" s="353">
        <v>156</v>
      </c>
      <c r="O14" s="342">
        <v>35</v>
      </c>
      <c r="P14" s="342">
        <v>77</v>
      </c>
      <c r="Q14" s="342">
        <v>108.3</v>
      </c>
      <c r="R14" s="342">
        <v>156</v>
      </c>
      <c r="T14" s="349">
        <v>34.1</v>
      </c>
      <c r="U14" s="342">
        <v>86</v>
      </c>
      <c r="V14" s="349">
        <v>49.9</v>
      </c>
      <c r="W14" s="342">
        <v>85</v>
      </c>
      <c r="X14" s="349">
        <v>20.9</v>
      </c>
      <c r="Y14" s="342">
        <v>37</v>
      </c>
      <c r="Z14" s="342">
        <v>92.4</v>
      </c>
      <c r="AA14" s="342">
        <v>86</v>
      </c>
      <c r="AB14" s="280"/>
      <c r="AC14" s="52"/>
      <c r="AD14" s="53"/>
      <c r="AE14" s="53"/>
    </row>
    <row r="15" spans="1:31" s="348" customFormat="1" ht="21.65" customHeight="1" x14ac:dyDescent="0.25">
      <c r="A15" s="348" t="s">
        <v>781</v>
      </c>
      <c r="B15" s="342">
        <v>40.700000000000003</v>
      </c>
      <c r="C15" s="342">
        <v>254</v>
      </c>
      <c r="D15" s="349">
        <v>52</v>
      </c>
      <c r="E15" s="342">
        <v>248</v>
      </c>
      <c r="F15" s="342">
        <v>30.9</v>
      </c>
      <c r="G15" s="342">
        <v>170</v>
      </c>
      <c r="H15" s="342">
        <v>112.1</v>
      </c>
      <c r="I15" s="342">
        <v>254</v>
      </c>
      <c r="J15" s="342"/>
      <c r="K15" s="350">
        <v>41.2</v>
      </c>
      <c r="L15" s="351">
        <v>155</v>
      </c>
      <c r="M15" s="352">
        <v>54.2</v>
      </c>
      <c r="N15" s="353">
        <v>153</v>
      </c>
      <c r="O15" s="342">
        <v>31.6</v>
      </c>
      <c r="P15" s="342">
        <v>109</v>
      </c>
      <c r="Q15" s="342">
        <v>116.8</v>
      </c>
      <c r="R15" s="342">
        <v>155</v>
      </c>
      <c r="T15" s="349">
        <v>40.9</v>
      </c>
      <c r="U15" s="342">
        <v>87</v>
      </c>
      <c r="V15" s="349">
        <v>47.7</v>
      </c>
      <c r="W15" s="342">
        <v>83</v>
      </c>
      <c r="X15" s="349">
        <v>23.9</v>
      </c>
      <c r="Y15" s="342">
        <v>53</v>
      </c>
      <c r="Z15" s="342">
        <v>101</v>
      </c>
      <c r="AA15" s="342">
        <v>87</v>
      </c>
      <c r="AB15" s="280"/>
      <c r="AC15" s="52"/>
      <c r="AD15" s="53"/>
      <c r="AE15" s="53"/>
    </row>
    <row r="16" spans="1:31" s="348" customFormat="1" ht="21.65" customHeight="1" x14ac:dyDescent="0.25">
      <c r="A16" s="348" t="s">
        <v>782</v>
      </c>
      <c r="B16" s="349">
        <v>12</v>
      </c>
      <c r="C16" s="342">
        <v>250</v>
      </c>
      <c r="D16" s="342">
        <v>6.7</v>
      </c>
      <c r="E16" s="342">
        <v>57</v>
      </c>
      <c r="F16" s="342">
        <v>6.2</v>
      </c>
      <c r="G16" s="342">
        <v>46</v>
      </c>
      <c r="H16" s="342">
        <v>14.7</v>
      </c>
      <c r="I16" s="342">
        <v>250</v>
      </c>
      <c r="J16" s="342"/>
      <c r="K16" s="350">
        <v>11.4</v>
      </c>
      <c r="L16" s="351">
        <v>154</v>
      </c>
      <c r="M16" s="352">
        <v>6.3</v>
      </c>
      <c r="N16" s="353">
        <v>42</v>
      </c>
      <c r="O16" s="342">
        <v>6.3</v>
      </c>
      <c r="P16" s="342">
        <v>34</v>
      </c>
      <c r="Q16" s="342">
        <v>14.6</v>
      </c>
      <c r="R16" s="342">
        <v>154</v>
      </c>
      <c r="T16" s="349">
        <v>12.7</v>
      </c>
      <c r="U16" s="342">
        <v>84</v>
      </c>
      <c r="V16" s="349">
        <v>5.8</v>
      </c>
      <c r="W16" s="342">
        <v>12</v>
      </c>
      <c r="X16" s="349">
        <v>5</v>
      </c>
      <c r="Y16" s="342">
        <v>9</v>
      </c>
      <c r="Z16" s="349">
        <v>14</v>
      </c>
      <c r="AA16" s="342">
        <v>84</v>
      </c>
      <c r="AB16" s="280"/>
      <c r="AC16" s="52"/>
      <c r="AD16" s="53"/>
      <c r="AE16" s="53"/>
    </row>
    <row r="17" spans="1:32" s="348" customFormat="1" ht="21.65" customHeight="1" x14ac:dyDescent="0.25">
      <c r="A17" s="348" t="s">
        <v>783</v>
      </c>
      <c r="B17" s="349">
        <v>44</v>
      </c>
      <c r="C17" s="342">
        <v>253</v>
      </c>
      <c r="D17" s="342">
        <v>61.1</v>
      </c>
      <c r="E17" s="342">
        <v>245</v>
      </c>
      <c r="F17" s="342">
        <v>112.4</v>
      </c>
      <c r="G17" s="342">
        <v>159</v>
      </c>
      <c r="H17" s="342">
        <v>172.5</v>
      </c>
      <c r="I17" s="342">
        <v>255</v>
      </c>
      <c r="J17" s="342"/>
      <c r="K17" s="350">
        <v>41.7</v>
      </c>
      <c r="L17" s="351">
        <v>154</v>
      </c>
      <c r="M17" s="352">
        <v>58.5</v>
      </c>
      <c r="N17" s="353">
        <v>152</v>
      </c>
      <c r="O17" s="342">
        <v>118.1</v>
      </c>
      <c r="P17" s="342">
        <v>100</v>
      </c>
      <c r="Q17" s="342">
        <v>173.8</v>
      </c>
      <c r="R17" s="342">
        <v>156</v>
      </c>
      <c r="T17" s="349">
        <v>44.9</v>
      </c>
      <c r="U17" s="342">
        <v>87</v>
      </c>
      <c r="V17" s="349">
        <v>66.7</v>
      </c>
      <c r="W17" s="342">
        <v>81</v>
      </c>
      <c r="X17" s="349">
        <v>96.4</v>
      </c>
      <c r="Y17" s="342">
        <v>52</v>
      </c>
      <c r="Z17" s="349">
        <v>164.6</v>
      </c>
      <c r="AA17" s="342">
        <v>87</v>
      </c>
      <c r="AB17" s="280"/>
      <c r="AC17" s="52"/>
      <c r="AD17" s="53"/>
      <c r="AE17" s="53"/>
    </row>
    <row r="18" spans="1:32" s="348" customFormat="1" ht="21.65" customHeight="1" x14ac:dyDescent="0.25">
      <c r="A18" s="348" t="s">
        <v>784</v>
      </c>
      <c r="B18" s="349">
        <v>34</v>
      </c>
      <c r="C18" s="342">
        <v>249</v>
      </c>
      <c r="D18" s="342">
        <v>34.799999999999997</v>
      </c>
      <c r="E18" s="342">
        <v>225</v>
      </c>
      <c r="F18" s="342">
        <v>49.8</v>
      </c>
      <c r="G18" s="342">
        <v>130</v>
      </c>
      <c r="H18" s="342">
        <v>90.4</v>
      </c>
      <c r="I18" s="342">
        <v>252</v>
      </c>
      <c r="J18" s="342"/>
      <c r="K18" s="350">
        <v>34.1</v>
      </c>
      <c r="L18" s="351">
        <v>153</v>
      </c>
      <c r="M18" s="352">
        <v>32.4</v>
      </c>
      <c r="N18" s="353">
        <v>138</v>
      </c>
      <c r="O18" s="342">
        <v>48.1</v>
      </c>
      <c r="P18" s="342">
        <v>82</v>
      </c>
      <c r="Q18" s="342">
        <v>88</v>
      </c>
      <c r="R18" s="342">
        <v>155</v>
      </c>
      <c r="T18" s="349">
        <v>34.6</v>
      </c>
      <c r="U18" s="342">
        <v>84</v>
      </c>
      <c r="V18" s="349">
        <v>38.299999999999997</v>
      </c>
      <c r="W18" s="342">
        <v>77</v>
      </c>
      <c r="X18" s="349">
        <v>47.8</v>
      </c>
      <c r="Y18" s="342">
        <v>44</v>
      </c>
      <c r="Z18" s="349">
        <v>93.7</v>
      </c>
      <c r="AA18" s="342">
        <v>85</v>
      </c>
      <c r="AB18" s="280"/>
      <c r="AC18" s="52"/>
      <c r="AD18" s="53"/>
      <c r="AE18" s="53"/>
    </row>
    <row r="19" spans="1:32" s="348" customFormat="1" ht="21.65" customHeight="1" x14ac:dyDescent="0.25">
      <c r="A19" s="348" t="s">
        <v>785</v>
      </c>
      <c r="B19" s="342">
        <v>28.5</v>
      </c>
      <c r="C19" s="342">
        <v>252</v>
      </c>
      <c r="D19" s="342">
        <v>23.4</v>
      </c>
      <c r="E19" s="342">
        <v>142</v>
      </c>
      <c r="F19" s="342">
        <v>14.1</v>
      </c>
      <c r="G19" s="342">
        <v>86</v>
      </c>
      <c r="H19" s="342">
        <v>46.3</v>
      </c>
      <c r="I19" s="342">
        <v>253</v>
      </c>
      <c r="J19" s="342"/>
      <c r="K19" s="350">
        <v>29.2</v>
      </c>
      <c r="L19" s="351">
        <v>154</v>
      </c>
      <c r="M19" s="352">
        <v>23.3</v>
      </c>
      <c r="N19" s="353">
        <v>84</v>
      </c>
      <c r="O19" s="342">
        <v>14.2</v>
      </c>
      <c r="P19" s="342">
        <v>51</v>
      </c>
      <c r="Q19" s="342">
        <v>46.4</v>
      </c>
      <c r="R19" s="342">
        <v>155</v>
      </c>
      <c r="T19" s="349">
        <v>26.4</v>
      </c>
      <c r="U19" s="342">
        <v>86</v>
      </c>
      <c r="V19" s="349">
        <v>23.8</v>
      </c>
      <c r="W19" s="342">
        <v>49</v>
      </c>
      <c r="X19" s="349">
        <v>13.7</v>
      </c>
      <c r="Y19" s="342">
        <v>30</v>
      </c>
      <c r="Z19" s="349">
        <v>44.7</v>
      </c>
      <c r="AA19" s="342">
        <v>86</v>
      </c>
      <c r="AB19" s="280"/>
      <c r="AC19" s="52"/>
      <c r="AD19" s="53"/>
      <c r="AE19" s="53"/>
    </row>
    <row r="20" spans="1:32" s="348" customFormat="1" ht="21.65" customHeight="1" x14ac:dyDescent="0.25">
      <c r="A20" s="348" t="s">
        <v>786</v>
      </c>
      <c r="B20" s="342">
        <v>17.5</v>
      </c>
      <c r="C20" s="342">
        <v>251</v>
      </c>
      <c r="D20" s="349">
        <v>15</v>
      </c>
      <c r="E20" s="342">
        <v>199</v>
      </c>
      <c r="F20" s="342">
        <v>14.3</v>
      </c>
      <c r="G20" s="342">
        <v>131</v>
      </c>
      <c r="H20" s="342">
        <v>36.700000000000003</v>
      </c>
      <c r="I20" s="342">
        <v>252</v>
      </c>
      <c r="J20" s="342"/>
      <c r="K20" s="350">
        <v>16.8</v>
      </c>
      <c r="L20" s="351">
        <v>154</v>
      </c>
      <c r="M20" s="352">
        <v>12.6</v>
      </c>
      <c r="N20" s="353">
        <v>116</v>
      </c>
      <c r="O20" s="342">
        <v>15</v>
      </c>
      <c r="P20" s="342">
        <v>86</v>
      </c>
      <c r="Q20" s="342">
        <v>34.5</v>
      </c>
      <c r="R20" s="342">
        <v>155</v>
      </c>
      <c r="T20" s="349">
        <v>18.600000000000001</v>
      </c>
      <c r="U20" s="342">
        <v>85</v>
      </c>
      <c r="V20" s="349">
        <v>18.5</v>
      </c>
      <c r="W20" s="342">
        <v>72</v>
      </c>
      <c r="X20" s="349">
        <v>10.8</v>
      </c>
      <c r="Y20" s="342">
        <v>41</v>
      </c>
      <c r="Z20" s="349">
        <v>39.5</v>
      </c>
      <c r="AA20" s="342">
        <v>85</v>
      </c>
      <c r="AB20" s="280"/>
      <c r="AC20" s="52"/>
      <c r="AD20" s="53"/>
      <c r="AE20" s="53"/>
    </row>
    <row r="21" spans="1:32" s="348" customFormat="1" ht="21.65" customHeight="1" x14ac:dyDescent="0.25">
      <c r="A21" s="348" t="s">
        <v>787</v>
      </c>
      <c r="B21" s="342">
        <v>7.3</v>
      </c>
      <c r="C21" s="342">
        <v>251</v>
      </c>
      <c r="D21" s="342">
        <v>6.8</v>
      </c>
      <c r="E21" s="342">
        <v>134</v>
      </c>
      <c r="F21" s="342">
        <v>5.0999999999999996</v>
      </c>
      <c r="G21" s="342">
        <v>76</v>
      </c>
      <c r="H21" s="349">
        <v>12.4</v>
      </c>
      <c r="I21" s="342">
        <v>253</v>
      </c>
      <c r="J21" s="342"/>
      <c r="K21" s="350">
        <v>7.5</v>
      </c>
      <c r="L21" s="351">
        <v>155</v>
      </c>
      <c r="M21" s="352">
        <v>7.2</v>
      </c>
      <c r="N21" s="353">
        <v>83</v>
      </c>
      <c r="O21" s="342">
        <v>5.5</v>
      </c>
      <c r="P21" s="342">
        <v>47</v>
      </c>
      <c r="Q21" s="349">
        <v>13</v>
      </c>
      <c r="R21" s="342">
        <v>156</v>
      </c>
      <c r="T21" s="349">
        <v>6.3</v>
      </c>
      <c r="U21" s="342">
        <v>84</v>
      </c>
      <c r="V21" s="349">
        <v>4.8</v>
      </c>
      <c r="W21" s="342">
        <v>43</v>
      </c>
      <c r="X21" s="349">
        <v>4.5999999999999996</v>
      </c>
      <c r="Y21" s="342">
        <v>26</v>
      </c>
      <c r="Z21" s="349">
        <v>10</v>
      </c>
      <c r="AA21" s="342">
        <v>85</v>
      </c>
      <c r="AB21" s="280"/>
      <c r="AC21" s="52"/>
      <c r="AD21" s="53"/>
      <c r="AE21" s="53"/>
    </row>
    <row r="22" spans="1:32" s="348" customFormat="1" ht="21.65" customHeight="1" x14ac:dyDescent="0.25">
      <c r="A22" s="348" t="s">
        <v>788</v>
      </c>
      <c r="B22" s="342">
        <v>10.5</v>
      </c>
      <c r="C22" s="342">
        <v>252</v>
      </c>
      <c r="D22" s="349">
        <v>7.6</v>
      </c>
      <c r="E22" s="342">
        <v>160</v>
      </c>
      <c r="F22" s="342">
        <v>4.9000000000000004</v>
      </c>
      <c r="G22" s="342">
        <v>71</v>
      </c>
      <c r="H22" s="342">
        <v>16.600000000000001</v>
      </c>
      <c r="I22" s="342">
        <v>253</v>
      </c>
      <c r="J22" s="342"/>
      <c r="K22" s="350">
        <v>11.1</v>
      </c>
      <c r="L22" s="351">
        <v>156</v>
      </c>
      <c r="M22" s="352">
        <v>8.1999999999999993</v>
      </c>
      <c r="N22" s="353">
        <v>96</v>
      </c>
      <c r="O22" s="342">
        <v>5.0999999999999996</v>
      </c>
      <c r="P22" s="342">
        <v>48</v>
      </c>
      <c r="Q22" s="342">
        <v>17.8</v>
      </c>
      <c r="R22" s="342">
        <v>156</v>
      </c>
      <c r="T22" s="349">
        <v>8.8000000000000007</v>
      </c>
      <c r="U22" s="342">
        <v>84</v>
      </c>
      <c r="V22" s="349">
        <v>5.9</v>
      </c>
      <c r="W22" s="342">
        <v>55</v>
      </c>
      <c r="X22" s="349">
        <v>4.3</v>
      </c>
      <c r="Y22" s="342">
        <v>21</v>
      </c>
      <c r="Z22" s="349">
        <v>13.6</v>
      </c>
      <c r="AA22" s="342">
        <v>85</v>
      </c>
      <c r="AB22" s="280"/>
      <c r="AC22" s="52"/>
      <c r="AD22" s="53"/>
      <c r="AE22" s="53"/>
    </row>
    <row r="23" spans="1:32" s="348" customFormat="1" ht="21.65" customHeight="1" x14ac:dyDescent="0.25">
      <c r="A23" s="348" t="s">
        <v>789</v>
      </c>
      <c r="B23" s="342">
        <v>17.100000000000001</v>
      </c>
      <c r="C23" s="342">
        <v>252</v>
      </c>
      <c r="D23" s="342">
        <v>14.6</v>
      </c>
      <c r="E23" s="342">
        <v>190</v>
      </c>
      <c r="F23" s="342">
        <v>27.9</v>
      </c>
      <c r="G23" s="342">
        <v>109</v>
      </c>
      <c r="H23" s="349">
        <v>40</v>
      </c>
      <c r="I23" s="342">
        <v>253</v>
      </c>
      <c r="J23" s="342"/>
      <c r="K23" s="350">
        <v>16.899999999999999</v>
      </c>
      <c r="L23" s="351">
        <v>156</v>
      </c>
      <c r="M23" s="352">
        <v>14.4</v>
      </c>
      <c r="N23" s="353">
        <v>122</v>
      </c>
      <c r="O23" s="342">
        <v>23.4</v>
      </c>
      <c r="P23" s="342">
        <v>69</v>
      </c>
      <c r="Q23" s="342">
        <v>38.5</v>
      </c>
      <c r="R23" s="342">
        <v>156</v>
      </c>
      <c r="T23" s="349">
        <v>17.8</v>
      </c>
      <c r="U23" s="342">
        <v>84</v>
      </c>
      <c r="V23" s="349">
        <v>14.8</v>
      </c>
      <c r="W23" s="342">
        <v>59</v>
      </c>
      <c r="X23" s="349">
        <v>18.3</v>
      </c>
      <c r="Y23" s="342">
        <v>36</v>
      </c>
      <c r="Z23" s="349">
        <v>35.6</v>
      </c>
      <c r="AA23" s="342">
        <v>85</v>
      </c>
      <c r="AB23" s="280"/>
      <c r="AC23" s="52"/>
      <c r="AD23" s="53"/>
      <c r="AE23" s="53"/>
    </row>
    <row r="24" spans="1:32" s="348" customFormat="1" ht="21.65" customHeight="1" x14ac:dyDescent="0.25">
      <c r="A24" s="348" t="s">
        <v>790</v>
      </c>
      <c r="B24" s="342">
        <v>11.6</v>
      </c>
      <c r="C24" s="342">
        <v>250</v>
      </c>
      <c r="D24" s="342">
        <v>9.5</v>
      </c>
      <c r="E24" s="342">
        <v>88</v>
      </c>
      <c r="F24" s="342">
        <v>9.6999999999999993</v>
      </c>
      <c r="G24" s="342">
        <v>57</v>
      </c>
      <c r="H24" s="342">
        <v>17.2</v>
      </c>
      <c r="I24" s="342">
        <v>250</v>
      </c>
      <c r="J24" s="342"/>
      <c r="K24" s="350">
        <v>11.5</v>
      </c>
      <c r="L24" s="351">
        <v>154</v>
      </c>
      <c r="M24" s="352">
        <v>8.6</v>
      </c>
      <c r="N24" s="353">
        <v>60</v>
      </c>
      <c r="O24" s="342">
        <v>11.3</v>
      </c>
      <c r="P24" s="342">
        <v>36</v>
      </c>
      <c r="Q24" s="342">
        <v>17.5</v>
      </c>
      <c r="R24" s="342">
        <v>154</v>
      </c>
      <c r="T24" s="349">
        <v>11.9</v>
      </c>
      <c r="U24" s="342">
        <v>84</v>
      </c>
      <c r="V24" s="349">
        <v>10.9</v>
      </c>
      <c r="W24" s="342">
        <v>22</v>
      </c>
      <c r="X24" s="349">
        <v>7</v>
      </c>
      <c r="Y24" s="342">
        <v>18</v>
      </c>
      <c r="Z24" s="349">
        <v>16.3</v>
      </c>
      <c r="AA24" s="342">
        <v>84</v>
      </c>
      <c r="AB24" s="280"/>
      <c r="AC24" s="52"/>
      <c r="AD24" s="53"/>
      <c r="AE24" s="53"/>
    </row>
    <row r="25" spans="1:32" s="348" customFormat="1" ht="21.65" customHeight="1" x14ac:dyDescent="0.25">
      <c r="A25" s="348" t="s">
        <v>791</v>
      </c>
      <c r="B25" s="349">
        <v>23</v>
      </c>
      <c r="C25" s="342">
        <v>172</v>
      </c>
      <c r="D25" s="342">
        <v>32.299999999999997</v>
      </c>
      <c r="E25" s="342">
        <v>163</v>
      </c>
      <c r="F25" s="342">
        <v>33.4</v>
      </c>
      <c r="G25" s="342">
        <v>90</v>
      </c>
      <c r="H25" s="342">
        <v>68.599999999999994</v>
      </c>
      <c r="I25" s="342">
        <v>178</v>
      </c>
      <c r="J25" s="342"/>
      <c r="K25" s="350">
        <v>21</v>
      </c>
      <c r="L25" s="351">
        <v>105</v>
      </c>
      <c r="M25" s="352">
        <v>21</v>
      </c>
      <c r="N25" s="353">
        <v>105</v>
      </c>
      <c r="O25" s="342">
        <v>30.2</v>
      </c>
      <c r="P25" s="342">
        <v>57</v>
      </c>
      <c r="Q25" s="342">
        <v>62.8</v>
      </c>
      <c r="R25" s="342">
        <v>108</v>
      </c>
      <c r="T25" s="349">
        <v>23.8</v>
      </c>
      <c r="U25" s="342">
        <v>58</v>
      </c>
      <c r="V25" s="349">
        <v>33.1</v>
      </c>
      <c r="W25" s="342">
        <v>56</v>
      </c>
      <c r="X25" s="349">
        <v>32.5</v>
      </c>
      <c r="Y25" s="342">
        <v>29</v>
      </c>
      <c r="Z25" s="349">
        <v>69.5</v>
      </c>
      <c r="AA25" s="342">
        <v>60</v>
      </c>
      <c r="AB25" s="280"/>
      <c r="AC25" s="52"/>
      <c r="AD25" s="53"/>
      <c r="AE25" s="53"/>
    </row>
    <row r="26" spans="1:32" s="348" customFormat="1" ht="21.65" customHeight="1" x14ac:dyDescent="0.25">
      <c r="A26" s="348" t="s">
        <v>792</v>
      </c>
      <c r="B26" s="349">
        <v>41</v>
      </c>
      <c r="C26" s="342">
        <v>150</v>
      </c>
      <c r="D26" s="349">
        <v>92</v>
      </c>
      <c r="E26" s="342">
        <v>40</v>
      </c>
      <c r="F26" s="342">
        <v>308.5</v>
      </c>
      <c r="G26" s="342">
        <v>222</v>
      </c>
      <c r="H26" s="342">
        <v>339</v>
      </c>
      <c r="I26" s="342">
        <v>231</v>
      </c>
      <c r="J26" s="342"/>
      <c r="K26" s="350">
        <v>49.2</v>
      </c>
      <c r="L26" s="351">
        <v>96</v>
      </c>
      <c r="M26" s="352">
        <v>49.2</v>
      </c>
      <c r="N26" s="353">
        <v>96</v>
      </c>
      <c r="O26" s="342">
        <v>308.89999999999998</v>
      </c>
      <c r="P26" s="342">
        <v>134</v>
      </c>
      <c r="Q26" s="342">
        <v>350.4</v>
      </c>
      <c r="R26" s="342">
        <v>139</v>
      </c>
      <c r="T26" s="349">
        <v>27.9</v>
      </c>
      <c r="U26" s="342">
        <v>50</v>
      </c>
      <c r="V26" s="349">
        <v>120</v>
      </c>
      <c r="W26" s="342">
        <v>9</v>
      </c>
      <c r="X26" s="349">
        <v>312.3</v>
      </c>
      <c r="Y26" s="342">
        <v>78</v>
      </c>
      <c r="Z26" s="349">
        <v>331.3</v>
      </c>
      <c r="AA26" s="342">
        <v>81</v>
      </c>
      <c r="AB26" s="280"/>
      <c r="AC26" s="52"/>
      <c r="AD26" s="53"/>
      <c r="AE26" s="53"/>
    </row>
    <row r="27" spans="1:32" ht="15" customHeight="1" x14ac:dyDescent="0.25">
      <c r="A27" s="348"/>
      <c r="B27" s="342"/>
      <c r="C27" s="342"/>
      <c r="E27" s="342"/>
      <c r="F27" s="342"/>
      <c r="G27" s="342"/>
      <c r="H27" s="342"/>
      <c r="I27" s="342"/>
      <c r="J27" s="342"/>
      <c r="K27" s="52"/>
      <c r="L27" s="344"/>
      <c r="M27" s="53"/>
      <c r="N27" s="53"/>
      <c r="AC27" s="52"/>
      <c r="AD27" s="53"/>
      <c r="AE27" s="53"/>
    </row>
    <row r="28" spans="1:32" s="133" customFormat="1" ht="27.75" customHeight="1" x14ac:dyDescent="0.25">
      <c r="A28" s="355" t="s">
        <v>631</v>
      </c>
      <c r="Z28" s="356"/>
      <c r="AA28" s="356"/>
      <c r="AB28" s="356"/>
      <c r="AC28" s="52"/>
      <c r="AD28" s="53"/>
      <c r="AE28" s="53"/>
      <c r="AF28" s="356"/>
    </row>
    <row r="29" spans="1:32" s="133" customFormat="1" ht="13" x14ac:dyDescent="0.25">
      <c r="A29" s="26" t="s">
        <v>64</v>
      </c>
      <c r="O29" s="356"/>
      <c r="P29" s="356"/>
      <c r="Q29" s="368"/>
      <c r="R29" s="368"/>
      <c r="S29" s="368"/>
      <c r="T29" s="368"/>
      <c r="U29" s="368"/>
      <c r="V29" s="368"/>
      <c r="W29" s="368"/>
      <c r="X29" s="368"/>
      <c r="Y29" s="356"/>
      <c r="Z29" s="368"/>
      <c r="AA29" s="368"/>
      <c r="AB29" s="368"/>
      <c r="AC29" s="356"/>
      <c r="AD29" s="356"/>
      <c r="AE29" s="356"/>
      <c r="AF29" s="356"/>
    </row>
    <row r="30" spans="1:32" ht="13" x14ac:dyDescent="0.25">
      <c r="K30" s="52"/>
      <c r="L30" s="344"/>
      <c r="M30" s="53"/>
      <c r="N30" s="53"/>
      <c r="Q30" s="52"/>
      <c r="R30" s="53"/>
      <c r="S30" s="53"/>
      <c r="T30" s="52"/>
      <c r="U30" s="53"/>
      <c r="V30" s="52"/>
      <c r="W30" s="53"/>
      <c r="X30" s="53"/>
      <c r="Z30" s="52"/>
      <c r="AA30" s="53"/>
      <c r="AB30" s="53"/>
    </row>
    <row r="31" spans="1:32" ht="13" x14ac:dyDescent="0.25">
      <c r="K31" s="52"/>
      <c r="L31" s="344"/>
      <c r="M31" s="53"/>
      <c r="N31" s="53"/>
      <c r="Q31" s="52"/>
      <c r="R31" s="53"/>
      <c r="S31" s="53"/>
      <c r="T31" s="52"/>
      <c r="U31" s="53"/>
      <c r="V31" s="52"/>
      <c r="W31" s="53"/>
      <c r="X31" s="53"/>
      <c r="Z31" s="52"/>
      <c r="AA31" s="53"/>
      <c r="AB31" s="53"/>
    </row>
    <row r="32" spans="1:32" ht="13" x14ac:dyDescent="0.25">
      <c r="B32" s="317"/>
      <c r="C32" s="317"/>
      <c r="D32" s="317"/>
      <c r="K32" s="52"/>
      <c r="L32" s="344"/>
      <c r="M32" s="53"/>
      <c r="N32" s="53"/>
      <c r="Q32" s="52"/>
      <c r="R32" s="53"/>
      <c r="S32" s="53"/>
      <c r="T32" s="52"/>
      <c r="U32" s="53"/>
      <c r="V32" s="52"/>
      <c r="W32" s="53"/>
      <c r="X32" s="53"/>
      <c r="Z32" s="52"/>
      <c r="AA32" s="53"/>
      <c r="AB32" s="53"/>
    </row>
    <row r="33" spans="2:28" ht="13" x14ac:dyDescent="0.25">
      <c r="B33" s="318"/>
      <c r="C33" s="280"/>
      <c r="D33" s="280"/>
      <c r="K33" s="52"/>
      <c r="L33" s="344"/>
      <c r="M33" s="53"/>
      <c r="N33" s="53"/>
      <c r="Q33" s="52"/>
      <c r="R33" s="53"/>
      <c r="S33" s="53"/>
      <c r="T33" s="52"/>
      <c r="U33" s="53"/>
      <c r="V33" s="52"/>
      <c r="W33" s="53"/>
      <c r="X33" s="53"/>
      <c r="Z33" s="52"/>
      <c r="AA33" s="53"/>
      <c r="AB33" s="53"/>
    </row>
    <row r="34" spans="2:28" ht="13" x14ac:dyDescent="0.25">
      <c r="B34" s="318"/>
      <c r="C34" s="280"/>
      <c r="D34" s="280"/>
      <c r="H34" s="331"/>
      <c r="I34" s="331"/>
      <c r="J34" s="331"/>
      <c r="K34" s="40"/>
      <c r="L34" s="33"/>
      <c r="N34" s="53"/>
      <c r="Q34" s="52"/>
      <c r="R34" s="53"/>
      <c r="S34" s="53"/>
      <c r="T34" s="52"/>
      <c r="U34" s="53"/>
      <c r="V34" s="52"/>
      <c r="W34" s="53"/>
      <c r="X34" s="53"/>
      <c r="Z34" s="52"/>
      <c r="AA34" s="53"/>
      <c r="AB34" s="53"/>
    </row>
    <row r="35" spans="2:28" ht="13" x14ac:dyDescent="0.25">
      <c r="B35" s="318"/>
      <c r="C35" s="280"/>
      <c r="D35" s="280"/>
      <c r="H35" s="52"/>
      <c r="I35" s="53"/>
      <c r="J35" s="53"/>
      <c r="K35" s="44"/>
      <c r="L35" s="33"/>
      <c r="N35" s="53"/>
      <c r="Q35" s="368"/>
      <c r="R35" s="368"/>
      <c r="S35" s="368"/>
      <c r="T35" s="52"/>
      <c r="U35" s="53"/>
      <c r="V35" s="52"/>
      <c r="W35" s="53"/>
      <c r="X35" s="53"/>
      <c r="Z35" s="52"/>
      <c r="AA35" s="53"/>
      <c r="AB35" s="53"/>
    </row>
    <row r="36" spans="2:28" ht="13" x14ac:dyDescent="0.25">
      <c r="B36" s="318"/>
      <c r="C36" s="280"/>
      <c r="D36" s="280"/>
      <c r="H36" s="52"/>
      <c r="I36" s="53"/>
      <c r="J36" s="53"/>
      <c r="K36" s="331"/>
      <c r="L36" s="331"/>
      <c r="M36" s="331"/>
      <c r="N36" s="53"/>
      <c r="Q36" s="52"/>
      <c r="R36" s="53"/>
      <c r="S36" s="53"/>
      <c r="T36" s="52"/>
      <c r="U36" s="53"/>
      <c r="V36" s="52"/>
      <c r="W36" s="53"/>
      <c r="X36" s="53"/>
      <c r="Z36" s="52"/>
      <c r="AA36" s="53"/>
      <c r="AB36" s="53"/>
    </row>
    <row r="37" spans="2:28" ht="13" x14ac:dyDescent="0.25">
      <c r="B37" s="318"/>
      <c r="C37" s="280"/>
      <c r="D37" s="280"/>
      <c r="H37" s="52"/>
      <c r="I37" s="53"/>
      <c r="J37" s="53"/>
      <c r="K37" s="52"/>
      <c r="L37" s="53"/>
      <c r="M37" s="53"/>
      <c r="N37" s="53"/>
      <c r="Q37" s="52"/>
      <c r="R37" s="53"/>
      <c r="S37" s="53"/>
      <c r="T37" s="52"/>
      <c r="U37" s="53"/>
      <c r="V37" s="52"/>
      <c r="W37" s="53"/>
      <c r="X37" s="53"/>
      <c r="Z37" s="52"/>
      <c r="AA37" s="53"/>
      <c r="AB37" s="53"/>
    </row>
    <row r="38" spans="2:28" ht="13" x14ac:dyDescent="0.25">
      <c r="B38" s="318"/>
      <c r="C38" s="280"/>
      <c r="D38" s="280"/>
      <c r="H38" s="52"/>
      <c r="I38" s="53"/>
      <c r="J38" s="53"/>
      <c r="K38" s="52"/>
      <c r="L38" s="53"/>
      <c r="M38" s="53"/>
      <c r="N38" s="53"/>
      <c r="O38" s="368"/>
      <c r="P38" s="368"/>
      <c r="Q38" s="52"/>
      <c r="R38" s="53"/>
      <c r="S38" s="53"/>
      <c r="T38" s="52"/>
      <c r="U38" s="53"/>
      <c r="V38" s="52"/>
      <c r="W38" s="53"/>
      <c r="X38" s="53"/>
      <c r="Z38" s="52"/>
      <c r="AA38" s="53"/>
      <c r="AB38" s="53"/>
    </row>
    <row r="39" spans="2:28" ht="13" x14ac:dyDescent="0.25">
      <c r="B39" s="318"/>
      <c r="C39" s="280"/>
      <c r="D39" s="280"/>
      <c r="K39" s="52"/>
      <c r="L39" s="53"/>
      <c r="M39" s="53"/>
      <c r="N39" s="53"/>
      <c r="O39" s="52"/>
      <c r="P39" s="53"/>
      <c r="Q39" s="52"/>
      <c r="R39" s="53"/>
      <c r="S39" s="53"/>
      <c r="T39" s="52"/>
      <c r="U39" s="53"/>
      <c r="V39" s="52"/>
      <c r="W39" s="53"/>
      <c r="X39" s="53"/>
      <c r="Z39" s="52"/>
      <c r="AA39" s="53"/>
      <c r="AB39" s="53"/>
    </row>
    <row r="40" spans="2:28" ht="13" x14ac:dyDescent="0.25">
      <c r="B40" s="318"/>
      <c r="C40" s="280"/>
      <c r="D40" s="280"/>
      <c r="K40" s="52"/>
      <c r="L40" s="53"/>
      <c r="M40" s="53"/>
      <c r="N40" s="53"/>
      <c r="O40" s="52"/>
      <c r="P40" s="53"/>
      <c r="Q40" s="52"/>
      <c r="R40" s="53"/>
      <c r="S40" s="53"/>
      <c r="T40" s="52"/>
      <c r="U40" s="53"/>
      <c r="V40" s="52"/>
      <c r="W40" s="53"/>
      <c r="X40" s="53"/>
      <c r="Z40" s="52"/>
      <c r="AA40" s="53"/>
      <c r="AB40" s="53"/>
    </row>
    <row r="41" spans="2:28" ht="13" x14ac:dyDescent="0.25">
      <c r="B41" s="318"/>
      <c r="C41" s="280"/>
      <c r="D41" s="280"/>
      <c r="K41" s="52"/>
      <c r="L41" s="344"/>
      <c r="M41" s="53"/>
      <c r="N41" s="53"/>
      <c r="O41" s="52"/>
      <c r="P41" s="53"/>
      <c r="Q41" s="52"/>
      <c r="R41" s="53"/>
      <c r="S41" s="53"/>
      <c r="T41" s="52"/>
      <c r="U41" s="53"/>
      <c r="V41" s="52"/>
      <c r="W41" s="53"/>
      <c r="X41" s="53"/>
      <c r="Z41" s="52"/>
      <c r="AA41" s="53"/>
      <c r="AB41" s="53"/>
    </row>
    <row r="42" spans="2:28" ht="13" x14ac:dyDescent="0.25">
      <c r="B42" s="318"/>
      <c r="C42" s="280"/>
      <c r="D42" s="280"/>
      <c r="K42" s="52"/>
      <c r="L42" s="344"/>
      <c r="M42" s="53"/>
      <c r="N42" s="53"/>
      <c r="O42" s="52"/>
      <c r="P42" s="53"/>
      <c r="Q42" s="52"/>
      <c r="R42" s="53"/>
      <c r="S42" s="53"/>
      <c r="T42" s="52"/>
      <c r="U42" s="53"/>
      <c r="V42" s="52"/>
      <c r="W42" s="53"/>
      <c r="X42" s="53"/>
      <c r="Z42" s="52"/>
      <c r="AA42" s="53"/>
      <c r="AB42" s="53"/>
    </row>
    <row r="43" spans="2:28" ht="13" x14ac:dyDescent="0.25">
      <c r="B43" s="318"/>
      <c r="C43" s="280"/>
      <c r="D43" s="280"/>
      <c r="K43" s="52"/>
      <c r="L43" s="344"/>
      <c r="M43" s="53"/>
      <c r="N43" s="53"/>
      <c r="O43" s="52"/>
      <c r="P43" s="53"/>
      <c r="Q43" s="52"/>
      <c r="R43" s="53"/>
      <c r="S43" s="53"/>
      <c r="T43" s="52"/>
      <c r="U43" s="53"/>
      <c r="V43" s="52"/>
      <c r="W43" s="53"/>
      <c r="X43" s="53"/>
      <c r="Z43" s="52"/>
      <c r="AA43" s="53"/>
      <c r="AB43" s="53"/>
    </row>
    <row r="44" spans="2:28" ht="13" x14ac:dyDescent="0.25">
      <c r="B44" s="318"/>
      <c r="C44" s="280"/>
      <c r="D44" s="280"/>
      <c r="K44" s="52"/>
      <c r="L44" s="344"/>
      <c r="M44" s="53"/>
      <c r="N44" s="53"/>
      <c r="O44" s="52"/>
      <c r="P44" s="53"/>
      <c r="Q44" s="52"/>
      <c r="R44" s="53"/>
      <c r="S44" s="53"/>
      <c r="T44" s="52"/>
      <c r="U44" s="53"/>
      <c r="V44" s="52"/>
      <c r="W44" s="53"/>
      <c r="X44" s="53"/>
      <c r="Z44" s="52"/>
      <c r="AA44" s="53"/>
      <c r="AB44" s="53"/>
    </row>
    <row r="45" spans="2:28" ht="13" x14ac:dyDescent="0.25">
      <c r="B45" s="318"/>
      <c r="C45" s="280"/>
      <c r="D45" s="280"/>
      <c r="K45" s="52"/>
      <c r="L45" s="344"/>
      <c r="M45" s="53"/>
      <c r="N45" s="53"/>
      <c r="O45" s="52"/>
      <c r="P45" s="53"/>
      <c r="Q45" s="52"/>
      <c r="R45" s="53"/>
      <c r="S45" s="53"/>
      <c r="T45" s="52"/>
      <c r="U45" s="53"/>
      <c r="V45" s="52"/>
      <c r="W45" s="53"/>
      <c r="X45" s="53"/>
      <c r="Z45" s="52"/>
      <c r="AA45" s="53"/>
      <c r="AB45" s="53"/>
    </row>
    <row r="46" spans="2:28" ht="13" x14ac:dyDescent="0.25">
      <c r="B46" s="318"/>
      <c r="C46" s="280"/>
      <c r="D46" s="280"/>
      <c r="K46" s="52"/>
      <c r="L46" s="344"/>
      <c r="M46" s="53"/>
      <c r="N46" s="53"/>
      <c r="O46" s="52"/>
      <c r="P46" s="53"/>
      <c r="Q46" s="52"/>
      <c r="R46" s="53"/>
      <c r="S46" s="53"/>
      <c r="T46" s="52"/>
      <c r="U46" s="53"/>
      <c r="V46" s="52"/>
      <c r="W46" s="53"/>
      <c r="X46" s="53"/>
      <c r="Z46" s="52"/>
      <c r="AA46" s="53"/>
      <c r="AB46" s="53"/>
    </row>
    <row r="47" spans="2:28" ht="13" x14ac:dyDescent="0.25">
      <c r="B47" s="318"/>
      <c r="C47" s="280"/>
      <c r="D47" s="280"/>
      <c r="K47" s="52"/>
      <c r="L47" s="344"/>
      <c r="M47" s="53"/>
      <c r="N47" s="53"/>
      <c r="O47" s="52"/>
      <c r="P47" s="53"/>
      <c r="Q47" s="52"/>
      <c r="R47" s="53"/>
      <c r="S47" s="53"/>
      <c r="T47" s="52"/>
      <c r="U47" s="53"/>
      <c r="V47" s="52"/>
      <c r="W47" s="53"/>
      <c r="X47" s="53"/>
      <c r="Z47" s="52"/>
      <c r="AA47" s="53"/>
      <c r="AB47" s="53"/>
    </row>
    <row r="48" spans="2:28" ht="13" x14ac:dyDescent="0.25">
      <c r="B48" s="318"/>
      <c r="C48" s="280"/>
      <c r="D48" s="280"/>
      <c r="K48" s="52"/>
      <c r="L48" s="344"/>
      <c r="M48" s="53"/>
      <c r="N48" s="53"/>
      <c r="O48" s="52"/>
      <c r="P48" s="53"/>
      <c r="Q48" s="52"/>
      <c r="R48" s="53"/>
      <c r="S48" s="53"/>
      <c r="T48" s="52"/>
      <c r="U48" s="53"/>
      <c r="V48" s="52"/>
      <c r="W48" s="53"/>
      <c r="X48" s="53"/>
      <c r="Z48" s="52"/>
      <c r="AA48" s="53"/>
      <c r="AB48" s="53"/>
    </row>
    <row r="49" spans="2:28" ht="13" x14ac:dyDescent="0.25">
      <c r="B49" s="318"/>
      <c r="C49" s="280"/>
      <c r="D49" s="280"/>
      <c r="K49" s="52"/>
      <c r="L49" s="344"/>
      <c r="M49" s="53"/>
      <c r="N49" s="53"/>
      <c r="O49" s="52"/>
      <c r="P49" s="53"/>
      <c r="Q49" s="52"/>
      <c r="R49" s="53"/>
      <c r="S49" s="53"/>
      <c r="T49" s="52"/>
      <c r="U49" s="53"/>
      <c r="V49" s="52"/>
      <c r="W49" s="53"/>
      <c r="X49" s="53"/>
      <c r="Z49" s="52"/>
      <c r="AA49" s="53"/>
      <c r="AB49" s="53"/>
    </row>
    <row r="50" spans="2:28" ht="13" x14ac:dyDescent="0.25">
      <c r="B50" s="318"/>
      <c r="C50" s="280"/>
      <c r="D50" s="280"/>
      <c r="K50" s="52"/>
      <c r="L50" s="344"/>
      <c r="M50" s="53"/>
      <c r="N50" s="53"/>
      <c r="O50" s="52"/>
      <c r="P50" s="53"/>
      <c r="Q50" s="52"/>
      <c r="R50" s="53"/>
      <c r="S50" s="53"/>
      <c r="T50" s="52"/>
      <c r="U50" s="53"/>
      <c r="V50" s="52"/>
      <c r="W50" s="53"/>
      <c r="X50" s="53"/>
      <c r="Z50" s="52"/>
      <c r="AA50" s="53"/>
      <c r="AB50" s="53"/>
    </row>
    <row r="51" spans="2:28" ht="13" x14ac:dyDescent="0.25">
      <c r="B51" s="318"/>
      <c r="C51" s="280"/>
      <c r="D51" s="280"/>
      <c r="K51" s="52"/>
      <c r="L51" s="344"/>
      <c r="M51" s="53"/>
      <c r="N51" s="53"/>
      <c r="O51" s="52"/>
      <c r="P51" s="53"/>
      <c r="Q51" s="52"/>
      <c r="R51" s="53"/>
      <c r="S51" s="53"/>
      <c r="T51" s="52"/>
      <c r="U51" s="53"/>
      <c r="V51" s="52"/>
      <c r="W51" s="53"/>
      <c r="X51" s="53"/>
      <c r="Z51" s="52"/>
      <c r="AA51" s="53"/>
      <c r="AB51" s="53"/>
    </row>
    <row r="52" spans="2:28" ht="13" x14ac:dyDescent="0.25">
      <c r="B52" s="318"/>
      <c r="C52" s="280"/>
      <c r="D52" s="280"/>
      <c r="K52" s="52"/>
      <c r="L52" s="344"/>
      <c r="M52" s="53"/>
      <c r="N52" s="53"/>
      <c r="O52" s="52"/>
      <c r="P52" s="53"/>
      <c r="Q52" s="53"/>
    </row>
    <row r="53" spans="2:28" ht="13" x14ac:dyDescent="0.25">
      <c r="B53" s="318"/>
      <c r="C53" s="280"/>
      <c r="D53" s="280"/>
      <c r="K53" s="52"/>
      <c r="L53" s="344"/>
      <c r="M53" s="53"/>
      <c r="N53" s="53"/>
    </row>
    <row r="54" spans="2:28" ht="13" x14ac:dyDescent="0.25">
      <c r="B54" s="318"/>
      <c r="C54" s="280"/>
      <c r="D54" s="280"/>
      <c r="K54" s="52"/>
      <c r="L54" s="344"/>
      <c r="M54" s="53"/>
      <c r="N54" s="53"/>
    </row>
    <row r="55" spans="2:28" ht="13" x14ac:dyDescent="0.25">
      <c r="B55" s="10"/>
      <c r="C55" s="2"/>
      <c r="D55" s="2"/>
      <c r="K55" s="52"/>
      <c r="L55" s="344"/>
      <c r="M55" s="53"/>
      <c r="N55" s="53"/>
    </row>
    <row r="56" spans="2:28" ht="13" x14ac:dyDescent="0.25">
      <c r="B56" s="10"/>
      <c r="C56" s="2"/>
      <c r="D56" s="2"/>
      <c r="K56" s="52"/>
      <c r="L56" s="344"/>
      <c r="M56" s="53"/>
      <c r="N56" s="53"/>
    </row>
    <row r="57" spans="2:28" ht="13" x14ac:dyDescent="0.25">
      <c r="B57" s="2"/>
      <c r="C57" s="2"/>
      <c r="D57" s="2"/>
      <c r="K57" s="52"/>
      <c r="L57" s="344"/>
      <c r="M57" s="53"/>
      <c r="N57" s="53"/>
    </row>
    <row r="58" spans="2:28" ht="13" x14ac:dyDescent="0.25">
      <c r="B58" s="315"/>
      <c r="C58" s="2"/>
      <c r="D58" s="2"/>
      <c r="K58" s="52"/>
      <c r="L58" s="344"/>
      <c r="M58" s="53"/>
      <c r="N58" s="53"/>
    </row>
    <row r="59" spans="2:28" ht="13" x14ac:dyDescent="0.25">
      <c r="B59" s="314"/>
      <c r="C59" s="2"/>
      <c r="D59" s="2"/>
      <c r="K59" s="52"/>
      <c r="L59" s="344"/>
      <c r="M59" s="53"/>
      <c r="N59" s="53"/>
    </row>
    <row r="60" spans="2:28" ht="13" x14ac:dyDescent="0.25">
      <c r="B60" s="10"/>
      <c r="C60" s="2"/>
      <c r="D60" s="2"/>
      <c r="K60" s="52"/>
      <c r="L60" s="344"/>
      <c r="M60" s="53"/>
      <c r="N60" s="53"/>
    </row>
    <row r="61" spans="2:28" ht="13" x14ac:dyDescent="0.25">
      <c r="B61" s="315"/>
      <c r="C61" s="2"/>
      <c r="D61" s="2"/>
      <c r="K61" s="52"/>
      <c r="L61" s="344"/>
      <c r="M61" s="53"/>
      <c r="N61" s="53"/>
    </row>
    <row r="62" spans="2:28" ht="13" x14ac:dyDescent="0.25">
      <c r="B62" s="316"/>
      <c r="C62" s="2"/>
      <c r="D62" s="2"/>
      <c r="K62" s="52"/>
      <c r="L62" s="344"/>
      <c r="M62" s="53"/>
      <c r="N62" s="53"/>
    </row>
    <row r="63" spans="2:28" ht="13" x14ac:dyDescent="0.25">
      <c r="B63" s="317"/>
      <c r="C63" s="317"/>
      <c r="D63" s="317"/>
      <c r="K63" s="52"/>
      <c r="L63" s="344"/>
      <c r="M63" s="53"/>
      <c r="N63" s="53"/>
    </row>
    <row r="64" spans="2:28" ht="13" x14ac:dyDescent="0.25">
      <c r="B64" s="318"/>
      <c r="C64" s="280"/>
      <c r="D64" s="280"/>
    </row>
    <row r="65" spans="2:4" ht="13" x14ac:dyDescent="0.25">
      <c r="B65" s="318"/>
      <c r="C65" s="280"/>
      <c r="D65" s="280"/>
    </row>
    <row r="66" spans="2:4" ht="13" x14ac:dyDescent="0.25">
      <c r="B66" s="318"/>
      <c r="C66" s="280"/>
      <c r="D66" s="280"/>
    </row>
    <row r="67" spans="2:4" ht="13" x14ac:dyDescent="0.25">
      <c r="B67" s="318"/>
      <c r="C67" s="280"/>
      <c r="D67" s="280"/>
    </row>
    <row r="68" spans="2:4" ht="13" x14ac:dyDescent="0.25">
      <c r="B68" s="318"/>
      <c r="C68" s="280"/>
      <c r="D68" s="280"/>
    </row>
    <row r="69" spans="2:4" ht="13" x14ac:dyDescent="0.25">
      <c r="B69" s="318"/>
      <c r="C69" s="280"/>
      <c r="D69" s="280"/>
    </row>
    <row r="70" spans="2:4" ht="13" x14ac:dyDescent="0.25">
      <c r="B70" s="318"/>
      <c r="C70" s="280"/>
      <c r="D70" s="280"/>
    </row>
    <row r="71" spans="2:4" ht="13" x14ac:dyDescent="0.25">
      <c r="B71" s="318"/>
      <c r="C71" s="280"/>
      <c r="D71" s="280"/>
    </row>
    <row r="72" spans="2:4" ht="13" x14ac:dyDescent="0.25">
      <c r="B72" s="318"/>
      <c r="C72" s="280"/>
      <c r="D72" s="280"/>
    </row>
    <row r="73" spans="2:4" ht="13" x14ac:dyDescent="0.25">
      <c r="B73" s="318"/>
      <c r="C73" s="280"/>
      <c r="D73" s="280"/>
    </row>
    <row r="74" spans="2:4" ht="13" x14ac:dyDescent="0.25">
      <c r="B74" s="318"/>
      <c r="C74" s="280"/>
      <c r="D74" s="280"/>
    </row>
    <row r="75" spans="2:4" ht="13" x14ac:dyDescent="0.25">
      <c r="B75" s="318"/>
      <c r="C75" s="280"/>
      <c r="D75" s="280"/>
    </row>
    <row r="76" spans="2:4" ht="13" x14ac:dyDescent="0.25">
      <c r="B76" s="318"/>
      <c r="C76" s="280"/>
      <c r="D76" s="280"/>
    </row>
    <row r="77" spans="2:4" ht="13" x14ac:dyDescent="0.25">
      <c r="B77" s="318"/>
      <c r="C77" s="280"/>
      <c r="D77" s="280"/>
    </row>
    <row r="78" spans="2:4" x14ac:dyDescent="0.25">
      <c r="B78" s="10"/>
      <c r="C78" s="2"/>
      <c r="D78" s="2"/>
    </row>
    <row r="79" spans="2:4" x14ac:dyDescent="0.25">
      <c r="B79" s="10"/>
      <c r="C79" s="2"/>
      <c r="D79" s="2"/>
    </row>
    <row r="80" spans="2:4" x14ac:dyDescent="0.25">
      <c r="B80" s="2"/>
      <c r="C80" s="2"/>
      <c r="D80" s="2"/>
    </row>
    <row r="81" spans="2:4" x14ac:dyDescent="0.25">
      <c r="B81" s="315"/>
      <c r="C81" s="2"/>
      <c r="D81" s="2"/>
    </row>
    <row r="82" spans="2:4" x14ac:dyDescent="0.25">
      <c r="B82" s="314"/>
      <c r="C82" s="2"/>
      <c r="D82" s="2"/>
    </row>
    <row r="83" spans="2:4" x14ac:dyDescent="0.25">
      <c r="B83" s="10"/>
      <c r="C83" s="2"/>
      <c r="D83" s="2"/>
    </row>
    <row r="84" spans="2:4" x14ac:dyDescent="0.25">
      <c r="B84" s="315"/>
      <c r="C84" s="2"/>
      <c r="D84" s="2"/>
    </row>
    <row r="85" spans="2:4" x14ac:dyDescent="0.25">
      <c r="B85" s="316"/>
      <c r="C85" s="2"/>
      <c r="D85" s="2"/>
    </row>
    <row r="86" spans="2:4" ht="13" x14ac:dyDescent="0.25">
      <c r="B86" s="317"/>
      <c r="C86" s="317"/>
      <c r="D86" s="317"/>
    </row>
    <row r="87" spans="2:4" ht="13" x14ac:dyDescent="0.25">
      <c r="B87" s="318"/>
      <c r="C87" s="280"/>
      <c r="D87" s="280"/>
    </row>
    <row r="88" spans="2:4" ht="13" x14ac:dyDescent="0.25">
      <c r="B88" s="318"/>
      <c r="C88" s="280"/>
      <c r="D88" s="280"/>
    </row>
    <row r="89" spans="2:4" ht="13" x14ac:dyDescent="0.25">
      <c r="B89" s="318"/>
      <c r="C89" s="280"/>
      <c r="D89" s="280"/>
    </row>
    <row r="90" spans="2:4" ht="13" x14ac:dyDescent="0.25">
      <c r="B90" s="318"/>
      <c r="C90" s="280"/>
      <c r="D90" s="280"/>
    </row>
    <row r="91" spans="2:4" ht="13" x14ac:dyDescent="0.25">
      <c r="B91" s="318"/>
      <c r="C91" s="280"/>
      <c r="D91" s="280"/>
    </row>
    <row r="92" spans="2:4" ht="13" x14ac:dyDescent="0.25">
      <c r="B92" s="318"/>
      <c r="C92" s="280"/>
      <c r="D92" s="280"/>
    </row>
    <row r="93" spans="2:4" ht="13" x14ac:dyDescent="0.25">
      <c r="B93" s="318"/>
      <c r="C93" s="280"/>
      <c r="D93" s="280"/>
    </row>
    <row r="94" spans="2:4" ht="13" x14ac:dyDescent="0.25">
      <c r="B94" s="318"/>
      <c r="C94" s="280"/>
      <c r="D94" s="280"/>
    </row>
    <row r="95" spans="2:4" ht="13" x14ac:dyDescent="0.25">
      <c r="B95" s="318"/>
      <c r="C95" s="280"/>
      <c r="D95" s="280"/>
    </row>
    <row r="96" spans="2:4" ht="13" x14ac:dyDescent="0.25">
      <c r="B96" s="318"/>
      <c r="C96" s="280"/>
      <c r="D96" s="280"/>
    </row>
    <row r="97" spans="2:4" ht="13" x14ac:dyDescent="0.25">
      <c r="B97" s="318"/>
      <c r="C97" s="280"/>
      <c r="D97" s="280"/>
    </row>
    <row r="98" spans="2:4" ht="13" x14ac:dyDescent="0.25">
      <c r="B98" s="318"/>
      <c r="C98" s="280"/>
      <c r="D98" s="280"/>
    </row>
    <row r="99" spans="2:4" ht="13" x14ac:dyDescent="0.25">
      <c r="B99" s="318"/>
      <c r="C99" s="280"/>
      <c r="D99" s="280"/>
    </row>
    <row r="100" spans="2:4" ht="13" x14ac:dyDescent="0.25">
      <c r="B100" s="318"/>
      <c r="C100" s="280"/>
      <c r="D100" s="280"/>
    </row>
    <row r="101" spans="2:4" ht="13" x14ac:dyDescent="0.25">
      <c r="B101" s="318"/>
      <c r="C101" s="280"/>
      <c r="D101" s="280"/>
    </row>
    <row r="102" spans="2:4" ht="13" x14ac:dyDescent="0.25">
      <c r="B102" s="318"/>
      <c r="C102" s="280"/>
      <c r="D102" s="280"/>
    </row>
    <row r="103" spans="2:4" ht="13" x14ac:dyDescent="0.25">
      <c r="B103" s="318"/>
      <c r="C103" s="280"/>
      <c r="D103" s="280"/>
    </row>
    <row r="104" spans="2:4" ht="13" x14ac:dyDescent="0.25">
      <c r="B104" s="318"/>
      <c r="C104" s="280"/>
      <c r="D104" s="280"/>
    </row>
    <row r="105" spans="2:4" ht="13" x14ac:dyDescent="0.25">
      <c r="B105" s="318"/>
      <c r="C105" s="280"/>
      <c r="D105" s="280"/>
    </row>
    <row r="106" spans="2:4" ht="13" x14ac:dyDescent="0.25">
      <c r="B106" s="318"/>
      <c r="C106" s="280"/>
      <c r="D106" s="280"/>
    </row>
    <row r="107" spans="2:4" ht="13" x14ac:dyDescent="0.25">
      <c r="B107" s="318"/>
      <c r="C107" s="280"/>
      <c r="D107" s="280"/>
    </row>
    <row r="108" spans="2:4" ht="13" x14ac:dyDescent="0.25">
      <c r="B108" s="318"/>
      <c r="C108" s="280"/>
      <c r="D108" s="280"/>
    </row>
  </sheetData>
  <mergeCells count="4">
    <mergeCell ref="A3:A4"/>
    <mergeCell ref="B3:I3"/>
    <mergeCell ref="K3:R3"/>
    <mergeCell ref="T3:AA3"/>
  </mergeCells>
  <conditionalFormatting sqref="A5:Y26">
    <cfRule type="expression" dxfId="3" priority="3">
      <formula>MOD(ROW(),2)=0</formula>
    </cfRule>
  </conditionalFormatting>
  <conditionalFormatting sqref="Z10:AA26">
    <cfRule type="expression" dxfId="2" priority="2">
      <formula>MOD(ROW(),2)=0</formula>
    </cfRule>
  </conditionalFormatting>
  <conditionalFormatting sqref="Z5:AA9">
    <cfRule type="expression" dxfId="1" priority="1">
      <formula>MOD(ROW(),2)=0</formula>
    </cfRule>
  </conditionalFormatting>
  <hyperlinks>
    <hyperlink ref="A2" location="TOC!A1" display="Return to Table of Contents"/>
  </hyperlinks>
  <pageMargins left="0.25" right="0.25" top="0.75" bottom="0.75" header="0.3" footer="0.3"/>
  <pageSetup scale="80" fitToWidth="3" orientation="portrait" r:id="rId1"/>
  <headerFooter>
    <oddHeader>&amp;L&amp;"Arial,Bold"2017-18 Survey of Allied Dental Education
Report 2 - Dental Assisting Education Programs</oddHeader>
  </headerFooter>
  <colBreaks count="2" manualBreakCount="2">
    <brk id="10" max="27" man="1"/>
    <brk id="19" max="27" man="1"/>
  </col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9"/>
  <sheetViews>
    <sheetView workbookViewId="0">
      <pane ySplit="4" topLeftCell="A5" activePane="bottomLeft" state="frozen"/>
      <selection pane="bottomLeft" sqref="A1:D1"/>
    </sheetView>
  </sheetViews>
  <sheetFormatPr defaultColWidth="9.1796875" defaultRowHeight="12.5" x14ac:dyDescent="0.25"/>
  <cols>
    <col min="1" max="1" width="51.1796875" style="2" customWidth="1"/>
    <col min="2" max="2" width="16.54296875" style="2" customWidth="1"/>
    <col min="3" max="3" width="2.7265625" style="357" customWidth="1"/>
    <col min="4" max="4" width="14.453125" style="2" customWidth="1"/>
    <col min="5" max="5" width="17.453125" style="357" customWidth="1"/>
    <col min="6" max="8" width="9.1796875" style="2"/>
    <col min="9" max="9" width="13.26953125" style="2" customWidth="1"/>
    <col min="10" max="16384" width="9.1796875" style="2"/>
  </cols>
  <sheetData>
    <row r="1" spans="1:11" ht="26.25" customHeight="1" x14ac:dyDescent="0.3">
      <c r="A1" s="415" t="s">
        <v>45</v>
      </c>
      <c r="B1" s="415"/>
      <c r="C1" s="415"/>
      <c r="D1" s="415"/>
      <c r="F1" s="331"/>
    </row>
    <row r="2" spans="1:11" x14ac:dyDescent="0.25">
      <c r="A2" s="100" t="s">
        <v>46</v>
      </c>
      <c r="F2" s="53"/>
    </row>
    <row r="3" spans="1:11" ht="56.65" customHeight="1" x14ac:dyDescent="0.25">
      <c r="A3" s="358"/>
      <c r="B3" s="359" t="s">
        <v>793</v>
      </c>
      <c r="C3" s="346"/>
      <c r="D3" s="413" t="s">
        <v>794</v>
      </c>
      <c r="E3" s="413"/>
      <c r="F3" s="53"/>
    </row>
    <row r="4" spans="1:11" ht="51.4" customHeight="1" thickBot="1" x14ac:dyDescent="0.35">
      <c r="A4" s="360" t="s">
        <v>763</v>
      </c>
      <c r="B4" s="361" t="s">
        <v>795</v>
      </c>
      <c r="C4" s="361"/>
      <c r="D4" s="362" t="s">
        <v>796</v>
      </c>
      <c r="E4" s="362" t="s">
        <v>797</v>
      </c>
      <c r="F4" s="53"/>
    </row>
    <row r="5" spans="1:11" ht="15" customHeight="1" x14ac:dyDescent="0.25">
      <c r="A5" s="2" t="s">
        <v>798</v>
      </c>
      <c r="B5" s="363">
        <v>86.33</v>
      </c>
      <c r="C5" s="364"/>
      <c r="D5" s="363">
        <v>85.5</v>
      </c>
      <c r="E5" s="363">
        <v>14.5</v>
      </c>
      <c r="F5" s="365"/>
    </row>
    <row r="6" spans="1:11" ht="15" customHeight="1" x14ac:dyDescent="0.25">
      <c r="A6" s="2" t="s">
        <v>799</v>
      </c>
      <c r="B6" s="363">
        <v>88.28</v>
      </c>
      <c r="C6" s="364"/>
      <c r="D6" s="363">
        <v>84.9</v>
      </c>
      <c r="E6" s="363">
        <v>15.1</v>
      </c>
      <c r="F6" s="365"/>
      <c r="G6" s="316"/>
    </row>
    <row r="7" spans="1:11" ht="15" customHeight="1" x14ac:dyDescent="0.25">
      <c r="A7" s="2" t="s">
        <v>800</v>
      </c>
      <c r="B7" s="363">
        <v>94.53</v>
      </c>
      <c r="C7" s="364"/>
      <c r="D7" s="363">
        <v>85.1</v>
      </c>
      <c r="E7" s="363">
        <v>14.9</v>
      </c>
      <c r="F7" s="365"/>
      <c r="G7" s="316"/>
    </row>
    <row r="8" spans="1:11" ht="15" customHeight="1" x14ac:dyDescent="0.25">
      <c r="A8" s="2" t="s">
        <v>801</v>
      </c>
      <c r="B8" s="363">
        <v>95.31</v>
      </c>
      <c r="C8" s="364"/>
      <c r="D8" s="363">
        <v>41.6</v>
      </c>
      <c r="E8" s="363">
        <v>58.4</v>
      </c>
      <c r="F8" s="365"/>
      <c r="G8" s="316"/>
    </row>
    <row r="9" spans="1:11" ht="15" customHeight="1" x14ac:dyDescent="0.25">
      <c r="A9" s="2" t="s">
        <v>802</v>
      </c>
      <c r="B9" s="363">
        <v>92.58</v>
      </c>
      <c r="C9" s="364"/>
      <c r="D9" s="363">
        <v>19.600000000000001</v>
      </c>
      <c r="E9" s="363">
        <v>80.400000000000006</v>
      </c>
      <c r="F9" s="365"/>
      <c r="G9" s="316"/>
    </row>
    <row r="10" spans="1:11" ht="15" customHeight="1" x14ac:dyDescent="0.25">
      <c r="A10" s="2" t="s">
        <v>803</v>
      </c>
      <c r="B10" s="363">
        <v>5.08</v>
      </c>
      <c r="C10" s="364"/>
      <c r="D10" s="363">
        <v>41.7</v>
      </c>
      <c r="E10" s="363">
        <v>58.3</v>
      </c>
      <c r="F10" s="365"/>
      <c r="G10" s="316"/>
    </row>
    <row r="11" spans="1:11" ht="15" customHeight="1" x14ac:dyDescent="0.25">
      <c r="A11" s="2" t="s">
        <v>804</v>
      </c>
      <c r="B11" s="363">
        <v>96.88</v>
      </c>
      <c r="C11" s="364"/>
      <c r="D11" s="363">
        <v>65.900000000000006</v>
      </c>
      <c r="E11" s="363">
        <v>34.200000000000003</v>
      </c>
      <c r="F11" s="365"/>
      <c r="G11" s="414"/>
      <c r="H11" s="414"/>
      <c r="I11" s="414"/>
      <c r="J11" s="317"/>
      <c r="K11" s="317"/>
    </row>
    <row r="12" spans="1:11" ht="15" customHeight="1" x14ac:dyDescent="0.25">
      <c r="A12" s="2" t="s">
        <v>805</v>
      </c>
      <c r="B12" s="363">
        <v>96.88</v>
      </c>
      <c r="C12" s="364"/>
      <c r="D12" s="363">
        <v>64</v>
      </c>
      <c r="E12" s="363">
        <v>36</v>
      </c>
      <c r="F12" s="365"/>
      <c r="G12" s="414"/>
      <c r="H12" s="414"/>
      <c r="I12" s="414"/>
      <c r="J12" s="317"/>
      <c r="K12" s="317"/>
    </row>
    <row r="13" spans="1:11" ht="15" customHeight="1" x14ac:dyDescent="0.25">
      <c r="A13" s="2" t="s">
        <v>806</v>
      </c>
      <c r="B13" s="363">
        <v>90.23</v>
      </c>
      <c r="C13" s="364"/>
      <c r="D13" s="363">
        <v>79.099999999999994</v>
      </c>
      <c r="E13" s="363">
        <v>20.9</v>
      </c>
      <c r="F13" s="365"/>
      <c r="G13" s="317"/>
      <c r="H13" s="314"/>
      <c r="I13" s="314"/>
      <c r="J13" s="314"/>
      <c r="K13" s="314"/>
    </row>
    <row r="14" spans="1:11" ht="15" customHeight="1" x14ac:dyDescent="0.25">
      <c r="A14" s="2" t="s">
        <v>807</v>
      </c>
      <c r="B14" s="363">
        <v>73.83</v>
      </c>
      <c r="D14" s="363">
        <v>79.900000000000006</v>
      </c>
      <c r="E14" s="363">
        <v>20.100000000000001</v>
      </c>
      <c r="F14" s="365"/>
      <c r="G14" s="317"/>
      <c r="H14" s="314"/>
      <c r="I14" s="314"/>
      <c r="J14" s="314"/>
      <c r="K14" s="314"/>
    </row>
    <row r="15" spans="1:11" ht="15" customHeight="1" x14ac:dyDescent="0.25">
      <c r="A15" s="2" t="s">
        <v>808</v>
      </c>
      <c r="B15" s="363">
        <v>35.94</v>
      </c>
      <c r="D15" s="363">
        <v>83.3</v>
      </c>
      <c r="E15" s="363">
        <v>16.7</v>
      </c>
      <c r="F15" s="365"/>
      <c r="G15" s="316"/>
    </row>
    <row r="16" spans="1:11" ht="15" customHeight="1" x14ac:dyDescent="0.25">
      <c r="A16" s="2" t="s">
        <v>809</v>
      </c>
      <c r="B16" s="363">
        <v>27.34</v>
      </c>
      <c r="D16" s="363">
        <v>80.900000000000006</v>
      </c>
      <c r="E16" s="363">
        <v>19.100000000000001</v>
      </c>
      <c r="F16" s="365"/>
      <c r="G16" s="414"/>
      <c r="H16" s="414"/>
      <c r="I16" s="414"/>
      <c r="J16" s="317"/>
      <c r="K16" s="317"/>
    </row>
    <row r="17" spans="1:11" ht="15" customHeight="1" x14ac:dyDescent="0.25">
      <c r="A17" s="2" t="s">
        <v>810</v>
      </c>
      <c r="B17" s="363">
        <v>48.05</v>
      </c>
      <c r="D17" s="363">
        <v>80.2</v>
      </c>
      <c r="E17" s="363">
        <v>19.8</v>
      </c>
      <c r="F17" s="365"/>
      <c r="G17" s="414"/>
      <c r="H17" s="414"/>
      <c r="I17" s="414"/>
      <c r="J17" s="317"/>
      <c r="K17" s="317"/>
    </row>
    <row r="18" spans="1:11" ht="15" customHeight="1" x14ac:dyDescent="0.25">
      <c r="A18" s="2" t="s">
        <v>811</v>
      </c>
      <c r="B18" s="363">
        <v>31.25</v>
      </c>
      <c r="D18" s="363">
        <v>82.1</v>
      </c>
      <c r="E18" s="363">
        <v>17.899999999999999</v>
      </c>
      <c r="F18" s="365"/>
      <c r="G18" s="317"/>
      <c r="H18" s="314"/>
      <c r="I18" s="314"/>
      <c r="J18" s="314"/>
      <c r="K18" s="314"/>
    </row>
    <row r="19" spans="1:11" ht="15" customHeight="1" x14ac:dyDescent="0.25">
      <c r="A19" s="2" t="s">
        <v>812</v>
      </c>
      <c r="B19" s="363">
        <v>90.23</v>
      </c>
      <c r="D19" s="363">
        <v>71.599999999999994</v>
      </c>
      <c r="E19" s="363">
        <v>28.4</v>
      </c>
      <c r="F19" s="365"/>
      <c r="G19" s="317"/>
      <c r="H19" s="314"/>
      <c r="I19" s="314"/>
      <c r="J19" s="314"/>
      <c r="K19" s="314"/>
    </row>
    <row r="20" spans="1:11" ht="15" customHeight="1" x14ac:dyDescent="0.25">
      <c r="A20" s="2" t="s">
        <v>813</v>
      </c>
      <c r="B20" s="363">
        <v>87.5</v>
      </c>
      <c r="D20" s="363">
        <v>34.700000000000003</v>
      </c>
      <c r="E20" s="363">
        <v>65.3</v>
      </c>
      <c r="F20" s="365"/>
      <c r="G20" s="316"/>
    </row>
    <row r="21" spans="1:11" ht="15" customHeight="1" x14ac:dyDescent="0.25">
      <c r="A21" s="2" t="s">
        <v>814</v>
      </c>
      <c r="B21" s="363">
        <v>82.81</v>
      </c>
      <c r="D21" s="363">
        <v>76.900000000000006</v>
      </c>
      <c r="E21" s="363">
        <v>23.1</v>
      </c>
      <c r="F21" s="365"/>
      <c r="G21" s="414"/>
      <c r="H21" s="414"/>
      <c r="I21" s="414"/>
      <c r="J21" s="317"/>
      <c r="K21" s="317"/>
    </row>
    <row r="22" spans="1:11" ht="15" customHeight="1" thickBot="1" x14ac:dyDescent="0.3">
      <c r="A22" s="366" t="s">
        <v>815</v>
      </c>
      <c r="B22" s="354">
        <v>64.45</v>
      </c>
      <c r="C22" s="367"/>
      <c r="D22" s="354">
        <v>62.7</v>
      </c>
      <c r="E22" s="354">
        <v>37.299999999999997</v>
      </c>
      <c r="F22" s="365"/>
      <c r="G22" s="414"/>
      <c r="H22" s="414"/>
      <c r="I22" s="414"/>
      <c r="J22" s="317"/>
      <c r="K22" s="317"/>
    </row>
    <row r="23" spans="1:11" ht="13" x14ac:dyDescent="0.25">
      <c r="F23" s="53"/>
      <c r="G23" s="317"/>
      <c r="H23" s="314"/>
      <c r="I23" s="314"/>
      <c r="J23" s="314"/>
      <c r="K23" s="314"/>
    </row>
    <row r="24" spans="1:11" ht="13" x14ac:dyDescent="0.25">
      <c r="A24" s="32" t="s">
        <v>187</v>
      </c>
      <c r="F24" s="53"/>
      <c r="G24" s="317"/>
      <c r="H24" s="314"/>
      <c r="I24" s="314"/>
      <c r="J24" s="314"/>
      <c r="K24" s="314"/>
    </row>
    <row r="25" spans="1:11" x14ac:dyDescent="0.25">
      <c r="A25" s="26" t="s">
        <v>64</v>
      </c>
      <c r="F25" s="53"/>
      <c r="G25" s="316"/>
    </row>
    <row r="26" spans="1:11" ht="13" x14ac:dyDescent="0.25">
      <c r="F26" s="53"/>
      <c r="G26" s="414"/>
      <c r="H26" s="414"/>
      <c r="I26" s="414"/>
      <c r="J26" s="317"/>
      <c r="K26" s="317"/>
    </row>
    <row r="27" spans="1:11" ht="13" x14ac:dyDescent="0.25">
      <c r="F27" s="53"/>
      <c r="G27" s="414"/>
      <c r="H27" s="414"/>
      <c r="I27" s="414"/>
      <c r="J27" s="317"/>
      <c r="K27" s="317"/>
    </row>
    <row r="28" spans="1:11" ht="13" x14ac:dyDescent="0.25">
      <c r="F28" s="53"/>
      <c r="G28" s="317"/>
      <c r="H28" s="314"/>
      <c r="I28" s="314"/>
      <c r="J28" s="314"/>
      <c r="K28" s="314"/>
    </row>
    <row r="29" spans="1:11" ht="13" x14ac:dyDescent="0.25">
      <c r="F29" s="53"/>
      <c r="G29" s="317"/>
      <c r="H29" s="314"/>
      <c r="I29" s="314"/>
      <c r="J29" s="314"/>
      <c r="K29" s="314"/>
    </row>
    <row r="30" spans="1:11" x14ac:dyDescent="0.25">
      <c r="F30" s="53"/>
      <c r="G30" s="316"/>
    </row>
    <row r="31" spans="1:11" ht="13" x14ac:dyDescent="0.25">
      <c r="F31" s="53"/>
      <c r="G31" s="414"/>
      <c r="H31" s="414"/>
      <c r="I31" s="414"/>
      <c r="J31" s="317"/>
      <c r="K31" s="317"/>
    </row>
    <row r="32" spans="1:11" ht="13" x14ac:dyDescent="0.25">
      <c r="F32" s="53"/>
      <c r="G32" s="414"/>
      <c r="H32" s="414"/>
      <c r="I32" s="414"/>
      <c r="J32" s="317"/>
      <c r="K32" s="317"/>
    </row>
    <row r="33" spans="6:11" ht="13" x14ac:dyDescent="0.25">
      <c r="F33" s="53"/>
      <c r="G33" s="317"/>
      <c r="H33" s="314"/>
      <c r="I33" s="314"/>
      <c r="J33" s="314"/>
      <c r="K33" s="314"/>
    </row>
    <row r="34" spans="6:11" ht="13" x14ac:dyDescent="0.25">
      <c r="F34" s="53"/>
      <c r="G34" s="317"/>
      <c r="H34" s="314"/>
      <c r="I34" s="314"/>
      <c r="J34" s="314"/>
      <c r="K34" s="314"/>
    </row>
    <row r="35" spans="6:11" x14ac:dyDescent="0.25">
      <c r="F35" s="53"/>
      <c r="G35" s="316"/>
    </row>
    <row r="36" spans="6:11" ht="13" x14ac:dyDescent="0.25">
      <c r="F36" s="53"/>
      <c r="G36" s="414"/>
      <c r="H36" s="414"/>
      <c r="I36" s="414"/>
      <c r="J36" s="317"/>
      <c r="K36" s="317"/>
    </row>
    <row r="37" spans="6:11" ht="13" x14ac:dyDescent="0.25">
      <c r="F37" s="53"/>
      <c r="G37" s="414"/>
      <c r="H37" s="414"/>
      <c r="I37" s="414"/>
      <c r="J37" s="317"/>
      <c r="K37" s="317"/>
    </row>
    <row r="38" spans="6:11" ht="13" x14ac:dyDescent="0.25">
      <c r="F38" s="53"/>
      <c r="G38" s="317"/>
      <c r="H38" s="314"/>
      <c r="I38" s="314"/>
      <c r="J38" s="314"/>
      <c r="K38" s="314"/>
    </row>
    <row r="39" spans="6:11" ht="13" x14ac:dyDescent="0.25">
      <c r="F39" s="53"/>
      <c r="G39" s="317"/>
      <c r="H39" s="314"/>
      <c r="I39" s="314"/>
      <c r="J39" s="314"/>
      <c r="K39" s="314"/>
    </row>
    <row r="40" spans="6:11" x14ac:dyDescent="0.25">
      <c r="F40" s="53"/>
      <c r="G40" s="316"/>
    </row>
    <row r="41" spans="6:11" ht="13" x14ac:dyDescent="0.25">
      <c r="F41" s="53"/>
      <c r="G41" s="414"/>
      <c r="H41" s="414"/>
      <c r="I41" s="414"/>
      <c r="J41" s="317"/>
      <c r="K41" s="317"/>
    </row>
    <row r="42" spans="6:11" ht="13" x14ac:dyDescent="0.25">
      <c r="F42" s="53"/>
      <c r="G42" s="414"/>
      <c r="H42" s="414"/>
      <c r="I42" s="414"/>
      <c r="J42" s="317"/>
      <c r="K42" s="317"/>
    </row>
    <row r="43" spans="6:11" ht="13" x14ac:dyDescent="0.25">
      <c r="F43" s="53"/>
      <c r="G43" s="317"/>
      <c r="H43" s="314"/>
      <c r="I43" s="314"/>
      <c r="J43" s="314"/>
      <c r="K43" s="314"/>
    </row>
    <row r="44" spans="6:11" ht="13" x14ac:dyDescent="0.25">
      <c r="F44" s="53"/>
      <c r="G44" s="317"/>
      <c r="H44" s="314"/>
      <c r="I44" s="314"/>
      <c r="J44" s="314"/>
      <c r="K44" s="314"/>
    </row>
    <row r="45" spans="6:11" x14ac:dyDescent="0.25">
      <c r="F45" s="53"/>
    </row>
    <row r="46" spans="6:11" x14ac:dyDescent="0.25">
      <c r="F46" s="53"/>
    </row>
    <row r="47" spans="6:11" x14ac:dyDescent="0.25">
      <c r="F47" s="53"/>
    </row>
    <row r="48" spans="6:11" x14ac:dyDescent="0.25">
      <c r="F48" s="53"/>
    </row>
    <row r="49" spans="6:6" x14ac:dyDescent="0.25">
      <c r="F49" s="53"/>
    </row>
    <row r="50" spans="6:6" x14ac:dyDescent="0.25">
      <c r="F50" s="53"/>
    </row>
    <row r="51" spans="6:6" x14ac:dyDescent="0.25">
      <c r="F51" s="53"/>
    </row>
    <row r="52" spans="6:6" x14ac:dyDescent="0.25">
      <c r="F52" s="53"/>
    </row>
    <row r="53" spans="6:6" x14ac:dyDescent="0.25">
      <c r="F53" s="53"/>
    </row>
    <row r="54" spans="6:6" x14ac:dyDescent="0.25">
      <c r="F54" s="280"/>
    </row>
    <row r="55" spans="6:6" x14ac:dyDescent="0.25">
      <c r="F55" s="280"/>
    </row>
    <row r="56" spans="6:6" x14ac:dyDescent="0.25">
      <c r="F56" s="280"/>
    </row>
    <row r="57" spans="6:6" x14ac:dyDescent="0.25">
      <c r="F57" s="280"/>
    </row>
    <row r="58" spans="6:6" x14ac:dyDescent="0.25">
      <c r="F58" s="280"/>
    </row>
    <row r="59" spans="6:6" x14ac:dyDescent="0.25">
      <c r="F59" s="280"/>
    </row>
  </sheetData>
  <mergeCells count="23">
    <mergeCell ref="G41:G42"/>
    <mergeCell ref="H41:H42"/>
    <mergeCell ref="I41:I42"/>
    <mergeCell ref="G31:G32"/>
    <mergeCell ref="H31:H32"/>
    <mergeCell ref="I31:I32"/>
    <mergeCell ref="G36:G37"/>
    <mergeCell ref="H36:H37"/>
    <mergeCell ref="I36:I37"/>
    <mergeCell ref="G21:G22"/>
    <mergeCell ref="H21:H22"/>
    <mergeCell ref="I21:I22"/>
    <mergeCell ref="G26:G27"/>
    <mergeCell ref="H26:H27"/>
    <mergeCell ref="I26:I27"/>
    <mergeCell ref="G16:G17"/>
    <mergeCell ref="H16:H17"/>
    <mergeCell ref="I16:I17"/>
    <mergeCell ref="A1:D1"/>
    <mergeCell ref="D3:E3"/>
    <mergeCell ref="G11:G12"/>
    <mergeCell ref="H11:H12"/>
    <mergeCell ref="I11:I12"/>
  </mergeCells>
  <conditionalFormatting sqref="A5:A22 B5:E11 B13:E22">
    <cfRule type="expression" dxfId="0" priority="1">
      <formula>MOD(ROW(),2)=1</formula>
    </cfRule>
  </conditionalFormatting>
  <hyperlinks>
    <hyperlink ref="A2" location="TOC!A1" display="Return to Table of Contents"/>
  </hyperlinks>
  <pageMargins left="0.25" right="0.25" top="0.75" bottom="0.75" header="0.3" footer="0.3"/>
  <pageSetup fitToHeight="0" orientation="landscape" r:id="rId1"/>
  <headerFooter>
    <oddHeader>&amp;L&amp;"Arial,Bold"2017-18 Survey of Allied Dental Education
Report 2 - Dental Assisting Education Programs</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3"/>
  <sheetViews>
    <sheetView workbookViewId="0"/>
  </sheetViews>
  <sheetFormatPr defaultColWidth="9.1796875" defaultRowHeight="12.5" x14ac:dyDescent="0.25"/>
  <cols>
    <col min="1" max="1" width="28.81640625" style="2" customWidth="1"/>
    <col min="2" max="2" width="11.1796875" style="2" customWidth="1"/>
    <col min="3" max="3" width="10.54296875" style="2" customWidth="1"/>
    <col min="4" max="4" width="10.81640625" style="2" customWidth="1"/>
    <col min="5" max="5" width="10.54296875" style="2" customWidth="1"/>
    <col min="6" max="7" width="10" style="2" customWidth="1"/>
    <col min="8" max="8" width="11.1796875" style="2" customWidth="1"/>
    <col min="9" max="9" width="10.54296875" style="2" customWidth="1"/>
    <col min="10" max="12" width="9.81640625" style="2" customWidth="1"/>
    <col min="13" max="13" width="10.81640625" style="2" customWidth="1"/>
    <col min="14" max="16384" width="9.1796875" style="2"/>
  </cols>
  <sheetData>
    <row r="1" spans="1:13" s="10" customFormat="1" ht="13" x14ac:dyDescent="0.25">
      <c r="A1" s="3" t="s">
        <v>6</v>
      </c>
      <c r="H1" s="11"/>
      <c r="I1" s="12"/>
      <c r="J1" s="11"/>
      <c r="K1" s="11"/>
      <c r="L1" s="12"/>
      <c r="M1" s="11"/>
    </row>
    <row r="2" spans="1:13" x14ac:dyDescent="0.25">
      <c r="A2" s="13" t="s">
        <v>46</v>
      </c>
    </row>
    <row r="3" spans="1:13" s="15" customFormat="1" ht="19.5" customHeight="1" thickBot="1" x14ac:dyDescent="0.3">
      <c r="A3" s="14"/>
      <c r="B3" s="14" t="s">
        <v>47</v>
      </c>
      <c r="C3" s="14" t="s">
        <v>48</v>
      </c>
      <c r="D3" s="14" t="s">
        <v>49</v>
      </c>
      <c r="E3" s="14" t="s">
        <v>50</v>
      </c>
      <c r="F3" s="14" t="s">
        <v>51</v>
      </c>
      <c r="G3" s="14" t="s">
        <v>52</v>
      </c>
      <c r="H3" s="14" t="s">
        <v>53</v>
      </c>
      <c r="I3" s="14" t="s">
        <v>54</v>
      </c>
      <c r="J3" s="14" t="s">
        <v>55</v>
      </c>
      <c r="K3" s="14" t="s">
        <v>56</v>
      </c>
      <c r="L3" s="14" t="s">
        <v>57</v>
      </c>
    </row>
    <row r="4" spans="1:13" ht="19.5" customHeight="1" x14ac:dyDescent="0.3">
      <c r="A4" s="16" t="s">
        <v>58</v>
      </c>
      <c r="B4" s="17">
        <v>7525</v>
      </c>
      <c r="C4" s="17">
        <v>7690</v>
      </c>
      <c r="D4" s="17">
        <v>7784</v>
      </c>
      <c r="E4" s="17">
        <v>8007</v>
      </c>
      <c r="F4" s="17">
        <v>8110</v>
      </c>
      <c r="G4" s="17">
        <v>8258</v>
      </c>
      <c r="H4" s="17">
        <v>8287</v>
      </c>
      <c r="I4" s="17">
        <v>8472</v>
      </c>
      <c r="J4" s="17">
        <v>8279</v>
      </c>
      <c r="K4" s="17">
        <v>8370</v>
      </c>
      <c r="L4" s="17">
        <v>8265</v>
      </c>
    </row>
    <row r="5" spans="1:13" ht="19.5" customHeight="1" x14ac:dyDescent="0.25">
      <c r="A5" s="18" t="s">
        <v>59</v>
      </c>
      <c r="B5" s="19">
        <v>1.4</v>
      </c>
      <c r="C5" s="19">
        <f t="shared" ref="C5:H5" si="0">(C4-B4)/B4*100</f>
        <v>2.1926910299003324</v>
      </c>
      <c r="D5" s="19">
        <f t="shared" si="0"/>
        <v>1.2223667100130038</v>
      </c>
      <c r="E5" s="19">
        <f t="shared" si="0"/>
        <v>2.864850976361768</v>
      </c>
      <c r="F5" s="19">
        <f t="shared" si="0"/>
        <v>1.2863744223804172</v>
      </c>
      <c r="G5" s="19">
        <f t="shared" si="0"/>
        <v>1.8249075215782986</v>
      </c>
      <c r="H5" s="19">
        <f t="shared" si="0"/>
        <v>0.35117461855170745</v>
      </c>
      <c r="I5" s="19">
        <f>(I4-H4)/H4*100</f>
        <v>2.2324122118981538</v>
      </c>
      <c r="J5" s="19">
        <f>(J4-I4)/I4*100</f>
        <v>-2.2780925401321999</v>
      </c>
      <c r="K5" s="19">
        <f>(K4-J4)/J4*100</f>
        <v>1.0991665660103878</v>
      </c>
      <c r="L5" s="19">
        <f>(L4-K4)/K4*100</f>
        <v>-1.2544802867383513</v>
      </c>
    </row>
    <row r="6" spans="1:13" s="1" customFormat="1" ht="19.5" customHeight="1" x14ac:dyDescent="0.3">
      <c r="A6" s="16" t="s">
        <v>60</v>
      </c>
      <c r="B6" s="17">
        <v>8413</v>
      </c>
      <c r="C6" s="17">
        <v>8633</v>
      </c>
      <c r="D6" s="17">
        <v>10054</v>
      </c>
      <c r="E6" s="17">
        <v>10390</v>
      </c>
      <c r="F6" s="17">
        <v>9620</v>
      </c>
      <c r="G6" s="20">
        <v>8198</v>
      </c>
      <c r="H6" s="20">
        <v>7397</v>
      </c>
      <c r="I6" s="20">
        <v>7601</v>
      </c>
      <c r="J6" s="20">
        <v>6875</v>
      </c>
      <c r="K6" s="20">
        <v>6080</v>
      </c>
      <c r="L6" s="20">
        <v>5962</v>
      </c>
    </row>
    <row r="7" spans="1:13" ht="19.5" customHeight="1" x14ac:dyDescent="0.25">
      <c r="A7" s="18" t="s">
        <v>59</v>
      </c>
      <c r="B7" s="21">
        <v>1.6</v>
      </c>
      <c r="C7" s="21">
        <v>2.6</v>
      </c>
      <c r="D7" s="21">
        <v>16.5</v>
      </c>
      <c r="E7" s="21">
        <v>3.3</v>
      </c>
      <c r="F7" s="19">
        <f t="shared" ref="F7:L7" si="1">(F6-E6)/E6*100</f>
        <v>-7.4109720885466803</v>
      </c>
      <c r="G7" s="19">
        <f t="shared" si="1"/>
        <v>-14.781704781704782</v>
      </c>
      <c r="H7" s="19">
        <f t="shared" si="1"/>
        <v>-9.7706757745791659</v>
      </c>
      <c r="I7" s="19">
        <f t="shared" si="1"/>
        <v>2.7578748141138298</v>
      </c>
      <c r="J7" s="19">
        <f t="shared" si="1"/>
        <v>-9.5513748191027492</v>
      </c>
      <c r="K7" s="19">
        <f t="shared" si="1"/>
        <v>-11.563636363636363</v>
      </c>
      <c r="L7" s="19">
        <f t="shared" si="1"/>
        <v>-1.9407894736842106</v>
      </c>
    </row>
    <row r="8" spans="1:13" s="1" customFormat="1" ht="19.5" customHeight="1" x14ac:dyDescent="0.3">
      <c r="A8" s="16" t="s">
        <v>61</v>
      </c>
      <c r="B8" s="22">
        <v>389</v>
      </c>
      <c r="C8" s="22">
        <v>380</v>
      </c>
      <c r="D8" s="22">
        <v>416</v>
      </c>
      <c r="E8" s="22">
        <v>431</v>
      </c>
      <c r="F8" s="23">
        <v>421</v>
      </c>
      <c r="G8" s="23">
        <v>435</v>
      </c>
      <c r="H8" s="23">
        <v>402</v>
      </c>
      <c r="I8" s="23">
        <v>320</v>
      </c>
      <c r="J8" s="23">
        <v>303</v>
      </c>
      <c r="K8" s="23">
        <v>324</v>
      </c>
      <c r="L8" s="23">
        <v>303</v>
      </c>
    </row>
    <row r="9" spans="1:13" ht="19.5" customHeight="1" x14ac:dyDescent="0.25">
      <c r="A9" s="18" t="s">
        <v>59</v>
      </c>
      <c r="B9" s="21">
        <v>-8.5</v>
      </c>
      <c r="C9" s="21">
        <v>-2.2999999999999998</v>
      </c>
      <c r="D9" s="21">
        <v>9.5</v>
      </c>
      <c r="E9" s="21">
        <v>3.6</v>
      </c>
      <c r="F9" s="24">
        <f t="shared" ref="F9:L9" si="2">(F8-E8)/E8*100</f>
        <v>-2.3201856148491879</v>
      </c>
      <c r="G9" s="24">
        <f t="shared" si="2"/>
        <v>3.3254156769596199</v>
      </c>
      <c r="H9" s="24">
        <f t="shared" si="2"/>
        <v>-7.5862068965517242</v>
      </c>
      <c r="I9" s="24">
        <f t="shared" si="2"/>
        <v>-20.398009950248756</v>
      </c>
      <c r="J9" s="24">
        <f t="shared" si="2"/>
        <v>-5.3125</v>
      </c>
      <c r="K9" s="24">
        <f t="shared" si="2"/>
        <v>6.9306930693069315</v>
      </c>
      <c r="L9" s="24">
        <f t="shared" si="2"/>
        <v>-6.481481481481481</v>
      </c>
    </row>
    <row r="11" spans="1:13" s="26" customFormat="1" ht="10" x14ac:dyDescent="0.2">
      <c r="A11" s="25" t="s">
        <v>62</v>
      </c>
    </row>
    <row r="12" spans="1:13" s="26" customFormat="1" ht="10" x14ac:dyDescent="0.2">
      <c r="A12" s="26" t="s">
        <v>63</v>
      </c>
    </row>
    <row r="13" spans="1:13" x14ac:dyDescent="0.25">
      <c r="A13" s="27" t="s">
        <v>64</v>
      </c>
    </row>
    <row r="23" ht="13.5" customHeight="1" x14ac:dyDescent="0.25"/>
  </sheetData>
  <hyperlinks>
    <hyperlink ref="A2" location="TOC!A1" display="Return to Table of Contents"/>
  </hyperlinks>
  <pageMargins left="0.25" right="0.25" top="0.75" bottom="0.75" header="0.3" footer="0.3"/>
  <pageSetup scale="94" fitToHeight="0" orientation="landscape" r:id="rId1"/>
  <headerFooter>
    <oddHeader>&amp;L&amp;"Arial,Bold"2017-18 Survey of Allied Dental Education
Report 2 - Dental Assisting Education Programs</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U103"/>
  <sheetViews>
    <sheetView topLeftCell="A37" zoomScaleNormal="100" workbookViewId="0"/>
  </sheetViews>
  <sheetFormatPr defaultColWidth="9.1796875" defaultRowHeight="12.5" x14ac:dyDescent="0.25"/>
  <cols>
    <col min="1" max="1" width="11.453125" style="2" customWidth="1"/>
    <col min="2" max="2" width="20.54296875" style="2" customWidth="1"/>
    <col min="3" max="3" width="23" style="2" customWidth="1"/>
    <col min="4" max="4" width="23.1796875" style="2" customWidth="1"/>
    <col min="5" max="16384" width="9.1796875" style="2"/>
  </cols>
  <sheetData>
    <row r="1" spans="1:99" s="3" customFormat="1" ht="13" x14ac:dyDescent="0.25">
      <c r="A1" s="3" t="s">
        <v>65</v>
      </c>
      <c r="I1" s="28"/>
      <c r="CU1" s="3" t="s">
        <v>66</v>
      </c>
    </row>
    <row r="2" spans="1:99" ht="13" x14ac:dyDescent="0.3">
      <c r="A2" s="376" t="s">
        <v>46</v>
      </c>
      <c r="B2" s="377"/>
      <c r="I2" s="5"/>
      <c r="CU2" s="13" t="s">
        <v>46</v>
      </c>
    </row>
    <row r="5" spans="1:99" x14ac:dyDescent="0.25">
      <c r="B5" s="30"/>
      <c r="C5" s="30"/>
    </row>
    <row r="6" spans="1:99" x14ac:dyDescent="0.25">
      <c r="B6" s="30"/>
      <c r="C6" s="30" t="s">
        <v>58</v>
      </c>
    </row>
    <row r="7" spans="1:99" x14ac:dyDescent="0.25">
      <c r="B7" s="30"/>
      <c r="C7" s="31" t="s">
        <v>67</v>
      </c>
      <c r="D7" s="31" t="s">
        <v>68</v>
      </c>
      <c r="E7" s="31" t="s">
        <v>69</v>
      </c>
      <c r="F7" s="31" t="s">
        <v>70</v>
      </c>
    </row>
    <row r="8" spans="1:99" x14ac:dyDescent="0.25">
      <c r="B8" s="30"/>
      <c r="C8" s="31" t="s">
        <v>71</v>
      </c>
      <c r="D8" s="30">
        <v>7491</v>
      </c>
      <c r="E8" s="30">
        <v>7214</v>
      </c>
      <c r="F8" s="2">
        <v>277</v>
      </c>
    </row>
    <row r="9" spans="1:99" x14ac:dyDescent="0.25">
      <c r="B9" s="30"/>
      <c r="C9" s="31" t="s">
        <v>72</v>
      </c>
      <c r="D9" s="30">
        <v>7696</v>
      </c>
      <c r="E9" s="30">
        <v>7393</v>
      </c>
      <c r="F9" s="2">
        <v>285</v>
      </c>
    </row>
    <row r="10" spans="1:99" x14ac:dyDescent="0.25">
      <c r="B10" s="30"/>
      <c r="C10" s="31" t="s">
        <v>73</v>
      </c>
      <c r="D10" s="30">
        <v>7898</v>
      </c>
      <c r="E10" s="30">
        <v>7420</v>
      </c>
      <c r="F10" s="2">
        <v>286</v>
      </c>
    </row>
    <row r="11" spans="1:99" x14ac:dyDescent="0.25">
      <c r="A11" s="31"/>
      <c r="B11" s="30"/>
      <c r="C11" s="31" t="s">
        <v>47</v>
      </c>
      <c r="D11" s="30">
        <v>8166</v>
      </c>
      <c r="E11" s="30">
        <v>7525</v>
      </c>
      <c r="F11" s="2">
        <v>293</v>
      </c>
    </row>
    <row r="12" spans="1:99" x14ac:dyDescent="0.25">
      <c r="A12" s="31"/>
      <c r="B12" s="30"/>
      <c r="C12" s="31" t="s">
        <v>48</v>
      </c>
      <c r="D12" s="30">
        <v>8690</v>
      </c>
      <c r="E12" s="30">
        <v>7690</v>
      </c>
      <c r="F12" s="2">
        <v>301</v>
      </c>
      <c r="P12" s="6"/>
    </row>
    <row r="13" spans="1:99" x14ac:dyDescent="0.25">
      <c r="B13" s="30"/>
      <c r="C13" s="31" t="s">
        <v>49</v>
      </c>
      <c r="D13" s="30">
        <v>8620</v>
      </c>
      <c r="E13" s="30">
        <v>7784</v>
      </c>
      <c r="F13" s="2">
        <v>309</v>
      </c>
    </row>
    <row r="14" spans="1:99" x14ac:dyDescent="0.25">
      <c r="B14" s="30"/>
      <c r="C14" s="31" t="s">
        <v>50</v>
      </c>
      <c r="D14" s="30">
        <v>9185</v>
      </c>
      <c r="E14" s="30">
        <v>8007</v>
      </c>
      <c r="F14" s="2">
        <v>323</v>
      </c>
    </row>
    <row r="15" spans="1:99" x14ac:dyDescent="0.25">
      <c r="C15" s="31" t="s">
        <v>51</v>
      </c>
      <c r="D15" s="30">
        <v>9479</v>
      </c>
      <c r="E15" s="30">
        <v>8110</v>
      </c>
      <c r="F15" s="2">
        <v>332</v>
      </c>
    </row>
    <row r="16" spans="1:99" x14ac:dyDescent="0.25">
      <c r="C16" s="31" t="s">
        <v>52</v>
      </c>
      <c r="D16" s="30">
        <v>9613</v>
      </c>
      <c r="E16" s="30">
        <v>8258</v>
      </c>
      <c r="F16" s="2">
        <v>335</v>
      </c>
    </row>
    <row r="17" spans="1:6" x14ac:dyDescent="0.25">
      <c r="C17" s="2" t="s">
        <v>53</v>
      </c>
      <c r="D17" s="30">
        <v>9534</v>
      </c>
      <c r="E17" s="30">
        <v>8287</v>
      </c>
      <c r="F17" s="2">
        <v>334</v>
      </c>
    </row>
    <row r="18" spans="1:6" x14ac:dyDescent="0.25">
      <c r="C18" s="2" t="s">
        <v>54</v>
      </c>
      <c r="D18" s="30">
        <v>9484</v>
      </c>
      <c r="E18" s="30">
        <v>8472</v>
      </c>
      <c r="F18" s="2">
        <v>335</v>
      </c>
    </row>
    <row r="19" spans="1:6" x14ac:dyDescent="0.25">
      <c r="C19" s="2" t="s">
        <v>55</v>
      </c>
      <c r="D19" s="30">
        <v>9510</v>
      </c>
      <c r="E19" s="2">
        <v>8279</v>
      </c>
      <c r="F19" s="2">
        <v>335</v>
      </c>
    </row>
    <row r="20" spans="1:6" x14ac:dyDescent="0.25">
      <c r="C20" s="2" t="s">
        <v>56</v>
      </c>
      <c r="D20" s="2">
        <v>9295</v>
      </c>
      <c r="E20" s="2">
        <v>8370</v>
      </c>
      <c r="F20" s="2">
        <v>333</v>
      </c>
    </row>
    <row r="21" spans="1:6" x14ac:dyDescent="0.25">
      <c r="C21" s="2" t="s">
        <v>57</v>
      </c>
      <c r="D21" s="2">
        <v>9171</v>
      </c>
      <c r="E21" s="2">
        <v>8265</v>
      </c>
      <c r="F21" s="2">
        <v>330</v>
      </c>
    </row>
    <row r="26" spans="1:6" x14ac:dyDescent="0.25">
      <c r="B26" s="25"/>
    </row>
    <row r="27" spans="1:6" x14ac:dyDescent="0.25">
      <c r="B27" s="32"/>
    </row>
    <row r="31" spans="1:6" x14ac:dyDescent="0.25">
      <c r="A31" s="25" t="s">
        <v>74</v>
      </c>
    </row>
    <row r="32" spans="1:6" x14ac:dyDescent="0.25">
      <c r="A32" s="32" t="s">
        <v>64</v>
      </c>
    </row>
    <row r="33" spans="1:99" x14ac:dyDescent="0.25">
      <c r="A33" s="32"/>
    </row>
    <row r="34" spans="1:99" ht="13" x14ac:dyDescent="0.3">
      <c r="A34" s="1" t="s">
        <v>75</v>
      </c>
      <c r="B34" s="32"/>
    </row>
    <row r="36" spans="1:99" x14ac:dyDescent="0.25">
      <c r="CU36" s="32" t="s">
        <v>76</v>
      </c>
    </row>
    <row r="37" spans="1:99" ht="13" x14ac:dyDescent="0.3">
      <c r="C37" s="2" t="s">
        <v>60</v>
      </c>
      <c r="O37" s="5"/>
      <c r="P37" s="5"/>
    </row>
    <row r="38" spans="1:99" ht="13" x14ac:dyDescent="0.3">
      <c r="C38" s="31" t="s">
        <v>67</v>
      </c>
      <c r="D38" s="31" t="s">
        <v>68</v>
      </c>
      <c r="E38" s="31" t="s">
        <v>69</v>
      </c>
      <c r="F38" s="31" t="s">
        <v>70</v>
      </c>
      <c r="P38" s="5"/>
    </row>
    <row r="39" spans="1:99" x14ac:dyDescent="0.25">
      <c r="C39" s="31" t="s">
        <v>72</v>
      </c>
      <c r="D39" s="30">
        <v>11367</v>
      </c>
      <c r="E39" s="30">
        <v>8160</v>
      </c>
      <c r="F39" s="2">
        <v>271</v>
      </c>
    </row>
    <row r="40" spans="1:99" x14ac:dyDescent="0.25">
      <c r="C40" s="31" t="s">
        <v>73</v>
      </c>
      <c r="D40" s="30">
        <v>13148</v>
      </c>
      <c r="E40" s="30">
        <v>8279</v>
      </c>
      <c r="F40" s="2">
        <v>268</v>
      </c>
    </row>
    <row r="41" spans="1:99" x14ac:dyDescent="0.25">
      <c r="C41" s="31" t="s">
        <v>47</v>
      </c>
      <c r="D41" s="30">
        <v>13674</v>
      </c>
      <c r="E41" s="30">
        <v>8413</v>
      </c>
      <c r="F41" s="2">
        <v>271</v>
      </c>
    </row>
    <row r="42" spans="1:99" x14ac:dyDescent="0.25">
      <c r="C42" s="31" t="s">
        <v>48</v>
      </c>
      <c r="D42" s="30">
        <v>14596</v>
      </c>
      <c r="E42" s="30">
        <v>8633</v>
      </c>
      <c r="F42" s="2">
        <v>272</v>
      </c>
    </row>
    <row r="43" spans="1:99" x14ac:dyDescent="0.25">
      <c r="C43" s="31" t="s">
        <v>49</v>
      </c>
      <c r="D43" s="30">
        <v>15149</v>
      </c>
      <c r="E43" s="30">
        <v>10054</v>
      </c>
      <c r="F43" s="2">
        <v>277</v>
      </c>
      <c r="P43" s="6"/>
    </row>
    <row r="44" spans="1:99" x14ac:dyDescent="0.25">
      <c r="C44" s="31" t="s">
        <v>50</v>
      </c>
      <c r="D44" s="30">
        <v>15122</v>
      </c>
      <c r="E44" s="30">
        <v>10390</v>
      </c>
      <c r="F44" s="2">
        <v>279</v>
      </c>
    </row>
    <row r="45" spans="1:99" x14ac:dyDescent="0.25">
      <c r="C45" s="31" t="s">
        <v>51</v>
      </c>
      <c r="D45" s="30">
        <v>15784</v>
      </c>
      <c r="E45" s="30">
        <v>9620</v>
      </c>
      <c r="F45" s="2">
        <v>287</v>
      </c>
    </row>
    <row r="46" spans="1:99" x14ac:dyDescent="0.25">
      <c r="C46" s="31" t="s">
        <v>52</v>
      </c>
      <c r="D46" s="30">
        <v>13330</v>
      </c>
      <c r="E46" s="30">
        <v>8198</v>
      </c>
      <c r="F46" s="2">
        <v>278</v>
      </c>
    </row>
    <row r="47" spans="1:99" x14ac:dyDescent="0.25">
      <c r="C47" s="31" t="s">
        <v>53</v>
      </c>
      <c r="D47" s="30">
        <v>11660</v>
      </c>
      <c r="E47" s="30">
        <v>7397</v>
      </c>
      <c r="F47" s="2">
        <v>273</v>
      </c>
    </row>
    <row r="48" spans="1:99" x14ac:dyDescent="0.25">
      <c r="C48" s="31" t="s">
        <v>54</v>
      </c>
      <c r="D48" s="30">
        <v>11323</v>
      </c>
      <c r="E48" s="30">
        <v>7601</v>
      </c>
      <c r="F48" s="2">
        <v>272</v>
      </c>
    </row>
    <row r="49" spans="1:6" x14ac:dyDescent="0.25">
      <c r="C49" s="2" t="s">
        <v>55</v>
      </c>
      <c r="D49" s="30">
        <v>9725</v>
      </c>
      <c r="E49" s="30">
        <v>6875</v>
      </c>
      <c r="F49" s="2">
        <v>264</v>
      </c>
    </row>
    <row r="50" spans="1:6" x14ac:dyDescent="0.25">
      <c r="C50" s="2" t="s">
        <v>56</v>
      </c>
      <c r="D50" s="30">
        <v>9015</v>
      </c>
      <c r="E50" s="30">
        <v>6080</v>
      </c>
      <c r="F50" s="2">
        <v>257</v>
      </c>
    </row>
    <row r="51" spans="1:6" x14ac:dyDescent="0.25">
      <c r="C51" s="2" t="s">
        <v>57</v>
      </c>
      <c r="D51" s="30">
        <v>8595</v>
      </c>
      <c r="E51" s="30">
        <v>5962</v>
      </c>
      <c r="F51" s="2">
        <v>256</v>
      </c>
    </row>
    <row r="64" spans="1:6" x14ac:dyDescent="0.25">
      <c r="A64" s="25" t="s">
        <v>77</v>
      </c>
    </row>
    <row r="65" spans="1:16" x14ac:dyDescent="0.25">
      <c r="A65" s="32" t="s">
        <v>64</v>
      </c>
    </row>
    <row r="67" spans="1:16" ht="13" x14ac:dyDescent="0.3">
      <c r="A67" s="1" t="s">
        <v>78</v>
      </c>
      <c r="C67" s="31"/>
      <c r="D67" s="31"/>
      <c r="E67" s="31"/>
      <c r="F67" s="31"/>
    </row>
    <row r="68" spans="1:16" ht="13" x14ac:dyDescent="0.3">
      <c r="A68" s="1"/>
      <c r="C68" s="31"/>
      <c r="D68" s="31"/>
      <c r="E68" s="31"/>
      <c r="F68" s="31"/>
    </row>
    <row r="69" spans="1:16" x14ac:dyDescent="0.25">
      <c r="C69" s="31"/>
      <c r="D69" s="31"/>
      <c r="E69" s="31"/>
      <c r="F69" s="31"/>
    </row>
    <row r="70" spans="1:16" x14ac:dyDescent="0.25">
      <c r="B70" s="31"/>
      <c r="C70" s="31" t="s">
        <v>79</v>
      </c>
      <c r="D70" s="31" t="s">
        <v>68</v>
      </c>
      <c r="E70" s="31" t="s">
        <v>69</v>
      </c>
      <c r="F70" s="31" t="s">
        <v>70</v>
      </c>
      <c r="G70" s="31"/>
      <c r="H70" s="31"/>
      <c r="I70" s="31"/>
      <c r="J70" s="31"/>
      <c r="K70" s="31"/>
      <c r="L70" s="31"/>
    </row>
    <row r="71" spans="1:16" ht="13" x14ac:dyDescent="0.3">
      <c r="B71" s="31"/>
      <c r="C71" s="31" t="s">
        <v>72</v>
      </c>
      <c r="D71" s="31">
        <v>537</v>
      </c>
      <c r="E71" s="31">
        <v>418</v>
      </c>
      <c r="F71" s="31">
        <v>22</v>
      </c>
      <c r="G71" s="31"/>
      <c r="H71" s="31"/>
      <c r="I71" s="31"/>
      <c r="J71" s="31"/>
      <c r="K71" s="31"/>
      <c r="L71" s="31"/>
      <c r="O71" s="5"/>
      <c r="P71" s="5"/>
    </row>
    <row r="72" spans="1:16" ht="13" x14ac:dyDescent="0.3">
      <c r="B72" s="31"/>
      <c r="C72" s="31" t="s">
        <v>73</v>
      </c>
      <c r="D72" s="31">
        <v>554</v>
      </c>
      <c r="E72" s="31">
        <v>425</v>
      </c>
      <c r="F72" s="31">
        <v>20</v>
      </c>
      <c r="G72" s="31"/>
      <c r="H72" s="31"/>
      <c r="I72" s="31"/>
      <c r="J72" s="31"/>
      <c r="K72" s="31"/>
      <c r="L72" s="31"/>
      <c r="P72" s="5"/>
    </row>
    <row r="73" spans="1:16" x14ac:dyDescent="0.25">
      <c r="B73" s="31"/>
      <c r="C73" s="31" t="s">
        <v>47</v>
      </c>
      <c r="D73" s="31">
        <v>469</v>
      </c>
      <c r="E73" s="31">
        <v>389</v>
      </c>
      <c r="F73" s="31">
        <v>20</v>
      </c>
      <c r="G73" s="31"/>
      <c r="H73" s="31"/>
      <c r="I73" s="31"/>
      <c r="J73" s="31"/>
      <c r="K73" s="31"/>
      <c r="L73" s="31"/>
      <c r="P73" s="6"/>
    </row>
    <row r="74" spans="1:16" x14ac:dyDescent="0.25">
      <c r="B74" s="31"/>
      <c r="C74" s="31" t="s">
        <v>48</v>
      </c>
      <c r="D74" s="31">
        <v>482</v>
      </c>
      <c r="E74" s="31">
        <v>380</v>
      </c>
      <c r="F74" s="31">
        <v>20</v>
      </c>
      <c r="G74" s="31"/>
      <c r="H74" s="31"/>
      <c r="I74" s="31"/>
      <c r="J74" s="31"/>
      <c r="K74" s="31"/>
      <c r="L74" s="31"/>
    </row>
    <row r="75" spans="1:16" x14ac:dyDescent="0.25">
      <c r="B75" s="31"/>
      <c r="C75" s="31" t="s">
        <v>49</v>
      </c>
      <c r="D75" s="31">
        <v>502</v>
      </c>
      <c r="E75" s="31">
        <v>416</v>
      </c>
      <c r="F75" s="31">
        <v>20</v>
      </c>
      <c r="G75" s="31"/>
      <c r="H75" s="31"/>
      <c r="I75" s="31"/>
      <c r="J75" s="31"/>
      <c r="K75" s="31"/>
      <c r="L75" s="31"/>
    </row>
    <row r="76" spans="1:16" x14ac:dyDescent="0.25">
      <c r="B76" s="31"/>
      <c r="C76" s="31" t="s">
        <v>50</v>
      </c>
      <c r="D76" s="31">
        <v>659</v>
      </c>
      <c r="E76" s="31">
        <v>431</v>
      </c>
      <c r="F76" s="31">
        <v>20</v>
      </c>
      <c r="G76" s="31"/>
      <c r="H76" s="31"/>
      <c r="I76" s="31"/>
      <c r="J76" s="31"/>
      <c r="K76" s="31"/>
      <c r="L76" s="31"/>
    </row>
    <row r="77" spans="1:16" x14ac:dyDescent="0.25">
      <c r="B77" s="31"/>
      <c r="C77" s="31" t="s">
        <v>51</v>
      </c>
      <c r="D77" s="31">
        <v>582</v>
      </c>
      <c r="E77" s="31">
        <v>421</v>
      </c>
      <c r="F77" s="31">
        <v>19</v>
      </c>
      <c r="G77" s="31"/>
      <c r="H77" s="31"/>
      <c r="I77" s="31"/>
      <c r="J77" s="31"/>
      <c r="K77" s="31"/>
      <c r="L77" s="31"/>
    </row>
    <row r="78" spans="1:16" x14ac:dyDescent="0.25">
      <c r="B78" s="31"/>
      <c r="C78" s="31" t="s">
        <v>52</v>
      </c>
      <c r="D78" s="31">
        <v>555</v>
      </c>
      <c r="E78" s="31">
        <v>435</v>
      </c>
      <c r="F78" s="31">
        <v>19</v>
      </c>
      <c r="G78" s="31"/>
      <c r="H78" s="31"/>
      <c r="I78" s="31"/>
      <c r="J78" s="31"/>
      <c r="K78" s="31"/>
      <c r="L78" s="31"/>
    </row>
    <row r="79" spans="1:16" x14ac:dyDescent="0.25">
      <c r="B79" s="31"/>
      <c r="C79" s="31" t="s">
        <v>53</v>
      </c>
      <c r="D79" s="31">
        <v>551</v>
      </c>
      <c r="E79" s="31">
        <v>402</v>
      </c>
      <c r="F79" s="31">
        <v>19</v>
      </c>
      <c r="G79" s="31"/>
      <c r="H79" s="31"/>
      <c r="I79" s="31"/>
      <c r="J79" s="31"/>
      <c r="K79" s="31"/>
      <c r="L79" s="31"/>
    </row>
    <row r="80" spans="1:16" x14ac:dyDescent="0.25">
      <c r="B80" s="31"/>
      <c r="C80" s="31" t="s">
        <v>54</v>
      </c>
      <c r="D80" s="31">
        <v>559</v>
      </c>
      <c r="E80" s="31">
        <v>320</v>
      </c>
      <c r="F80" s="31">
        <v>19</v>
      </c>
      <c r="G80" s="31"/>
      <c r="H80" s="31"/>
      <c r="I80" s="31"/>
      <c r="J80" s="31"/>
      <c r="K80" s="31"/>
      <c r="L80" s="31"/>
    </row>
    <row r="81" spans="2:12" x14ac:dyDescent="0.25">
      <c r="B81" s="31"/>
      <c r="C81" s="31" t="s">
        <v>55</v>
      </c>
      <c r="D81" s="31">
        <v>472</v>
      </c>
      <c r="E81" s="31">
        <v>303</v>
      </c>
      <c r="F81" s="31">
        <v>17</v>
      </c>
      <c r="G81" s="31"/>
      <c r="H81" s="31"/>
      <c r="I81" s="31"/>
      <c r="J81" s="31"/>
      <c r="K81" s="31"/>
      <c r="L81" s="31"/>
    </row>
    <row r="82" spans="2:12" x14ac:dyDescent="0.25">
      <c r="B82" s="31"/>
      <c r="C82" s="2" t="s">
        <v>56</v>
      </c>
      <c r="D82" s="2">
        <v>487</v>
      </c>
      <c r="E82" s="2">
        <v>324</v>
      </c>
      <c r="F82" s="2">
        <v>17</v>
      </c>
      <c r="G82" s="31"/>
      <c r="H82" s="31"/>
      <c r="I82" s="31"/>
      <c r="J82" s="31"/>
      <c r="K82" s="31"/>
      <c r="L82" s="31"/>
    </row>
    <row r="83" spans="2:12" x14ac:dyDescent="0.25">
      <c r="B83" s="31"/>
      <c r="C83" s="2" t="s">
        <v>57</v>
      </c>
      <c r="D83" s="2">
        <v>455</v>
      </c>
      <c r="E83" s="2">
        <v>303</v>
      </c>
      <c r="F83" s="2">
        <v>15</v>
      </c>
      <c r="G83" s="31"/>
      <c r="H83" s="31"/>
      <c r="I83" s="31"/>
      <c r="J83" s="31"/>
      <c r="K83" s="31"/>
      <c r="L83" s="31"/>
    </row>
    <row r="84" spans="2:12" x14ac:dyDescent="0.25">
      <c r="B84" s="31"/>
      <c r="G84" s="31"/>
      <c r="H84" s="31"/>
      <c r="I84" s="31"/>
      <c r="J84" s="31"/>
      <c r="K84" s="31"/>
      <c r="L84" s="31"/>
    </row>
    <row r="85" spans="2:12" x14ac:dyDescent="0.25">
      <c r="B85" s="31"/>
      <c r="G85" s="31"/>
      <c r="H85" s="31"/>
      <c r="I85" s="31"/>
      <c r="J85" s="31"/>
      <c r="K85" s="31"/>
      <c r="L85" s="31"/>
    </row>
    <row r="88" spans="2:12" x14ac:dyDescent="0.25">
      <c r="B88" s="25"/>
    </row>
    <row r="89" spans="2:12" x14ac:dyDescent="0.25">
      <c r="B89" s="32"/>
    </row>
    <row r="98" spans="1:16" x14ac:dyDescent="0.25">
      <c r="A98" s="25" t="s">
        <v>80</v>
      </c>
    </row>
    <row r="99" spans="1:16" x14ac:dyDescent="0.25">
      <c r="A99" s="32" t="s">
        <v>64</v>
      </c>
    </row>
    <row r="102" spans="1:16" ht="13" x14ac:dyDescent="0.3">
      <c r="P102" s="5"/>
    </row>
    <row r="103" spans="1:16" ht="13" x14ac:dyDescent="0.3">
      <c r="P103" s="5"/>
    </row>
  </sheetData>
  <mergeCells count="1">
    <mergeCell ref="A2:B2"/>
  </mergeCells>
  <hyperlinks>
    <hyperlink ref="A2" location="TOC!A1" display="Return to Table of Contents"/>
    <hyperlink ref="CU2" location="TOC!A1" display="Return to Table of Contents"/>
  </hyperlinks>
  <pageMargins left="0.25" right="0.25" top="0.75" bottom="0.75" header="0.3" footer="0.3"/>
  <pageSetup scale="54" orientation="portrait" r:id="rId1"/>
  <headerFooter>
    <oddHeader>&amp;L&amp;"Arial,Bold"2017-18 Survey of Allied Dental Education
Report 2 - Dental Assisting Education Programs</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0"/>
  <sheetViews>
    <sheetView workbookViewId="0">
      <selection activeCell="F5" sqref="F5"/>
    </sheetView>
  </sheetViews>
  <sheetFormatPr defaultColWidth="9.1796875" defaultRowHeight="12.5" x14ac:dyDescent="0.25"/>
  <cols>
    <col min="1" max="1" width="31.54296875" style="2" customWidth="1"/>
    <col min="2" max="2" width="13.1796875" style="2" customWidth="1"/>
    <col min="3" max="3" width="13.81640625" style="2" customWidth="1"/>
    <col min="4" max="4" width="13.1796875" style="2" customWidth="1"/>
    <col min="5" max="5" width="14.1796875" style="2" customWidth="1"/>
    <col min="6" max="6" width="12.81640625" style="2" customWidth="1"/>
    <col min="7" max="7" width="12.1796875" style="2" customWidth="1"/>
    <col min="8" max="8" width="13.54296875" style="2" customWidth="1"/>
    <col min="9" max="9" width="11.81640625" style="2" customWidth="1"/>
    <col min="10" max="10" width="10.1796875" style="2" bestFit="1" customWidth="1"/>
    <col min="11" max="15" width="9.1796875" style="33"/>
    <col min="16" max="16384" width="9.1796875" style="2"/>
  </cols>
  <sheetData>
    <row r="1" spans="1:15" ht="13" x14ac:dyDescent="0.3">
      <c r="A1" s="1" t="s">
        <v>15</v>
      </c>
    </row>
    <row r="2" spans="1:15" x14ac:dyDescent="0.25">
      <c r="A2" s="13" t="s">
        <v>46</v>
      </c>
    </row>
    <row r="3" spans="1:15" ht="13" x14ac:dyDescent="0.3">
      <c r="A3" s="34"/>
      <c r="B3" s="379" t="s">
        <v>81</v>
      </c>
      <c r="C3" s="379"/>
      <c r="D3" s="379"/>
      <c r="E3" s="379"/>
      <c r="F3" s="35"/>
      <c r="G3" s="35"/>
      <c r="H3" s="35"/>
      <c r="I3" s="35"/>
    </row>
    <row r="4" spans="1:15" ht="39.5" thickBot="1" x14ac:dyDescent="0.35">
      <c r="A4" s="14"/>
      <c r="B4" s="36" t="s">
        <v>82</v>
      </c>
      <c r="C4" s="36" t="s">
        <v>83</v>
      </c>
      <c r="D4" s="36" t="s">
        <v>84</v>
      </c>
      <c r="E4" s="36" t="s">
        <v>85</v>
      </c>
      <c r="F4" s="36" t="s">
        <v>819</v>
      </c>
      <c r="G4" s="36" t="s">
        <v>86</v>
      </c>
      <c r="H4" s="36" t="s">
        <v>87</v>
      </c>
      <c r="I4" s="36" t="s">
        <v>88</v>
      </c>
      <c r="J4" s="37"/>
      <c r="K4" s="38"/>
      <c r="L4" s="38"/>
      <c r="M4" s="38"/>
    </row>
    <row r="5" spans="1:15" ht="13" x14ac:dyDescent="0.3">
      <c r="A5" s="16" t="s">
        <v>58</v>
      </c>
      <c r="B5" s="39"/>
      <c r="C5" s="39"/>
      <c r="D5" s="39"/>
      <c r="E5" s="39"/>
      <c r="F5" s="39"/>
      <c r="G5" s="39"/>
      <c r="H5" s="39"/>
      <c r="I5" s="39"/>
      <c r="K5" s="40"/>
    </row>
    <row r="6" spans="1:15" x14ac:dyDescent="0.25">
      <c r="A6" s="41" t="s">
        <v>89</v>
      </c>
      <c r="B6" s="42">
        <v>42</v>
      </c>
      <c r="C6" s="42">
        <v>24</v>
      </c>
      <c r="D6" s="42">
        <v>5</v>
      </c>
      <c r="E6" s="42">
        <v>14</v>
      </c>
      <c r="F6" s="42">
        <v>181</v>
      </c>
      <c r="G6" s="42">
        <v>37</v>
      </c>
      <c r="H6" s="42">
        <v>23</v>
      </c>
      <c r="I6" s="42">
        <v>4</v>
      </c>
      <c r="J6" s="43"/>
      <c r="K6" s="44"/>
    </row>
    <row r="7" spans="1:15" ht="13" x14ac:dyDescent="0.25">
      <c r="A7" s="41" t="s">
        <v>90</v>
      </c>
      <c r="B7" s="45">
        <v>1404</v>
      </c>
      <c r="C7" s="42">
        <v>827</v>
      </c>
      <c r="D7" s="42">
        <v>189</v>
      </c>
      <c r="E7" s="42">
        <v>353</v>
      </c>
      <c r="F7" s="45">
        <v>4221</v>
      </c>
      <c r="G7" s="46">
        <v>865</v>
      </c>
      <c r="H7" s="45">
        <v>1224</v>
      </c>
      <c r="I7" s="42">
        <v>88</v>
      </c>
      <c r="J7" s="43"/>
      <c r="K7" s="47"/>
      <c r="L7" s="47"/>
      <c r="M7" s="47"/>
      <c r="N7" s="47"/>
      <c r="O7" s="47"/>
    </row>
    <row r="8" spans="1:15" ht="13" x14ac:dyDescent="0.25">
      <c r="A8" s="48" t="s">
        <v>91</v>
      </c>
      <c r="B8" s="49">
        <v>1230</v>
      </c>
      <c r="C8" s="50">
        <v>740</v>
      </c>
      <c r="D8" s="50">
        <v>174</v>
      </c>
      <c r="E8" s="50">
        <v>317</v>
      </c>
      <c r="F8" s="49">
        <v>4083</v>
      </c>
      <c r="G8" s="50">
        <v>771</v>
      </c>
      <c r="H8" s="50">
        <v>863</v>
      </c>
      <c r="I8" s="50">
        <v>87</v>
      </c>
      <c r="J8" s="43"/>
      <c r="K8" s="378"/>
      <c r="L8" s="378"/>
      <c r="M8" s="52"/>
      <c r="N8" s="53"/>
      <c r="O8" s="53"/>
    </row>
    <row r="9" spans="1:15" ht="13" x14ac:dyDescent="0.3">
      <c r="A9" s="16" t="s">
        <v>60</v>
      </c>
      <c r="B9" s="54"/>
      <c r="C9" s="54"/>
      <c r="D9" s="54"/>
      <c r="E9" s="54"/>
      <c r="F9" s="54"/>
      <c r="G9" s="54"/>
      <c r="H9" s="54"/>
      <c r="I9" s="54"/>
      <c r="J9" s="43"/>
      <c r="K9" s="378"/>
      <c r="L9" s="378"/>
      <c r="M9" s="52"/>
      <c r="N9" s="53"/>
      <c r="O9" s="53"/>
    </row>
    <row r="10" spans="1:15" ht="13" x14ac:dyDescent="0.25">
      <c r="A10" s="41" t="s">
        <v>89</v>
      </c>
      <c r="B10" s="42">
        <v>8</v>
      </c>
      <c r="C10" s="42">
        <v>2</v>
      </c>
      <c r="D10" s="42">
        <v>2</v>
      </c>
      <c r="E10" s="42">
        <v>5</v>
      </c>
      <c r="F10" s="42">
        <v>153</v>
      </c>
      <c r="G10" s="42">
        <v>57</v>
      </c>
      <c r="H10" s="42">
        <v>24</v>
      </c>
      <c r="I10" s="42">
        <v>5</v>
      </c>
      <c r="J10" s="43"/>
      <c r="K10" s="378"/>
      <c r="L10" s="378"/>
      <c r="M10" s="52"/>
      <c r="N10" s="53"/>
      <c r="O10" s="53"/>
    </row>
    <row r="11" spans="1:15" ht="13" x14ac:dyDescent="0.25">
      <c r="A11" s="41" t="s">
        <v>90</v>
      </c>
      <c r="B11" s="42">
        <v>243</v>
      </c>
      <c r="C11" s="42">
        <v>66</v>
      </c>
      <c r="D11" s="42">
        <v>50</v>
      </c>
      <c r="E11" s="42">
        <v>150</v>
      </c>
      <c r="F11" s="45">
        <v>4174</v>
      </c>
      <c r="G11" s="45">
        <v>2396</v>
      </c>
      <c r="H11" s="45">
        <v>1256</v>
      </c>
      <c r="I11" s="42">
        <v>260</v>
      </c>
      <c r="J11" s="43"/>
      <c r="K11" s="378"/>
      <c r="L11" s="378"/>
      <c r="M11" s="52"/>
      <c r="N11" s="53"/>
      <c r="O11" s="53"/>
    </row>
    <row r="12" spans="1:15" ht="13" x14ac:dyDescent="0.25">
      <c r="A12" s="48" t="s">
        <v>91</v>
      </c>
      <c r="B12" s="50">
        <v>197</v>
      </c>
      <c r="C12" s="50">
        <v>48</v>
      </c>
      <c r="D12" s="50">
        <v>19</v>
      </c>
      <c r="E12" s="50">
        <v>93</v>
      </c>
      <c r="F12" s="49">
        <v>3198</v>
      </c>
      <c r="G12" s="49">
        <v>1745</v>
      </c>
      <c r="H12" s="49">
        <v>547</v>
      </c>
      <c r="I12" s="50">
        <v>115</v>
      </c>
      <c r="J12" s="43"/>
      <c r="K12" s="378"/>
      <c r="L12" s="378"/>
      <c r="M12" s="52"/>
      <c r="N12" s="53"/>
      <c r="O12" s="53"/>
    </row>
    <row r="13" spans="1:15" ht="13" x14ac:dyDescent="0.3">
      <c r="A13" s="16" t="s">
        <v>61</v>
      </c>
      <c r="B13" s="54"/>
      <c r="C13" s="54"/>
      <c r="D13" s="54"/>
      <c r="E13" s="54"/>
      <c r="F13" s="54"/>
      <c r="G13" s="54"/>
      <c r="H13" s="54"/>
      <c r="I13" s="54"/>
      <c r="J13" s="43"/>
      <c r="K13" s="378"/>
      <c r="L13" s="378"/>
      <c r="M13" s="52"/>
      <c r="N13" s="53"/>
      <c r="O13" s="53"/>
    </row>
    <row r="14" spans="1:15" ht="13" x14ac:dyDescent="0.25">
      <c r="A14" s="41" t="s">
        <v>89</v>
      </c>
      <c r="B14" s="42">
        <v>1</v>
      </c>
      <c r="C14" s="42">
        <v>1</v>
      </c>
      <c r="D14" s="42">
        <v>1</v>
      </c>
      <c r="E14" s="42">
        <v>0</v>
      </c>
      <c r="F14" s="42">
        <v>9</v>
      </c>
      <c r="G14" s="42">
        <v>3</v>
      </c>
      <c r="H14" s="42">
        <v>0</v>
      </c>
      <c r="I14" s="42">
        <v>0</v>
      </c>
      <c r="J14" s="43"/>
      <c r="K14" s="378"/>
      <c r="L14" s="378"/>
      <c r="M14" s="52"/>
      <c r="N14" s="53"/>
      <c r="O14" s="53"/>
    </row>
    <row r="15" spans="1:15" ht="13" x14ac:dyDescent="0.25">
      <c r="A15" s="41" t="s">
        <v>90</v>
      </c>
      <c r="B15" s="42">
        <v>20</v>
      </c>
      <c r="C15" s="42">
        <v>12</v>
      </c>
      <c r="D15" s="42">
        <v>60</v>
      </c>
      <c r="E15" s="42">
        <v>0</v>
      </c>
      <c r="F15" s="42">
        <v>169</v>
      </c>
      <c r="G15" s="42">
        <v>194</v>
      </c>
      <c r="H15" s="42">
        <v>0</v>
      </c>
      <c r="I15" s="42">
        <v>0</v>
      </c>
      <c r="J15" s="43"/>
      <c r="K15" s="378"/>
      <c r="L15" s="378"/>
      <c r="M15" s="52"/>
      <c r="N15" s="53"/>
      <c r="O15" s="53"/>
    </row>
    <row r="16" spans="1:15" ht="13" x14ac:dyDescent="0.25">
      <c r="A16" s="48" t="s">
        <v>91</v>
      </c>
      <c r="B16" s="50">
        <v>11</v>
      </c>
      <c r="C16" s="50">
        <v>2</v>
      </c>
      <c r="D16" s="50">
        <v>45</v>
      </c>
      <c r="E16" s="50">
        <v>0</v>
      </c>
      <c r="F16" s="50">
        <v>136</v>
      </c>
      <c r="G16" s="50">
        <v>109</v>
      </c>
      <c r="H16" s="50">
        <v>0</v>
      </c>
      <c r="I16" s="50">
        <v>0</v>
      </c>
      <c r="J16" s="43"/>
      <c r="K16" s="378"/>
      <c r="L16" s="378"/>
      <c r="M16" s="52"/>
      <c r="N16" s="53"/>
      <c r="O16" s="53"/>
    </row>
    <row r="17" spans="1:15" ht="13" x14ac:dyDescent="0.25">
      <c r="K17" s="378"/>
      <c r="L17" s="378"/>
      <c r="M17" s="52"/>
      <c r="N17" s="53"/>
      <c r="O17" s="53"/>
    </row>
    <row r="18" spans="1:15" ht="13" x14ac:dyDescent="0.25">
      <c r="A18" s="25" t="s">
        <v>92</v>
      </c>
      <c r="K18" s="378"/>
      <c r="L18" s="378"/>
      <c r="M18" s="52"/>
      <c r="N18" s="53"/>
      <c r="O18" s="53"/>
    </row>
    <row r="19" spans="1:15" ht="13" x14ac:dyDescent="0.25">
      <c r="A19" s="25" t="s">
        <v>93</v>
      </c>
      <c r="K19" s="378"/>
      <c r="L19" s="378"/>
      <c r="M19" s="52"/>
      <c r="N19" s="53"/>
      <c r="O19" s="53"/>
    </row>
    <row r="20" spans="1:15" ht="13" x14ac:dyDescent="0.25">
      <c r="A20" s="27" t="s">
        <v>64</v>
      </c>
      <c r="K20" s="378"/>
      <c r="L20" s="378"/>
      <c r="M20" s="52"/>
      <c r="N20" s="53"/>
      <c r="O20" s="53"/>
    </row>
    <row r="21" spans="1:15" ht="13" x14ac:dyDescent="0.25">
      <c r="K21" s="378"/>
      <c r="L21" s="378"/>
      <c r="M21" s="52"/>
      <c r="N21" s="53"/>
      <c r="O21" s="53"/>
    </row>
    <row r="22" spans="1:15" ht="13" x14ac:dyDescent="0.25">
      <c r="K22" s="378"/>
      <c r="L22" s="378"/>
      <c r="M22" s="52"/>
      <c r="N22" s="53"/>
      <c r="O22" s="53"/>
    </row>
    <row r="23" spans="1:15" ht="14.5" x14ac:dyDescent="0.35">
      <c r="D23" s="55"/>
      <c r="E23" s="55"/>
      <c r="F23" s="55"/>
      <c r="G23" s="33"/>
      <c r="K23" s="378"/>
      <c r="L23" s="378"/>
      <c r="M23" s="52"/>
      <c r="N23" s="53"/>
      <c r="O23" s="53"/>
    </row>
    <row r="24" spans="1:15" ht="14.5" x14ac:dyDescent="0.35">
      <c r="D24" s="55"/>
      <c r="E24" s="55"/>
      <c r="F24" s="55"/>
      <c r="G24" s="33"/>
      <c r="H24" s="33"/>
      <c r="I24" s="33"/>
      <c r="K24" s="378"/>
      <c r="L24" s="378"/>
      <c r="M24" s="52"/>
      <c r="N24" s="53"/>
      <c r="O24" s="53"/>
    </row>
    <row r="25" spans="1:15" ht="14.5" x14ac:dyDescent="0.35">
      <c r="D25" s="55"/>
      <c r="E25" s="55"/>
      <c r="F25" s="55"/>
      <c r="G25" s="33"/>
      <c r="H25" s="47"/>
      <c r="I25" s="47"/>
      <c r="K25" s="378"/>
      <c r="L25" s="378"/>
      <c r="M25" s="52"/>
      <c r="N25" s="53"/>
      <c r="O25" s="53"/>
    </row>
    <row r="26" spans="1:15" ht="14.5" x14ac:dyDescent="0.35">
      <c r="D26" s="55"/>
      <c r="E26" s="55"/>
      <c r="F26" s="55"/>
      <c r="G26" s="33"/>
      <c r="K26" s="378"/>
      <c r="L26" s="378"/>
      <c r="M26" s="52"/>
      <c r="N26" s="53"/>
      <c r="O26" s="53"/>
    </row>
    <row r="27" spans="1:15" ht="14.5" x14ac:dyDescent="0.35">
      <c r="D27" s="55"/>
      <c r="E27" s="55"/>
      <c r="F27" s="55"/>
      <c r="G27" s="33"/>
      <c r="K27" s="378"/>
      <c r="L27" s="378"/>
      <c r="M27" s="52"/>
      <c r="N27" s="53"/>
      <c r="O27" s="53"/>
    </row>
    <row r="28" spans="1:15" ht="14.5" x14ac:dyDescent="0.35">
      <c r="D28" s="55"/>
      <c r="E28" s="55"/>
      <c r="F28" s="55"/>
      <c r="G28" s="33"/>
      <c r="K28" s="378"/>
      <c r="L28" s="378"/>
      <c r="M28" s="52"/>
      <c r="N28" s="53"/>
      <c r="O28" s="53"/>
    </row>
    <row r="29" spans="1:15" ht="14.5" x14ac:dyDescent="0.35">
      <c r="D29" s="55"/>
      <c r="E29" s="55"/>
      <c r="F29" s="55"/>
      <c r="G29" s="33"/>
      <c r="K29" s="378"/>
      <c r="L29" s="378"/>
      <c r="M29" s="52"/>
      <c r="N29" s="53"/>
      <c r="O29" s="53"/>
    </row>
    <row r="30" spans="1:15" ht="14.5" x14ac:dyDescent="0.35">
      <c r="D30" s="55"/>
      <c r="E30" s="55"/>
      <c r="F30" s="55"/>
      <c r="G30" s="33"/>
    </row>
  </sheetData>
  <mergeCells count="23">
    <mergeCell ref="K12:K13"/>
    <mergeCell ref="L12:L13"/>
    <mergeCell ref="B3:E3"/>
    <mergeCell ref="K8:K9"/>
    <mergeCell ref="L8:L9"/>
    <mergeCell ref="K10:K11"/>
    <mergeCell ref="L10:L11"/>
    <mergeCell ref="K14:K15"/>
    <mergeCell ref="L14:L15"/>
    <mergeCell ref="K16:K17"/>
    <mergeCell ref="L16:L17"/>
    <mergeCell ref="K18:K19"/>
    <mergeCell ref="L18:L19"/>
    <mergeCell ref="K26:K27"/>
    <mergeCell ref="L26:L27"/>
    <mergeCell ref="K28:K29"/>
    <mergeCell ref="L28:L29"/>
    <mergeCell ref="K20:K21"/>
    <mergeCell ref="L20:L21"/>
    <mergeCell ref="K22:K23"/>
    <mergeCell ref="L22:L23"/>
    <mergeCell ref="K24:K25"/>
    <mergeCell ref="L24:L25"/>
  </mergeCells>
  <hyperlinks>
    <hyperlink ref="A2" location="TOC!A1" display="Return to Table of Contents"/>
  </hyperlinks>
  <pageMargins left="0.7" right="0.7" top="0.75" bottom="0.75" header="0.3" footer="0.3"/>
  <pageSetup orientation="portrait" horizontalDpi="1200" verticalDpi="1200" r:id="rId1"/>
  <headerFooter>
    <oddHeader>&amp;L&amp;"Arial,Bold"2017-18 Survey of Allied Dental Education
Report 2 - Dental Assisting Education Programs</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3"/>
  <sheetViews>
    <sheetView workbookViewId="0"/>
  </sheetViews>
  <sheetFormatPr defaultColWidth="9.1796875" defaultRowHeight="12.5" x14ac:dyDescent="0.25"/>
  <cols>
    <col min="1" max="1" width="29.81640625" style="2" customWidth="1"/>
    <col min="2" max="11" width="10.54296875" style="2" customWidth="1"/>
    <col min="12" max="13" width="9.453125" style="2" bestFit="1" customWidth="1"/>
    <col min="14" max="16384" width="9.1796875" style="2"/>
  </cols>
  <sheetData>
    <row r="1" spans="1:12" ht="13" x14ac:dyDescent="0.3">
      <c r="A1" s="1" t="s">
        <v>10</v>
      </c>
    </row>
    <row r="2" spans="1:12" ht="16.5" customHeight="1" x14ac:dyDescent="0.25">
      <c r="A2" s="13" t="s">
        <v>46</v>
      </c>
    </row>
    <row r="3" spans="1:12" s="56" customFormat="1" ht="27.75" customHeight="1" thickBot="1" x14ac:dyDescent="0.3">
      <c r="A3" s="14"/>
      <c r="B3" s="14" t="s">
        <v>47</v>
      </c>
      <c r="C3" s="14" t="s">
        <v>48</v>
      </c>
      <c r="D3" s="14" t="s">
        <v>49</v>
      </c>
      <c r="E3" s="14" t="s">
        <v>50</v>
      </c>
      <c r="F3" s="14" t="s">
        <v>51</v>
      </c>
      <c r="G3" s="14" t="s">
        <v>52</v>
      </c>
      <c r="H3" s="14" t="s">
        <v>53</v>
      </c>
      <c r="I3" s="14" t="s">
        <v>54</v>
      </c>
      <c r="J3" s="14" t="s">
        <v>55</v>
      </c>
      <c r="K3" s="14" t="s">
        <v>56</v>
      </c>
      <c r="L3" s="14" t="s">
        <v>57</v>
      </c>
    </row>
    <row r="4" spans="1:12" ht="19.5" customHeight="1" x14ac:dyDescent="0.3">
      <c r="A4" s="16" t="s">
        <v>58</v>
      </c>
      <c r="B4" s="17">
        <v>15010</v>
      </c>
      <c r="C4" s="17">
        <v>15194</v>
      </c>
      <c r="D4" s="17">
        <v>15385</v>
      </c>
      <c r="E4" s="17">
        <v>15521</v>
      </c>
      <c r="F4" s="57">
        <v>15771</v>
      </c>
      <c r="G4" s="58">
        <v>16256</v>
      </c>
      <c r="H4" s="58">
        <v>16162</v>
      </c>
      <c r="I4" s="58">
        <v>16365</v>
      </c>
      <c r="J4" s="58">
        <v>16169</v>
      </c>
      <c r="K4" s="58">
        <v>16214</v>
      </c>
      <c r="L4" s="58">
        <v>16118</v>
      </c>
    </row>
    <row r="5" spans="1:12" ht="19.5" customHeight="1" x14ac:dyDescent="0.25">
      <c r="A5" s="18" t="s">
        <v>59</v>
      </c>
      <c r="B5" s="21">
        <v>1.5</v>
      </c>
      <c r="C5" s="21">
        <v>1.2</v>
      </c>
      <c r="D5" s="21">
        <v>1.3</v>
      </c>
      <c r="E5" s="21">
        <v>0.9</v>
      </c>
      <c r="F5" s="24">
        <f t="shared" ref="F5:L5" si="0">(F4-E4)/E4*100</f>
        <v>1.6107209587011146</v>
      </c>
      <c r="G5" s="24">
        <f t="shared" si="0"/>
        <v>3.0752647263965507</v>
      </c>
      <c r="H5" s="24">
        <f t="shared" si="0"/>
        <v>-0.57824803149606296</v>
      </c>
      <c r="I5" s="24">
        <f t="shared" si="0"/>
        <v>1.2560326692241059</v>
      </c>
      <c r="J5" s="24">
        <f t="shared" si="0"/>
        <v>-1.1976779712801711</v>
      </c>
      <c r="K5" s="24">
        <f t="shared" si="0"/>
        <v>0.27831034696023255</v>
      </c>
      <c r="L5" s="24">
        <f t="shared" si="0"/>
        <v>-0.59208091772542248</v>
      </c>
    </row>
    <row r="6" spans="1:12" ht="19.5" customHeight="1" x14ac:dyDescent="0.3">
      <c r="A6" s="16" t="s">
        <v>60</v>
      </c>
      <c r="B6" s="17">
        <v>8947</v>
      </c>
      <c r="C6" s="17">
        <v>9208</v>
      </c>
      <c r="D6" s="17">
        <v>10761</v>
      </c>
      <c r="E6" s="17">
        <v>11172</v>
      </c>
      <c r="F6" s="57">
        <v>10427</v>
      </c>
      <c r="G6" s="57">
        <v>9075</v>
      </c>
      <c r="H6" s="57">
        <v>8336</v>
      </c>
      <c r="I6" s="57">
        <v>8416</v>
      </c>
      <c r="J6" s="57">
        <v>7513</v>
      </c>
      <c r="K6" s="57">
        <v>6609</v>
      </c>
      <c r="L6" s="57">
        <v>6400</v>
      </c>
    </row>
    <row r="7" spans="1:12" ht="19.5" customHeight="1" x14ac:dyDescent="0.25">
      <c r="A7" s="18" t="s">
        <v>59</v>
      </c>
      <c r="B7" s="21">
        <v>4.3</v>
      </c>
      <c r="C7" s="21">
        <v>2.9</v>
      </c>
      <c r="D7" s="21">
        <v>16.899999999999999</v>
      </c>
      <c r="E7" s="21">
        <v>3.8</v>
      </c>
      <c r="F7" s="24">
        <f t="shared" ref="F7:L7" si="1">(F6-E6)/E6*100</f>
        <v>-6.668456856426781</v>
      </c>
      <c r="G7" s="24">
        <f t="shared" si="1"/>
        <v>-12.966337393305841</v>
      </c>
      <c r="H7" s="24">
        <f t="shared" si="1"/>
        <v>-8.1432506887052334</v>
      </c>
      <c r="I7" s="24">
        <f t="shared" si="1"/>
        <v>0.95969289827255266</v>
      </c>
      <c r="J7" s="24">
        <f t="shared" si="1"/>
        <v>-10.729562737642585</v>
      </c>
      <c r="K7" s="24">
        <f t="shared" si="1"/>
        <v>-12.032477039797683</v>
      </c>
      <c r="L7" s="24">
        <f t="shared" si="1"/>
        <v>-3.1623543652594948</v>
      </c>
    </row>
    <row r="8" spans="1:12" ht="19.5" customHeight="1" x14ac:dyDescent="0.3">
      <c r="A8" s="16" t="s">
        <v>61</v>
      </c>
      <c r="B8" s="22">
        <v>621</v>
      </c>
      <c r="C8" s="22">
        <v>607</v>
      </c>
      <c r="D8" s="22">
        <v>692</v>
      </c>
      <c r="E8" s="22">
        <v>722</v>
      </c>
      <c r="F8" s="59">
        <v>703</v>
      </c>
      <c r="G8" s="59">
        <v>698</v>
      </c>
      <c r="H8" s="59">
        <v>645</v>
      </c>
      <c r="I8" s="59">
        <v>538</v>
      </c>
      <c r="J8" s="59">
        <v>508</v>
      </c>
      <c r="K8" s="59">
        <v>499</v>
      </c>
      <c r="L8" s="59">
        <v>468</v>
      </c>
    </row>
    <row r="9" spans="1:12" ht="19.5" customHeight="1" x14ac:dyDescent="0.25">
      <c r="A9" s="18" t="s">
        <v>59</v>
      </c>
      <c r="B9" s="21">
        <v>-8.8000000000000007</v>
      </c>
      <c r="C9" s="21">
        <v>-2.2999999999999998</v>
      </c>
      <c r="D9" s="24">
        <v>14</v>
      </c>
      <c r="E9" s="21">
        <v>4.3</v>
      </c>
      <c r="F9" s="24">
        <f t="shared" ref="F9:L9" si="2">(F8-E8)/E8*100</f>
        <v>-2.6315789473684208</v>
      </c>
      <c r="G9" s="24">
        <f t="shared" si="2"/>
        <v>-0.71123755334281646</v>
      </c>
      <c r="H9" s="24">
        <f t="shared" si="2"/>
        <v>-7.5931232091690548</v>
      </c>
      <c r="I9" s="24">
        <f t="shared" si="2"/>
        <v>-16.589147286821706</v>
      </c>
      <c r="J9" s="24">
        <f t="shared" si="2"/>
        <v>-5.5762081784386615</v>
      </c>
      <c r="K9" s="24">
        <f t="shared" si="2"/>
        <v>-1.7716535433070866</v>
      </c>
      <c r="L9" s="24">
        <f t="shared" si="2"/>
        <v>-6.2124248496993983</v>
      </c>
    </row>
    <row r="11" spans="1:12" x14ac:dyDescent="0.25">
      <c r="A11" s="25" t="s">
        <v>94</v>
      </c>
    </row>
    <row r="12" spans="1:12" x14ac:dyDescent="0.25">
      <c r="A12" s="25" t="s">
        <v>95</v>
      </c>
    </row>
    <row r="13" spans="1:12" x14ac:dyDescent="0.25">
      <c r="A13" s="27" t="s">
        <v>64</v>
      </c>
    </row>
  </sheetData>
  <hyperlinks>
    <hyperlink ref="A2" location="TOC!A1" display="Return to Table of Contents"/>
  </hyperlinks>
  <pageMargins left="0.25" right="0.25" top="0.75" bottom="0.75" header="0.3" footer="0.3"/>
  <pageSetup scale="94" orientation="landscape" r:id="rId1"/>
  <headerFooter>
    <oddHeader>&amp;L&amp;"Arial,Bold"2017-18 Survey of Allied Dental Education
Report 2 - Dental Assisting Education Programs</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3"/>
  <sheetViews>
    <sheetView zoomScaleNormal="100" workbookViewId="0"/>
  </sheetViews>
  <sheetFormatPr defaultColWidth="9.1796875" defaultRowHeight="12.5" x14ac:dyDescent="0.25"/>
  <cols>
    <col min="1" max="1" width="29" style="2" customWidth="1"/>
    <col min="2" max="13" width="9.81640625" style="2" customWidth="1"/>
    <col min="14" max="16384" width="9.1796875" style="2"/>
  </cols>
  <sheetData>
    <row r="1" spans="1:12" ht="13" x14ac:dyDescent="0.3">
      <c r="A1" s="60" t="s">
        <v>14</v>
      </c>
    </row>
    <row r="2" spans="1:12" ht="16.5" customHeight="1" x14ac:dyDescent="0.25">
      <c r="A2" s="13" t="s">
        <v>46</v>
      </c>
    </row>
    <row r="3" spans="1:12" s="56" customFormat="1" ht="27.75" customHeight="1" thickBot="1" x14ac:dyDescent="0.3">
      <c r="A3" s="14"/>
      <c r="B3" s="14">
        <v>2007</v>
      </c>
      <c r="C3" s="14">
        <v>2008</v>
      </c>
      <c r="D3" s="14">
        <v>2009</v>
      </c>
      <c r="E3" s="14">
        <v>2010</v>
      </c>
      <c r="F3" s="14">
        <v>2011</v>
      </c>
      <c r="G3" s="14">
        <v>2012</v>
      </c>
      <c r="H3" s="14">
        <v>2013</v>
      </c>
      <c r="I3" s="14">
        <v>2014</v>
      </c>
      <c r="J3" s="14">
        <v>2015</v>
      </c>
      <c r="K3" s="14">
        <v>2016</v>
      </c>
      <c r="L3" s="14">
        <v>2017</v>
      </c>
    </row>
    <row r="4" spans="1:12" ht="19.5" customHeight="1" x14ac:dyDescent="0.3">
      <c r="A4" s="16" t="s">
        <v>58</v>
      </c>
      <c r="B4" s="17">
        <v>6652</v>
      </c>
      <c r="C4" s="17">
        <v>6723</v>
      </c>
      <c r="D4" s="17">
        <v>6777</v>
      </c>
      <c r="E4" s="17">
        <v>7000</v>
      </c>
      <c r="F4" s="17">
        <v>6929</v>
      </c>
      <c r="G4" s="17">
        <v>7097</v>
      </c>
      <c r="H4" s="17">
        <v>7277</v>
      </c>
      <c r="I4" s="17">
        <v>7298</v>
      </c>
      <c r="J4" s="17">
        <v>7323</v>
      </c>
      <c r="K4" s="17">
        <v>7385</v>
      </c>
      <c r="L4" s="17">
        <v>7294</v>
      </c>
    </row>
    <row r="5" spans="1:12" ht="19.5" customHeight="1" x14ac:dyDescent="0.25">
      <c r="A5" s="18" t="s">
        <v>59</v>
      </c>
      <c r="B5" s="24">
        <v>6</v>
      </c>
      <c r="C5" s="21">
        <v>1.1000000000000001</v>
      </c>
      <c r="D5" s="21">
        <v>0.8</v>
      </c>
      <c r="E5" s="21">
        <v>3.3</v>
      </c>
      <c r="F5" s="24">
        <f t="shared" ref="F5:L5" si="0">(F4-E4)/E4*100</f>
        <v>-1.0142857142857142</v>
      </c>
      <c r="G5" s="24">
        <f t="shared" si="0"/>
        <v>2.4245922932602104</v>
      </c>
      <c r="H5" s="24">
        <f t="shared" si="0"/>
        <v>2.5362829364520221</v>
      </c>
      <c r="I5" s="24">
        <f t="shared" si="0"/>
        <v>0.28858045898034906</v>
      </c>
      <c r="J5" s="24">
        <f t="shared" si="0"/>
        <v>0.34255960537133462</v>
      </c>
      <c r="K5" s="24">
        <f t="shared" si="0"/>
        <v>0.84664754881879012</v>
      </c>
      <c r="L5" s="24">
        <f t="shared" si="0"/>
        <v>-1.2322274881516588</v>
      </c>
    </row>
    <row r="6" spans="1:12" ht="19.5" customHeight="1" x14ac:dyDescent="0.3">
      <c r="A6" s="16" t="s">
        <v>60</v>
      </c>
      <c r="B6" s="17">
        <v>6097</v>
      </c>
      <c r="C6" s="17">
        <v>6110</v>
      </c>
      <c r="D6" s="17">
        <v>6501</v>
      </c>
      <c r="E6" s="17">
        <v>7294</v>
      </c>
      <c r="F6" s="17">
        <v>7243</v>
      </c>
      <c r="G6" s="17">
        <v>6333</v>
      </c>
      <c r="H6" s="17">
        <v>5773</v>
      </c>
      <c r="I6" s="17">
        <v>5755</v>
      </c>
      <c r="J6" s="17">
        <v>5467</v>
      </c>
      <c r="K6" s="17">
        <v>5242</v>
      </c>
      <c r="L6" s="17">
        <v>4852</v>
      </c>
    </row>
    <row r="7" spans="1:12" ht="19.5" customHeight="1" x14ac:dyDescent="0.25">
      <c r="A7" s="18" t="s">
        <v>59</v>
      </c>
      <c r="B7" s="21">
        <v>2.5</v>
      </c>
      <c r="C7" s="21">
        <v>0.2</v>
      </c>
      <c r="D7" s="21">
        <v>6.4</v>
      </c>
      <c r="E7" s="21">
        <v>12.2</v>
      </c>
      <c r="F7" s="24">
        <f t="shared" ref="F7:L7" si="1">(F6-E6)/E6*100</f>
        <v>-0.69920482588428845</v>
      </c>
      <c r="G7" s="24">
        <f t="shared" si="1"/>
        <v>-12.563854756316442</v>
      </c>
      <c r="H7" s="24">
        <f t="shared" si="1"/>
        <v>-8.8425706616137685</v>
      </c>
      <c r="I7" s="24">
        <f t="shared" si="1"/>
        <v>-0.31179629308851553</v>
      </c>
      <c r="J7" s="24">
        <f t="shared" si="1"/>
        <v>-5.004344048653345</v>
      </c>
      <c r="K7" s="24">
        <f t="shared" si="1"/>
        <v>-4.1156027071520027</v>
      </c>
      <c r="L7" s="24">
        <f t="shared" si="1"/>
        <v>-7.4399084318962219</v>
      </c>
    </row>
    <row r="8" spans="1:12" ht="19.5" customHeight="1" x14ac:dyDescent="0.3">
      <c r="A8" s="16" t="s">
        <v>61</v>
      </c>
      <c r="B8" s="22">
        <v>269</v>
      </c>
      <c r="C8" s="22">
        <v>234</v>
      </c>
      <c r="D8" s="22">
        <v>239</v>
      </c>
      <c r="E8" s="22">
        <v>245</v>
      </c>
      <c r="F8" s="17">
        <v>276</v>
      </c>
      <c r="G8" s="17">
        <v>301</v>
      </c>
      <c r="H8" s="17">
        <v>297</v>
      </c>
      <c r="I8" s="17">
        <v>311</v>
      </c>
      <c r="J8" s="17">
        <v>245</v>
      </c>
      <c r="K8" s="17">
        <v>300</v>
      </c>
      <c r="L8" s="17">
        <v>225</v>
      </c>
    </row>
    <row r="9" spans="1:12" ht="19.5" customHeight="1" x14ac:dyDescent="0.25">
      <c r="A9" s="18" t="s">
        <v>59</v>
      </c>
      <c r="B9" s="21">
        <v>1.5</v>
      </c>
      <c r="C9" s="24">
        <v>-13</v>
      </c>
      <c r="D9" s="21">
        <v>2.1</v>
      </c>
      <c r="E9" s="21">
        <v>2.5</v>
      </c>
      <c r="F9" s="24">
        <f t="shared" ref="F9:L9" si="2">(F8-E8)/E8*100</f>
        <v>12.653061224489795</v>
      </c>
      <c r="G9" s="24">
        <f t="shared" si="2"/>
        <v>9.0579710144927539</v>
      </c>
      <c r="H9" s="24">
        <f t="shared" si="2"/>
        <v>-1.3289036544850499</v>
      </c>
      <c r="I9" s="24">
        <f t="shared" si="2"/>
        <v>4.7138047138047137</v>
      </c>
      <c r="J9" s="24">
        <f t="shared" si="2"/>
        <v>-21.221864951768488</v>
      </c>
      <c r="K9" s="24">
        <f t="shared" si="2"/>
        <v>22.448979591836736</v>
      </c>
      <c r="L9" s="24">
        <f t="shared" si="2"/>
        <v>-25</v>
      </c>
    </row>
    <row r="11" spans="1:12" x14ac:dyDescent="0.25">
      <c r="A11" s="25" t="s">
        <v>62</v>
      </c>
    </row>
    <row r="12" spans="1:12" x14ac:dyDescent="0.25">
      <c r="A12" s="26" t="s">
        <v>63</v>
      </c>
    </row>
    <row r="13" spans="1:12" x14ac:dyDescent="0.25">
      <c r="A13" s="27" t="s">
        <v>64</v>
      </c>
    </row>
  </sheetData>
  <hyperlinks>
    <hyperlink ref="A2" location="TOC!A1" display="Return to Table of Contents"/>
  </hyperlinks>
  <pageMargins left="0.25" right="0.25" top="0.75" bottom="0.75" header="0.3" footer="0.3"/>
  <pageSetup scale="98" fitToHeight="0" orientation="landscape" horizontalDpi="1200" verticalDpi="1200" r:id="rId1"/>
  <headerFooter>
    <oddHeader>&amp;L&amp;"Arial,Bold"2017-18 Survey of Allied Dental Education
Report 2 - Dental Assisting Education Programs</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8"/>
  <sheetViews>
    <sheetView zoomScaleNormal="100" workbookViewId="0">
      <selection activeCell="C45" sqref="C45"/>
    </sheetView>
  </sheetViews>
  <sheetFormatPr defaultColWidth="9.1796875" defaultRowHeight="12.5" x14ac:dyDescent="0.25"/>
  <cols>
    <col min="1" max="1" width="29.81640625" style="2" customWidth="1"/>
    <col min="2" max="15" width="8.81640625" style="2" customWidth="1"/>
    <col min="16" max="16384" width="9.1796875" style="2"/>
  </cols>
  <sheetData>
    <row r="1" spans="1:17" ht="13" x14ac:dyDescent="0.3">
      <c r="A1" s="1" t="s">
        <v>16</v>
      </c>
    </row>
    <row r="2" spans="1:17" x14ac:dyDescent="0.25">
      <c r="A2" s="13" t="s">
        <v>46</v>
      </c>
    </row>
    <row r="3" spans="1:17" ht="13" x14ac:dyDescent="0.3">
      <c r="A3" s="61"/>
      <c r="B3" s="61"/>
      <c r="C3" s="61"/>
      <c r="D3" s="61"/>
      <c r="E3" s="61"/>
      <c r="F3" s="61"/>
      <c r="G3" s="61"/>
      <c r="H3" s="382" t="s">
        <v>96</v>
      </c>
      <c r="I3" s="382"/>
      <c r="J3" s="380" t="s">
        <v>97</v>
      </c>
      <c r="K3" s="380"/>
      <c r="L3" s="61"/>
      <c r="M3" s="61"/>
      <c r="N3" s="61"/>
      <c r="O3" s="63"/>
    </row>
    <row r="4" spans="1:17" s="66" customFormat="1" ht="13" x14ac:dyDescent="0.3">
      <c r="A4" s="64"/>
      <c r="B4" s="380" t="s">
        <v>98</v>
      </c>
      <c r="C4" s="380"/>
      <c r="D4" s="380" t="s">
        <v>99</v>
      </c>
      <c r="E4" s="380"/>
      <c r="F4" s="380" t="s">
        <v>100</v>
      </c>
      <c r="G4" s="380"/>
      <c r="H4" s="382"/>
      <c r="I4" s="382"/>
      <c r="J4" s="380" t="s">
        <v>101</v>
      </c>
      <c r="K4" s="380"/>
      <c r="L4" s="380" t="s">
        <v>88</v>
      </c>
      <c r="M4" s="380"/>
      <c r="N4" s="380" t="s">
        <v>102</v>
      </c>
      <c r="O4" s="381"/>
    </row>
    <row r="5" spans="1:17" ht="13.5" thickBot="1" x14ac:dyDescent="0.35">
      <c r="A5" s="67"/>
      <c r="B5" s="68" t="s">
        <v>103</v>
      </c>
      <c r="C5" s="68" t="s">
        <v>104</v>
      </c>
      <c r="D5" s="68" t="s">
        <v>103</v>
      </c>
      <c r="E5" s="68" t="s">
        <v>104</v>
      </c>
      <c r="F5" s="68" t="s">
        <v>103</v>
      </c>
      <c r="G5" s="68" t="s">
        <v>104</v>
      </c>
      <c r="H5" s="68" t="s">
        <v>103</v>
      </c>
      <c r="I5" s="68" t="s">
        <v>104</v>
      </c>
      <c r="J5" s="68" t="s">
        <v>103</v>
      </c>
      <c r="K5" s="68" t="s">
        <v>104</v>
      </c>
      <c r="L5" s="68" t="s">
        <v>103</v>
      </c>
      <c r="M5" s="68" t="s">
        <v>104</v>
      </c>
      <c r="N5" s="68" t="s">
        <v>103</v>
      </c>
      <c r="O5" s="69" t="s">
        <v>104</v>
      </c>
    </row>
    <row r="6" spans="1:17" ht="18.75" customHeight="1" x14ac:dyDescent="0.3">
      <c r="A6" s="70" t="s">
        <v>58</v>
      </c>
      <c r="B6" s="71">
        <v>1</v>
      </c>
      <c r="C6" s="72">
        <f>B6/$N$6*100</f>
        <v>0.30303030303030304</v>
      </c>
      <c r="D6" s="71">
        <v>3</v>
      </c>
      <c r="E6" s="72">
        <f>D6/$N$6*100</f>
        <v>0.90909090909090906</v>
      </c>
      <c r="F6" s="71">
        <v>265</v>
      </c>
      <c r="G6" s="72">
        <f>F6/$N$6*100</f>
        <v>80.303030303030297</v>
      </c>
      <c r="H6" s="71">
        <v>13</v>
      </c>
      <c r="I6" s="72">
        <f>H6/$N$6*100</f>
        <v>3.939393939393939</v>
      </c>
      <c r="J6" s="71">
        <v>46</v>
      </c>
      <c r="K6" s="72">
        <f>J6/$N$6*100</f>
        <v>13.939393939393941</v>
      </c>
      <c r="L6" s="71">
        <v>2</v>
      </c>
      <c r="M6" s="72">
        <f>L6/$N$6*100</f>
        <v>0.60606060606060608</v>
      </c>
      <c r="N6" s="71">
        <v>330</v>
      </c>
      <c r="O6" s="73">
        <f>SUM(C6,E6,G6,I6,K6,M6)</f>
        <v>100</v>
      </c>
    </row>
    <row r="7" spans="1:17" ht="18.75" customHeight="1" x14ac:dyDescent="0.3">
      <c r="A7" s="74" t="s">
        <v>60</v>
      </c>
      <c r="B7" s="75">
        <v>88</v>
      </c>
      <c r="C7" s="76">
        <f>B7/$N$7*100</f>
        <v>34.375</v>
      </c>
      <c r="D7" s="75">
        <v>156</v>
      </c>
      <c r="E7" s="76">
        <f>D7/$N$7*100</f>
        <v>60.9375</v>
      </c>
      <c r="F7" s="75">
        <v>10</v>
      </c>
      <c r="G7" s="76">
        <f>F7/$N$7*100</f>
        <v>3.90625</v>
      </c>
      <c r="H7" s="75">
        <v>0</v>
      </c>
      <c r="I7" s="76">
        <f>H7/$N$7*100</f>
        <v>0</v>
      </c>
      <c r="J7" s="77">
        <v>0</v>
      </c>
      <c r="K7" s="76">
        <f>J7/$N$7*100</f>
        <v>0</v>
      </c>
      <c r="L7" s="75">
        <v>2</v>
      </c>
      <c r="M7" s="76">
        <f>L7/$N$7*100</f>
        <v>0.78125</v>
      </c>
      <c r="N7" s="75">
        <v>256</v>
      </c>
      <c r="O7" s="78">
        <f>SUM(C7,E7,G7,I7,K7,M7)</f>
        <v>100</v>
      </c>
      <c r="P7" s="6"/>
    </row>
    <row r="8" spans="1:17" ht="18.75" customHeight="1" x14ac:dyDescent="0.3">
      <c r="A8" s="79" t="s">
        <v>61</v>
      </c>
      <c r="B8" s="80">
        <v>0</v>
      </c>
      <c r="C8" s="81">
        <f>B8/$N$8*100</f>
        <v>0</v>
      </c>
      <c r="D8" s="80">
        <v>6</v>
      </c>
      <c r="E8" s="81">
        <f>D8/$N$8*100</f>
        <v>40</v>
      </c>
      <c r="F8" s="80">
        <v>8</v>
      </c>
      <c r="G8" s="81">
        <f>F8/$N$8*100</f>
        <v>53.333333333333336</v>
      </c>
      <c r="H8" s="80">
        <v>0</v>
      </c>
      <c r="I8" s="81">
        <f>H8/$N$8*100</f>
        <v>0</v>
      </c>
      <c r="J8" s="82">
        <v>0</v>
      </c>
      <c r="K8" s="81">
        <f>J8/$N$8*100</f>
        <v>0</v>
      </c>
      <c r="L8" s="80" t="s">
        <v>105</v>
      </c>
      <c r="M8" s="81">
        <v>6.7</v>
      </c>
      <c r="N8" s="80">
        <v>15</v>
      </c>
      <c r="O8" s="83">
        <f>SUM(C8,E8,G8,I8,K8,M8)</f>
        <v>100.03333333333335</v>
      </c>
    </row>
    <row r="9" spans="1:17" x14ac:dyDescent="0.25">
      <c r="A9" s="84" t="s">
        <v>106</v>
      </c>
    </row>
    <row r="11" spans="1:17" x14ac:dyDescent="0.25">
      <c r="A11" s="25" t="s">
        <v>107</v>
      </c>
    </row>
    <row r="12" spans="1:17" x14ac:dyDescent="0.25">
      <c r="A12" s="25" t="s">
        <v>93</v>
      </c>
    </row>
    <row r="13" spans="1:17" x14ac:dyDescent="0.25">
      <c r="A13" s="27" t="s">
        <v>64</v>
      </c>
    </row>
    <row r="16" spans="1:17" x14ac:dyDescent="0.25">
      <c r="E16" s="33"/>
      <c r="F16" s="33"/>
      <c r="G16" s="33"/>
      <c r="H16" s="33"/>
      <c r="I16" s="33"/>
      <c r="J16" s="33"/>
      <c r="K16" s="33"/>
      <c r="L16" s="33"/>
      <c r="M16" s="33"/>
      <c r="N16" s="33"/>
      <c r="O16" s="33"/>
      <c r="P16" s="33"/>
      <c r="Q16" s="33"/>
    </row>
    <row r="17" spans="1:17" ht="13" x14ac:dyDescent="0.25">
      <c r="A17" s="33"/>
      <c r="B17" s="33"/>
      <c r="C17" s="33"/>
      <c r="D17" s="33"/>
      <c r="E17" s="378"/>
      <c r="F17" s="378"/>
      <c r="G17" s="378"/>
      <c r="H17" s="47"/>
      <c r="I17" s="47"/>
      <c r="J17" s="33"/>
      <c r="K17" s="378"/>
      <c r="L17" s="378"/>
      <c r="M17" s="378"/>
      <c r="N17" s="47"/>
      <c r="O17" s="47"/>
      <c r="P17" s="33"/>
      <c r="Q17" s="33"/>
    </row>
    <row r="18" spans="1:17" ht="13" x14ac:dyDescent="0.25">
      <c r="A18" s="33"/>
      <c r="B18" s="33"/>
      <c r="C18" s="33"/>
      <c r="D18" s="33"/>
      <c r="E18" s="378"/>
      <c r="F18" s="378"/>
      <c r="G18" s="378"/>
      <c r="H18" s="47"/>
      <c r="I18" s="47"/>
      <c r="J18" s="33"/>
      <c r="K18" s="378"/>
      <c r="L18" s="378"/>
      <c r="M18" s="378"/>
      <c r="N18" s="47"/>
      <c r="O18" s="47"/>
      <c r="P18" s="33"/>
      <c r="Q18" s="33"/>
    </row>
    <row r="19" spans="1:17" ht="13" x14ac:dyDescent="0.25">
      <c r="A19" s="33"/>
      <c r="B19" s="33"/>
      <c r="C19" s="33"/>
      <c r="D19" s="33"/>
      <c r="E19" s="47"/>
      <c r="F19" s="85"/>
      <c r="G19" s="85"/>
      <c r="H19" s="85"/>
      <c r="I19" s="85"/>
      <c r="J19" s="33"/>
      <c r="K19" s="47"/>
      <c r="L19" s="85"/>
      <c r="M19" s="85"/>
      <c r="N19" s="85"/>
      <c r="O19" s="85"/>
      <c r="P19" s="33"/>
      <c r="Q19" s="33"/>
    </row>
    <row r="20" spans="1:17" ht="13" x14ac:dyDescent="0.25">
      <c r="A20" s="33"/>
      <c r="B20" s="33"/>
      <c r="C20" s="33"/>
      <c r="D20" s="33"/>
      <c r="E20" s="47"/>
      <c r="F20" s="85"/>
      <c r="G20" s="85"/>
      <c r="H20" s="85"/>
      <c r="I20" s="85"/>
      <c r="J20" s="33"/>
      <c r="K20" s="47"/>
      <c r="L20" s="85"/>
      <c r="M20" s="85"/>
      <c r="N20" s="85"/>
      <c r="O20" s="85"/>
      <c r="P20" s="33"/>
      <c r="Q20" s="33"/>
    </row>
    <row r="21" spans="1:17" ht="13" x14ac:dyDescent="0.25">
      <c r="A21" s="33"/>
      <c r="B21" s="378"/>
      <c r="C21" s="378"/>
      <c r="D21" s="378"/>
      <c r="E21" s="47"/>
      <c r="F21" s="47"/>
      <c r="G21" s="85"/>
      <c r="H21" s="85"/>
      <c r="I21" s="85"/>
      <c r="J21" s="33"/>
      <c r="K21" s="47"/>
      <c r="L21" s="85"/>
      <c r="M21" s="85"/>
      <c r="N21" s="85"/>
      <c r="O21" s="85"/>
      <c r="P21" s="33"/>
      <c r="Q21" s="33"/>
    </row>
    <row r="22" spans="1:17" ht="13" x14ac:dyDescent="0.25">
      <c r="A22" s="33"/>
      <c r="B22" s="378"/>
      <c r="C22" s="378"/>
      <c r="D22" s="378"/>
      <c r="E22" s="47"/>
      <c r="F22" s="47"/>
      <c r="G22" s="85"/>
      <c r="H22" s="85"/>
      <c r="I22" s="85"/>
      <c r="J22" s="33"/>
      <c r="K22" s="47"/>
      <c r="L22" s="85"/>
      <c r="M22" s="85"/>
      <c r="N22" s="85"/>
      <c r="O22" s="85"/>
      <c r="P22" s="33"/>
      <c r="Q22" s="33"/>
    </row>
    <row r="23" spans="1:17" ht="13" x14ac:dyDescent="0.25">
      <c r="A23" s="33"/>
      <c r="B23" s="47"/>
      <c r="C23" s="85"/>
      <c r="D23" s="85"/>
      <c r="E23" s="85"/>
      <c r="F23" s="85"/>
      <c r="G23" s="85"/>
      <c r="H23" s="85"/>
      <c r="I23" s="85"/>
      <c r="J23" s="33"/>
      <c r="K23" s="47"/>
      <c r="L23" s="85"/>
      <c r="M23" s="85"/>
      <c r="N23" s="85"/>
      <c r="O23" s="85"/>
      <c r="P23" s="33"/>
      <c r="Q23" s="33"/>
    </row>
    <row r="24" spans="1:17" ht="13" x14ac:dyDescent="0.25">
      <c r="A24" s="33"/>
      <c r="B24" s="47"/>
      <c r="C24" s="85"/>
      <c r="D24" s="85"/>
      <c r="E24" s="85"/>
      <c r="F24" s="85"/>
      <c r="G24" s="33"/>
      <c r="H24" s="33"/>
    </row>
    <row r="25" spans="1:17" ht="13" x14ac:dyDescent="0.25">
      <c r="A25" s="33"/>
      <c r="B25" s="47"/>
      <c r="C25" s="85"/>
      <c r="D25" s="85"/>
      <c r="E25" s="85"/>
      <c r="F25" s="85"/>
      <c r="G25" s="33"/>
      <c r="H25" s="33"/>
    </row>
    <row r="26" spans="1:17" ht="13" x14ac:dyDescent="0.25">
      <c r="A26" s="33"/>
      <c r="B26" s="47"/>
      <c r="C26" s="85"/>
      <c r="D26" s="85"/>
      <c r="E26" s="85"/>
      <c r="F26" s="85"/>
      <c r="G26" s="33"/>
      <c r="H26" s="33"/>
    </row>
    <row r="27" spans="1:17" ht="13" x14ac:dyDescent="0.25">
      <c r="A27" s="33"/>
      <c r="B27" s="47"/>
      <c r="C27" s="85"/>
      <c r="D27" s="85"/>
      <c r="E27" s="85"/>
      <c r="F27" s="85"/>
      <c r="G27" s="33"/>
      <c r="H27" s="33"/>
    </row>
    <row r="28" spans="1:17" x14ac:dyDescent="0.25">
      <c r="A28" s="33"/>
      <c r="B28" s="33"/>
      <c r="C28" s="33"/>
      <c r="D28" s="33"/>
      <c r="E28" s="33"/>
      <c r="F28" s="33"/>
      <c r="G28" s="33"/>
      <c r="H28" s="33"/>
    </row>
  </sheetData>
  <mergeCells count="17">
    <mergeCell ref="B21:B22"/>
    <mergeCell ref="C21:C22"/>
    <mergeCell ref="D21:D22"/>
    <mergeCell ref="L4:M4"/>
    <mergeCell ref="B4:C4"/>
    <mergeCell ref="N4:O4"/>
    <mergeCell ref="E17:E18"/>
    <mergeCell ref="F17:F18"/>
    <mergeCell ref="G17:G18"/>
    <mergeCell ref="K17:K18"/>
    <mergeCell ref="L17:L18"/>
    <mergeCell ref="M17:M18"/>
    <mergeCell ref="H3:I4"/>
    <mergeCell ref="J3:K3"/>
    <mergeCell ref="D4:E4"/>
    <mergeCell ref="F4:G4"/>
    <mergeCell ref="J4:K4"/>
  </mergeCells>
  <hyperlinks>
    <hyperlink ref="A2" location="TOC!A1" display="Return to Table of Contents"/>
  </hyperlinks>
  <pageMargins left="0.25" right="0.25" top="0.75" bottom="0.75" header="0.3" footer="0.3"/>
  <pageSetup scale="86" fitToHeight="0" orientation="landscape" r:id="rId1"/>
  <headerFooter>
    <oddHeader>&amp;L&amp;"Arial,Bold"2017-18 Survey of Allied Dental Education
Report 2 - Dental Assisting Education Programs</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23</vt:i4>
      </vt:variant>
    </vt:vector>
  </HeadingPairs>
  <TitlesOfParts>
    <vt:vector size="54" baseType="lpstr">
      <vt:lpstr>TOC</vt:lpstr>
      <vt:lpstr>Notes</vt:lpstr>
      <vt:lpstr>Glossary</vt:lpstr>
      <vt:lpstr>Tab1</vt:lpstr>
      <vt:lpstr>Fig1a-c</vt:lpstr>
      <vt:lpstr>Tab2</vt:lpstr>
      <vt:lpstr>Tab3</vt:lpstr>
      <vt:lpstr>Tab4</vt:lpstr>
      <vt:lpstr>Tab5</vt:lpstr>
      <vt:lpstr>Fig2</vt:lpstr>
      <vt:lpstr>Fig3a-b</vt:lpstr>
      <vt:lpstr>Fig4-6</vt:lpstr>
      <vt:lpstr>Tab6</vt:lpstr>
      <vt:lpstr>Tab7</vt:lpstr>
      <vt:lpstr>Tab8</vt:lpstr>
      <vt:lpstr>Tab9</vt:lpstr>
      <vt:lpstr>Fig7-8</vt:lpstr>
      <vt:lpstr>Tab10a-c</vt:lpstr>
      <vt:lpstr>Tab11a-c</vt:lpstr>
      <vt:lpstr>Fig9</vt:lpstr>
      <vt:lpstr>Tab12</vt:lpstr>
      <vt:lpstr>Tab13</vt:lpstr>
      <vt:lpstr>Fig10a-b</vt:lpstr>
      <vt:lpstr>Fig11 | Tab14</vt:lpstr>
      <vt:lpstr>Tab15a-b</vt:lpstr>
      <vt:lpstr>Fig12a-c</vt:lpstr>
      <vt:lpstr>Tab16</vt:lpstr>
      <vt:lpstr>Tab17</vt:lpstr>
      <vt:lpstr>Tab18</vt:lpstr>
      <vt:lpstr>Tab19</vt:lpstr>
      <vt:lpstr>Tab20</vt:lpstr>
      <vt:lpstr>'Fig10a-b'!Print_Area</vt:lpstr>
      <vt:lpstr>'Fig1a-c'!Print_Area</vt:lpstr>
      <vt:lpstr>'Fig2'!Print_Area</vt:lpstr>
      <vt:lpstr>'Fig3a-b'!Print_Area</vt:lpstr>
      <vt:lpstr>'Fig4-6'!Print_Area</vt:lpstr>
      <vt:lpstr>'Fig7-8'!Print_Area</vt:lpstr>
      <vt:lpstr>'Fig9'!Print_Area</vt:lpstr>
      <vt:lpstr>Glossary!Print_Area</vt:lpstr>
      <vt:lpstr>Notes!Print_Area</vt:lpstr>
      <vt:lpstr>'Tab1'!Print_Area</vt:lpstr>
      <vt:lpstr>'Tab10a-c'!Print_Area</vt:lpstr>
      <vt:lpstr>'Tab11a-c'!Print_Area</vt:lpstr>
      <vt:lpstr>'Tab15a-b'!Print_Area</vt:lpstr>
      <vt:lpstr>'Tab19'!Print_Area</vt:lpstr>
      <vt:lpstr>'Tab20'!Print_Area</vt:lpstr>
      <vt:lpstr>'Tab3'!Print_Area</vt:lpstr>
      <vt:lpstr>'Tab4'!Print_Area</vt:lpstr>
      <vt:lpstr>'Tab5'!Print_Area</vt:lpstr>
      <vt:lpstr>TOC!Print_Area</vt:lpstr>
      <vt:lpstr>'Tab10a-c'!Print_Titles</vt:lpstr>
      <vt:lpstr>'Tab16'!Print_Titles</vt:lpstr>
      <vt:lpstr>'Tab17'!Print_Titles</vt:lpstr>
      <vt:lpstr>'Tab19'!Print_Titles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2017-18 Survey of Allied Dental Education: Report 1 - Dental Hygiene Programs</dc:title>
  <dc:creator/>
  <cp:lastModifiedBy/>
  <dcterms:created xsi:type="dcterms:W3CDTF">2019-02-19T15:23:02Z</dcterms:created>
  <dcterms:modified xsi:type="dcterms:W3CDTF">2019-07-30T18:31:46Z</dcterms:modified>
</cp:coreProperties>
</file>