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5.xml" ContentType="application/vnd.openxmlformats-officedocument.themeOverride+xml"/>
  <Override PartName="/xl/drawings/drawing5.xml" ContentType="application/vnd.openxmlformats-officedocument.drawingml.chartshapes+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6.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7.xml" ContentType="application/vnd.openxmlformats-officedocument.themeOverride+xml"/>
  <Override PartName="/xl/charts/chart11.xml" ContentType="application/vnd.openxmlformats-officedocument.drawingml.chart+xml"/>
  <Override PartName="/xl/theme/themeOverride8.xml" ContentType="application/vnd.openxmlformats-officedocument.themeOverride+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4.xml" ContentType="application/vnd.openxmlformats-officedocument.drawingml.chart+xml"/>
  <Override PartName="/xl/theme/themeOverride9.xml" ContentType="application/vnd.openxmlformats-officedocument.themeOverrid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15.xml" ContentType="application/vnd.openxmlformats-officedocument.drawingml.chartshapes+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16.xml" ContentType="application/vnd.openxmlformats-officedocument.drawingml.chartshapes+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22.xml" ContentType="application/vnd.openxmlformats-officedocument.drawingml.chart+xml"/>
  <Override PartName="/xl/drawings/drawing19.xml" ContentType="application/vnd.openxmlformats-officedocument.drawing+xml"/>
  <Override PartName="/xl/charts/chart23.xml" ContentType="application/vnd.openxmlformats-officedocument.drawingml.chart+xml"/>
  <Override PartName="/xl/charts/style14.xml" ContentType="application/vnd.ms-office.chartstyle+xml"/>
  <Override PartName="/xl/charts/colors14.xml" ContentType="application/vnd.ms-office.chartcolorstyle+xml"/>
  <Override PartName="/xl/charts/chart24.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2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588" windowHeight="10728"/>
  </bookViews>
  <sheets>
    <sheet name="TOC" sheetId="9" r:id="rId1"/>
    <sheet name="Notes" sheetId="10" r:id="rId2"/>
    <sheet name="Glossary" sheetId="2" r:id="rId3"/>
    <sheet name="Tab1" sheetId="3" r:id="rId4"/>
    <sheet name="Fig1a-c" sheetId="4" r:id="rId5"/>
    <sheet name="Tab2" sheetId="5" r:id="rId6"/>
    <sheet name="Tab3" sheetId="6" r:id="rId7"/>
    <sheet name="Tab4" sheetId="7" r:id="rId8"/>
    <sheet name="Tab5" sheetId="8" r:id="rId9"/>
    <sheet name="Fig2" sheetId="11" r:id="rId10"/>
    <sheet name="Fig3a-b" sheetId="12" r:id="rId11"/>
    <sheet name="Fig4-6" sheetId="29" r:id="rId12"/>
    <sheet name="Tab6" sheetId="13" r:id="rId13"/>
    <sheet name="Tab7" sheetId="14" r:id="rId14"/>
    <sheet name="Tab8" sheetId="16" r:id="rId15"/>
    <sheet name="Tab9" sheetId="17" r:id="rId16"/>
    <sheet name="Fig7-8" sheetId="18" r:id="rId17"/>
    <sheet name="Tab10a-c" sheetId="19" r:id="rId18"/>
    <sheet name="Tab11a-c" sheetId="20" r:id="rId19"/>
    <sheet name="Fig9" sheetId="21" r:id="rId20"/>
    <sheet name="Tab12" sheetId="15" r:id="rId21"/>
    <sheet name="Tab13" sheetId="22" r:id="rId22"/>
    <sheet name="Fig10a-b" sheetId="23" r:id="rId23"/>
    <sheet name="Fig11 | Tab14" sheetId="24" r:id="rId24"/>
    <sheet name="Tab15a-b" sheetId="25" r:id="rId25"/>
    <sheet name="Fig12a-c" sheetId="26" r:id="rId26"/>
    <sheet name="Tab16" sheetId="27" r:id="rId27"/>
    <sheet name="Tab17" sheetId="1" r:id="rId28"/>
    <sheet name="Tab18" sheetId="28" r:id="rId29"/>
  </sheets>
  <definedNames>
    <definedName name="_xlnm.Print_Area" localSheetId="22">'Fig10a-b'!$A$1:$J$97</definedName>
    <definedName name="_xlnm.Print_Area" localSheetId="23">'Fig11 | Tab14'!$A$1:$P$43</definedName>
    <definedName name="_xlnm.Print_Area" localSheetId="25">'Fig12a-c'!$A$1:$P$79</definedName>
    <definedName name="_xlnm.Print_Area" localSheetId="4">'Fig1a-c'!$A$1:$N$99</definedName>
    <definedName name="_xlnm.Print_Area" localSheetId="9">'Fig2'!$A$1:$K$28</definedName>
    <definedName name="_xlnm.Print_Area" localSheetId="10">'Fig3a-b'!$A$1:$N$72</definedName>
    <definedName name="_xlnm.Print_Area" localSheetId="11">'Fig4-6'!$A$1:$L$88</definedName>
    <definedName name="_xlnm.Print_Area" localSheetId="16">'Fig7-8'!$A$1:$N$64</definedName>
    <definedName name="_xlnm.Print_Area" localSheetId="19">'Fig9'!$A$1:$J$29</definedName>
    <definedName name="_xlnm.Print_Area" localSheetId="2">Glossary!$A$1:$B$54</definedName>
    <definedName name="_xlnm.Print_Area" localSheetId="1">Notes!$A$1:$A$9</definedName>
    <definedName name="_xlnm.Print_Area" localSheetId="3">'Tab1'!$A$1:$L$13</definedName>
    <definedName name="_xlnm.Print_Area" localSheetId="17">'Tab10a-c'!$A$1:$O$49</definedName>
    <definedName name="_xlnm.Print_Area" localSheetId="18">'Tab11a-c'!$A$1:$K$46</definedName>
    <definedName name="_xlnm.Print_Area" localSheetId="21">'Tab13'!$A$1:$J$25</definedName>
    <definedName name="_xlnm.Print_Area" localSheetId="24">'Tab15a-b'!$A$1:$J$33</definedName>
    <definedName name="_xlnm.Print_Area" localSheetId="27">'Tab17'!$A$1:$K$24</definedName>
    <definedName name="_xlnm.Print_Area" localSheetId="5">'Tab2'!$A$1:$I$20</definedName>
    <definedName name="_xlnm.Print_Area" localSheetId="6">'Tab3'!$A$1:$L$13</definedName>
    <definedName name="_xlnm.Print_Area" localSheetId="7">'Tab4'!$A$1:$L$13</definedName>
    <definedName name="_xlnm.Print_Area" localSheetId="8">'Tab5'!$A$1:$O$12</definedName>
    <definedName name="_xlnm.Print_Area" localSheetId="12">'Tab6'!$A$1:$H$25</definedName>
    <definedName name="_xlnm.Print_Area" localSheetId="13">'Tab7'!$A$1:$H$25</definedName>
    <definedName name="_xlnm.Print_Area" localSheetId="15">'Tab9'!$A$1:$H$25</definedName>
    <definedName name="_xlnm.Print_Area" localSheetId="0">TOC!$A$1:$A$49</definedName>
    <definedName name="_xlnm.Print_Titles" localSheetId="2">Glossary!$1:$1</definedName>
    <definedName name="_xlnm.Print_Titles" localSheetId="17">'Tab10a-c'!$A:$A</definedName>
    <definedName name="_xlnm.Print_Titles" localSheetId="28">'Tab18'!$A:$B,'Tab18'!$1:$4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2" l="1"/>
  <c r="N46" i="19" l="1"/>
  <c r="N27" i="19"/>
  <c r="S22" i="28" l="1"/>
  <c r="C22" i="28"/>
  <c r="D22" i="28"/>
  <c r="E22" i="28"/>
  <c r="F22" i="28"/>
  <c r="G22" i="28"/>
  <c r="H22" i="28"/>
  <c r="I22" i="28"/>
  <c r="J22" i="28"/>
  <c r="K22" i="28"/>
  <c r="L22" i="28"/>
  <c r="M22" i="28"/>
  <c r="N22" i="28"/>
  <c r="O22" i="28"/>
  <c r="P22" i="28"/>
  <c r="Q22" i="28"/>
  <c r="R22" i="28"/>
  <c r="K21" i="1"/>
  <c r="J21" i="1"/>
  <c r="I21" i="1"/>
  <c r="H21" i="1"/>
  <c r="G21" i="1"/>
  <c r="F21" i="1"/>
  <c r="E21" i="1"/>
  <c r="D21" i="1"/>
  <c r="C21" i="1"/>
  <c r="E21" i="27"/>
  <c r="E22" i="27" s="1"/>
  <c r="D21" i="27"/>
  <c r="C21" i="27"/>
  <c r="C10" i="26"/>
  <c r="C7" i="26"/>
  <c r="C9" i="26"/>
  <c r="C8" i="26"/>
  <c r="C11" i="26"/>
  <c r="G61" i="26"/>
  <c r="F60" i="26" s="1"/>
  <c r="J56" i="26"/>
  <c r="C35" i="26"/>
  <c r="D35" i="26" s="1"/>
  <c r="D14" i="26"/>
  <c r="D30" i="25"/>
  <c r="E30" i="25" s="1"/>
  <c r="B30" i="25"/>
  <c r="C28" i="25" s="1"/>
  <c r="F29" i="25"/>
  <c r="E29" i="25"/>
  <c r="F28" i="25"/>
  <c r="F27" i="25"/>
  <c r="F26" i="25"/>
  <c r="E26" i="25"/>
  <c r="C26" i="25"/>
  <c r="F25" i="25"/>
  <c r="F24" i="25"/>
  <c r="F23" i="25"/>
  <c r="C23" i="25"/>
  <c r="F22" i="25"/>
  <c r="C22" i="25"/>
  <c r="F21" i="25"/>
  <c r="C21" i="25"/>
  <c r="D12" i="25"/>
  <c r="E12" i="25" s="1"/>
  <c r="B12" i="25"/>
  <c r="F11" i="25"/>
  <c r="F10" i="25"/>
  <c r="F9" i="25"/>
  <c r="F8" i="25"/>
  <c r="F7" i="25"/>
  <c r="F6" i="25"/>
  <c r="C11" i="24"/>
  <c r="C10" i="24"/>
  <c r="C9" i="24"/>
  <c r="C8" i="24"/>
  <c r="C7" i="24"/>
  <c r="C6" i="24"/>
  <c r="C5" i="24"/>
  <c r="D11" i="24"/>
  <c r="D10" i="24"/>
  <c r="D9" i="24"/>
  <c r="D8" i="24"/>
  <c r="D7" i="24"/>
  <c r="D6" i="24"/>
  <c r="D5" i="24"/>
  <c r="C22" i="27" l="1"/>
  <c r="D22" i="27"/>
  <c r="E30" i="26"/>
  <c r="E33" i="26"/>
  <c r="E29" i="26"/>
  <c r="E31" i="26"/>
  <c r="E34" i="26"/>
  <c r="E32" i="26"/>
  <c r="F56" i="26"/>
  <c r="F57" i="26"/>
  <c r="F58" i="26"/>
  <c r="F59" i="26"/>
  <c r="E22" i="25"/>
  <c r="E21" i="25"/>
  <c r="E25" i="25"/>
  <c r="E23" i="25"/>
  <c r="E27" i="25"/>
  <c r="E24" i="25"/>
  <c r="E28" i="25"/>
  <c r="C27" i="25"/>
  <c r="C25" i="25"/>
  <c r="C29" i="25"/>
  <c r="C30" i="25"/>
  <c r="F30" i="25"/>
  <c r="G27" i="25" s="1"/>
  <c r="C24" i="25"/>
  <c r="E6" i="25"/>
  <c r="E8" i="25"/>
  <c r="E10" i="25"/>
  <c r="E7" i="25"/>
  <c r="E9" i="25"/>
  <c r="E11" i="25"/>
  <c r="F12" i="25"/>
  <c r="G9" i="25" s="1"/>
  <c r="C6" i="25"/>
  <c r="C9" i="25"/>
  <c r="C8" i="25"/>
  <c r="C10" i="25"/>
  <c r="C7" i="25"/>
  <c r="C11" i="25"/>
  <c r="C12" i="25"/>
  <c r="G12" i="25"/>
  <c r="G8" i="25"/>
  <c r="G11" i="25"/>
  <c r="G7" i="25"/>
  <c r="G24" i="25" l="1"/>
  <c r="G25" i="25"/>
  <c r="G22" i="25"/>
  <c r="G29" i="25"/>
  <c r="G21" i="25"/>
  <c r="G26" i="25"/>
  <c r="G30" i="25"/>
  <c r="G28" i="25"/>
  <c r="G23" i="25"/>
  <c r="G10" i="25"/>
  <c r="G6" i="25"/>
  <c r="D97" i="23" l="1"/>
  <c r="D95" i="23"/>
  <c r="D94" i="23"/>
  <c r="D93" i="23"/>
  <c r="D92" i="23"/>
  <c r="D91" i="23"/>
  <c r="D90" i="23"/>
  <c r="E18" i="23"/>
  <c r="E17" i="23"/>
  <c r="E10" i="23"/>
  <c r="D10" i="23"/>
  <c r="J22" i="22" l="1"/>
  <c r="H22" i="22"/>
  <c r="G22" i="22"/>
  <c r="F22" i="22"/>
  <c r="E22" i="22"/>
  <c r="D22" i="22"/>
  <c r="C22" i="22"/>
  <c r="C6" i="21"/>
  <c r="O45" i="19" l="1"/>
  <c r="O26" i="19"/>
  <c r="N11" i="19"/>
  <c r="O10" i="19" s="1"/>
  <c r="B11" i="19" l="1"/>
  <c r="D43" i="20"/>
  <c r="E43" i="20" s="1"/>
  <c r="B43" i="20"/>
  <c r="C43" i="20" s="1"/>
  <c r="F42" i="20"/>
  <c r="F41" i="20"/>
  <c r="F40" i="20"/>
  <c r="F39" i="20"/>
  <c r="F38" i="20"/>
  <c r="F37" i="20"/>
  <c r="F36" i="20"/>
  <c r="F35" i="20"/>
  <c r="C35" i="20"/>
  <c r="F34" i="20"/>
  <c r="E34" i="20"/>
  <c r="D25" i="20"/>
  <c r="E24" i="20" s="1"/>
  <c r="B25" i="20"/>
  <c r="C25" i="20" s="1"/>
  <c r="F24" i="20"/>
  <c r="F23" i="20"/>
  <c r="C23" i="20"/>
  <c r="F22" i="20"/>
  <c r="F21" i="20"/>
  <c r="F20" i="20"/>
  <c r="F19" i="20"/>
  <c r="C19" i="20"/>
  <c r="D10" i="20"/>
  <c r="E10" i="20" s="1"/>
  <c r="B10" i="20"/>
  <c r="C10" i="20" s="1"/>
  <c r="F9" i="20"/>
  <c r="F8" i="20"/>
  <c r="F7" i="20"/>
  <c r="F6" i="20"/>
  <c r="H46" i="19"/>
  <c r="I46" i="19" s="1"/>
  <c r="F46" i="19"/>
  <c r="G44" i="19" s="1"/>
  <c r="D46" i="19"/>
  <c r="E46" i="19" s="1"/>
  <c r="B46" i="19"/>
  <c r="L44" i="19"/>
  <c r="J44" i="19"/>
  <c r="L43" i="19"/>
  <c r="J43" i="19"/>
  <c r="L42" i="19"/>
  <c r="J42" i="19"/>
  <c r="L41" i="19"/>
  <c r="J41" i="19"/>
  <c r="L40" i="19"/>
  <c r="J40" i="19"/>
  <c r="L39" i="19"/>
  <c r="J39" i="19"/>
  <c r="N39" i="19" s="1"/>
  <c r="L38" i="19"/>
  <c r="J38" i="19"/>
  <c r="L37" i="19"/>
  <c r="J37" i="19"/>
  <c r="N37" i="19" s="1"/>
  <c r="L36" i="19"/>
  <c r="J36" i="19"/>
  <c r="C36" i="19"/>
  <c r="H27" i="19"/>
  <c r="I27" i="19" s="1"/>
  <c r="F27" i="19"/>
  <c r="G24" i="19" s="1"/>
  <c r="D27" i="19"/>
  <c r="E27" i="19" s="1"/>
  <c r="B27" i="19"/>
  <c r="L25" i="19"/>
  <c r="J25" i="19"/>
  <c r="L24" i="19"/>
  <c r="J24" i="19"/>
  <c r="L23" i="19"/>
  <c r="J23" i="19"/>
  <c r="L22" i="19"/>
  <c r="J22" i="19"/>
  <c r="N22" i="19" s="1"/>
  <c r="L21" i="19"/>
  <c r="J21" i="19"/>
  <c r="L20" i="19"/>
  <c r="J20" i="19"/>
  <c r="I11" i="19"/>
  <c r="H11" i="19"/>
  <c r="I8" i="19" s="1"/>
  <c r="F11" i="19"/>
  <c r="G8" i="19" s="1"/>
  <c r="D11" i="19"/>
  <c r="C9" i="19"/>
  <c r="L9" i="19"/>
  <c r="J9" i="19"/>
  <c r="L8" i="19"/>
  <c r="J8" i="19"/>
  <c r="L7" i="19"/>
  <c r="J7" i="19"/>
  <c r="L6" i="19"/>
  <c r="J6" i="19"/>
  <c r="I6" i="19"/>
  <c r="E35" i="20" l="1"/>
  <c r="E37" i="20"/>
  <c r="E39" i="20"/>
  <c r="E41" i="20"/>
  <c r="E36" i="20"/>
  <c r="E38" i="20"/>
  <c r="E40" i="20"/>
  <c r="E42" i="20"/>
  <c r="F43" i="20"/>
  <c r="G43" i="20" s="1"/>
  <c r="C39" i="20"/>
  <c r="C42" i="20"/>
  <c r="G35" i="20"/>
  <c r="C37" i="20"/>
  <c r="C41" i="20"/>
  <c r="C34" i="20"/>
  <c r="C38" i="20"/>
  <c r="G40" i="20"/>
  <c r="C36" i="20"/>
  <c r="C40" i="20"/>
  <c r="G42" i="20"/>
  <c r="C21" i="20"/>
  <c r="F25" i="20"/>
  <c r="G25" i="20" s="1"/>
  <c r="C20" i="20"/>
  <c r="C22" i="20"/>
  <c r="C24" i="20"/>
  <c r="E6" i="20"/>
  <c r="E8" i="20"/>
  <c r="E7" i="20"/>
  <c r="E9" i="20"/>
  <c r="C6" i="20"/>
  <c r="C8" i="20"/>
  <c r="F10" i="20"/>
  <c r="G10" i="20" s="1"/>
  <c r="C9" i="20"/>
  <c r="C7" i="20"/>
  <c r="I36" i="19"/>
  <c r="I38" i="19"/>
  <c r="I40" i="19"/>
  <c r="I42" i="19"/>
  <c r="I44" i="19"/>
  <c r="G42" i="19"/>
  <c r="G43" i="19"/>
  <c r="G36" i="19"/>
  <c r="G37" i="19"/>
  <c r="G40" i="19"/>
  <c r="G41" i="19"/>
  <c r="G46" i="19"/>
  <c r="G38" i="19"/>
  <c r="G39" i="19"/>
  <c r="J46" i="19"/>
  <c r="K43" i="19" s="1"/>
  <c r="N43" i="19"/>
  <c r="N41" i="19"/>
  <c r="E37" i="19"/>
  <c r="E39" i="19"/>
  <c r="E41" i="19"/>
  <c r="E43" i="19"/>
  <c r="C38" i="19"/>
  <c r="C39" i="19"/>
  <c r="C37" i="19"/>
  <c r="C40" i="19"/>
  <c r="C41" i="19"/>
  <c r="C43" i="19"/>
  <c r="C44" i="19"/>
  <c r="C42" i="19"/>
  <c r="C46" i="19"/>
  <c r="I21" i="19"/>
  <c r="I23" i="19"/>
  <c r="I25" i="19"/>
  <c r="G21" i="19"/>
  <c r="G22" i="19"/>
  <c r="G20" i="19"/>
  <c r="G27" i="19"/>
  <c r="G25" i="19"/>
  <c r="J27" i="19"/>
  <c r="K25" i="19" s="1"/>
  <c r="G23" i="19"/>
  <c r="I7" i="19"/>
  <c r="I9" i="19"/>
  <c r="L11" i="19"/>
  <c r="M11" i="19" s="1"/>
  <c r="G9" i="19"/>
  <c r="G7" i="19"/>
  <c r="N24" i="19"/>
  <c r="N20" i="19"/>
  <c r="E20" i="19"/>
  <c r="E22" i="19"/>
  <c r="E24" i="19"/>
  <c r="C20" i="19"/>
  <c r="C21" i="19"/>
  <c r="C22" i="19"/>
  <c r="C23" i="19"/>
  <c r="K23" i="19"/>
  <c r="C25" i="19"/>
  <c r="C24" i="19"/>
  <c r="C27" i="19"/>
  <c r="N9" i="19"/>
  <c r="E7" i="19"/>
  <c r="E11" i="19"/>
  <c r="E6" i="19"/>
  <c r="E8" i="19"/>
  <c r="E9" i="19"/>
  <c r="C8" i="19"/>
  <c r="C6" i="19"/>
  <c r="E25" i="20"/>
  <c r="E19" i="20"/>
  <c r="E20" i="20"/>
  <c r="E21" i="20"/>
  <c r="E22" i="20"/>
  <c r="E23" i="20"/>
  <c r="M6" i="19"/>
  <c r="N8" i="19"/>
  <c r="M9" i="19"/>
  <c r="N6" i="19"/>
  <c r="N7" i="19"/>
  <c r="J11" i="19"/>
  <c r="K8" i="19" s="1"/>
  <c r="N21" i="19"/>
  <c r="N23" i="19"/>
  <c r="N25" i="19"/>
  <c r="L27" i="19"/>
  <c r="N36" i="19"/>
  <c r="N38" i="19"/>
  <c r="N40" i="19"/>
  <c r="N42" i="19"/>
  <c r="N44" i="19"/>
  <c r="L46" i="19"/>
  <c r="M37" i="19" s="1"/>
  <c r="C11" i="19"/>
  <c r="G11" i="19"/>
  <c r="I20" i="19"/>
  <c r="E21" i="19"/>
  <c r="I22" i="19"/>
  <c r="E23" i="19"/>
  <c r="I24" i="19"/>
  <c r="E25" i="19"/>
  <c r="E36" i="19"/>
  <c r="I37" i="19"/>
  <c r="E38" i="19"/>
  <c r="I39" i="19"/>
  <c r="E40" i="19"/>
  <c r="I41" i="19"/>
  <c r="E42" i="19"/>
  <c r="I43" i="19"/>
  <c r="E44" i="19"/>
  <c r="G6" i="19"/>
  <c r="C7" i="19"/>
  <c r="G38" i="20" l="1"/>
  <c r="G39" i="20"/>
  <c r="G34" i="20"/>
  <c r="G36" i="20"/>
  <c r="G41" i="20"/>
  <c r="G37" i="20"/>
  <c r="G22" i="20"/>
  <c r="G19" i="20"/>
  <c r="G23" i="20"/>
  <c r="G20" i="20"/>
  <c r="G24" i="20"/>
  <c r="G21" i="20"/>
  <c r="G9" i="20"/>
  <c r="G8" i="20"/>
  <c r="G7" i="20"/>
  <c r="G6" i="20"/>
  <c r="K41" i="19"/>
  <c r="K42" i="19"/>
  <c r="K38" i="19"/>
  <c r="K44" i="19"/>
  <c r="K39" i="19"/>
  <c r="K37" i="19"/>
  <c r="K36" i="19"/>
  <c r="K40" i="19"/>
  <c r="K46" i="19"/>
  <c r="M41" i="19"/>
  <c r="K24" i="19"/>
  <c r="K27" i="19"/>
  <c r="K20" i="19"/>
  <c r="K22" i="19"/>
  <c r="K21" i="19"/>
  <c r="M8" i="19"/>
  <c r="M7" i="19"/>
  <c r="O20" i="19"/>
  <c r="M27" i="19"/>
  <c r="M21" i="19"/>
  <c r="M23" i="19"/>
  <c r="M25" i="19"/>
  <c r="K6" i="19"/>
  <c r="M24" i="19"/>
  <c r="M46" i="19"/>
  <c r="M44" i="19"/>
  <c r="M36" i="19"/>
  <c r="M42" i="19"/>
  <c r="M40" i="19"/>
  <c r="M38" i="19"/>
  <c r="M43" i="19"/>
  <c r="K11" i="19"/>
  <c r="K7" i="19"/>
  <c r="K9" i="19"/>
  <c r="M22" i="19"/>
  <c r="O40" i="19"/>
  <c r="M20" i="19"/>
  <c r="M39" i="19"/>
  <c r="L23" i="15"/>
  <c r="H23" i="15"/>
  <c r="G23" i="15"/>
  <c r="D23" i="15"/>
  <c r="C23" i="15"/>
  <c r="L22" i="15"/>
  <c r="K22" i="15"/>
  <c r="K23" i="15" s="1"/>
  <c r="J22" i="15"/>
  <c r="J23" i="15" s="1"/>
  <c r="I22" i="15"/>
  <c r="I23" i="15" s="1"/>
  <c r="H22" i="15"/>
  <c r="G22" i="15"/>
  <c r="F22" i="15"/>
  <c r="F23" i="15" s="1"/>
  <c r="E22" i="15"/>
  <c r="E23" i="15" s="1"/>
  <c r="D22" i="15"/>
  <c r="C22" i="15"/>
  <c r="H22" i="14"/>
  <c r="G22" i="14"/>
  <c r="F22" i="14"/>
  <c r="E22" i="14"/>
  <c r="D22" i="14"/>
  <c r="C22" i="14"/>
  <c r="H22" i="13"/>
  <c r="G22" i="13"/>
  <c r="F22" i="13"/>
  <c r="E22" i="13"/>
  <c r="D22" i="13"/>
  <c r="C22" i="13"/>
  <c r="N47" i="12"/>
  <c r="M47" i="12"/>
  <c r="L47" i="12"/>
  <c r="K47" i="12"/>
  <c r="J47" i="12"/>
  <c r="I47" i="12"/>
  <c r="H47" i="12"/>
  <c r="G47" i="12"/>
  <c r="F47" i="12"/>
  <c r="E47" i="12"/>
  <c r="D47" i="12"/>
  <c r="C47" i="12"/>
  <c r="N46" i="12"/>
  <c r="M46" i="12"/>
  <c r="L46" i="12"/>
  <c r="K46" i="12"/>
  <c r="J46" i="12"/>
  <c r="I46" i="12"/>
  <c r="H46" i="12"/>
  <c r="G46" i="12"/>
  <c r="F46" i="12"/>
  <c r="E46" i="12"/>
  <c r="D46" i="12"/>
  <c r="C46" i="12"/>
  <c r="E8" i="11"/>
  <c r="E7" i="11"/>
  <c r="O8" i="8"/>
  <c r="N8" i="8"/>
  <c r="O7" i="8"/>
  <c r="N7" i="8"/>
  <c r="O6" i="8"/>
  <c r="N6" i="8"/>
  <c r="L9" i="7"/>
  <c r="K9" i="7"/>
  <c r="J9" i="7"/>
  <c r="I9" i="7"/>
  <c r="H9" i="7"/>
  <c r="G9" i="7"/>
  <c r="L7" i="7"/>
  <c r="K7" i="7"/>
  <c r="J7" i="7"/>
  <c r="I7" i="7"/>
  <c r="H7" i="7"/>
  <c r="G7" i="7"/>
  <c r="L5" i="7"/>
  <c r="K5" i="7"/>
  <c r="J5" i="7"/>
  <c r="I5" i="7"/>
  <c r="H5" i="7"/>
  <c r="G5" i="7"/>
  <c r="L9" i="6"/>
  <c r="K9" i="6"/>
  <c r="J9" i="6"/>
  <c r="I9" i="6"/>
  <c r="H9" i="6"/>
  <c r="G9" i="6"/>
  <c r="L7" i="6"/>
  <c r="K7" i="6"/>
  <c r="J7" i="6"/>
  <c r="I7" i="6"/>
  <c r="H7" i="6"/>
  <c r="G7" i="6"/>
  <c r="L5" i="6"/>
  <c r="K5" i="6"/>
  <c r="J5" i="6"/>
  <c r="I5" i="6"/>
  <c r="H5" i="6"/>
  <c r="G5" i="6"/>
  <c r="L9" i="3"/>
  <c r="K9" i="3"/>
  <c r="J9" i="3"/>
  <c r="I9" i="3"/>
  <c r="H9" i="3"/>
  <c r="G9" i="3"/>
  <c r="L7" i="3"/>
  <c r="K7" i="3"/>
  <c r="J7" i="3"/>
  <c r="I7" i="3"/>
  <c r="H7" i="3"/>
  <c r="G7" i="3"/>
  <c r="L5" i="3"/>
  <c r="K5" i="3"/>
  <c r="J5" i="3"/>
  <c r="I5" i="3"/>
  <c r="H5" i="3"/>
  <c r="G5" i="3"/>
  <c r="F5" i="3"/>
  <c r="E5" i="3"/>
  <c r="D5" i="3"/>
  <c r="C5" i="3"/>
  <c r="O36" i="19" l="1"/>
  <c r="O21" i="19"/>
  <c r="O23" i="19"/>
  <c r="O25" i="19"/>
  <c r="O22" i="19"/>
  <c r="O24" i="19"/>
  <c r="O27" i="19"/>
  <c r="O46" i="19"/>
  <c r="O43" i="19"/>
  <c r="O41" i="19"/>
  <c r="O39" i="19"/>
  <c r="O37" i="19"/>
  <c r="O11" i="19"/>
  <c r="O9" i="19"/>
  <c r="O7" i="19"/>
  <c r="O44" i="19"/>
  <c r="O38" i="19"/>
  <c r="O6" i="19"/>
  <c r="O8" i="19"/>
  <c r="O42" i="19"/>
</calcChain>
</file>

<file path=xl/sharedStrings.xml><?xml version="1.0" encoding="utf-8"?>
<sst xmlns="http://schemas.openxmlformats.org/spreadsheetml/2006/main" count="1817" uniqueCount="448">
  <si>
    <t>Glossary of Terms</t>
  </si>
  <si>
    <t>Return to Table of Contents</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</si>
  <si>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</si>
  <si>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</si>
  <si>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</si>
  <si>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</si>
  <si>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</si>
  <si>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</si>
  <si>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</si>
  <si>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</si>
  <si>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</si>
  <si>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</si>
  <si>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</si>
  <si>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</si>
  <si>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</si>
  <si>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</si>
  <si>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</si>
  <si>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</si>
  <si>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</si>
  <si>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</si>
  <si>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</si>
  <si>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</si>
  <si>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</si>
  <si>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</si>
  <si>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</si>
  <si>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</si>
  <si>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</si>
  <si>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</si>
  <si>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</si>
  <si>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</si>
  <si>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</si>
  <si>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</si>
  <si>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</si>
  <si>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</si>
  <si>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</si>
  <si>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</si>
  <si>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</si>
  <si>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</si>
  <si>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</si>
  <si>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</si>
  <si>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</si>
  <si>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</si>
  <si>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</si>
  <si>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</si>
  <si>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</si>
  <si>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In 2014-15, programs were given the option to include tuition and fees for additional years, which are included in the total cost to student calculation. Therefore, programs that go beyond two years in length may have higher total costs in 2014-15 than in previous years.</t>
    </r>
  </si>
  <si>
    <t>Table 1: First-Year Enrollment in Allied Dental Education Programs, 2006-07 to 2016-17</t>
  </si>
  <si>
    <t>2006-07</t>
  </si>
  <si>
    <t>2007-08</t>
  </si>
  <si>
    <t>2008-09</t>
  </si>
  <si>
    <t>2009-10</t>
  </si>
  <si>
    <t>2010-11</t>
  </si>
  <si>
    <t>2011-12</t>
  </si>
  <si>
    <t>2012-13</t>
  </si>
  <si>
    <t>2013-14</t>
  </si>
  <si>
    <t>2014-15</t>
  </si>
  <si>
    <t>2015-16</t>
  </si>
  <si>
    <t>2016-17</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</si>
  <si>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</si>
  <si>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</si>
  <si>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</si>
  <si>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</si>
  <si>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</si>
  <si>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</si>
  <si>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©2017 American Dental Association</t>
  </si>
  <si>
    <t>Figure 1a: First-Year Student Capacity Versus Enrollment by Number of Dental Hygiene Programs, 2006-07 to 2016-17</t>
  </si>
  <si>
    <t>Figure 1a: First-Year Student Capacity Versus Enrollment, by Number of Dental Hygiene Programs, 2002-03 to 2012-13</t>
  </si>
  <si>
    <t>Academic Year</t>
  </si>
  <si>
    <t>First-year capacity</t>
  </si>
  <si>
    <t>First-year enrollment</t>
  </si>
  <si>
    <t>Number of Programs</t>
  </si>
  <si>
    <t>2004-05</t>
  </si>
  <si>
    <t>2005-06</t>
  </si>
  <si>
    <r>
      <t xml:space="preserve">Source: American Dental Association, Health Policy Institute, </t>
    </r>
    <r>
      <rPr>
        <i/>
        <sz val="8"/>
        <rFont val="Arial"/>
        <family val="2"/>
      </rPr>
      <t>Surveys of Dental Hygiene Education Programs.</t>
    </r>
  </si>
  <si>
    <t>Figure 1b: First-Year Student Capacity Versus Enrollment by Number of Dental Assisting Programs, 2006-07 to 2016-17</t>
  </si>
  <si>
    <t>©2013 American Dental Association</t>
  </si>
  <si>
    <r>
      <t xml:space="preserve">Source: American Dental Association, Health Policy Institute, </t>
    </r>
    <r>
      <rPr>
        <i/>
        <sz val="8"/>
        <rFont val="Arial"/>
        <family val="2"/>
      </rPr>
      <t>Surveys of Dental Assisting Education Programs.</t>
    </r>
  </si>
  <si>
    <t>Figure 1c: First-Year Student Capacity Versus Enrollment by Number of Dental Laboratory Technology Education Programs, 2006-07 to 2016-17</t>
  </si>
  <si>
    <t>Year</t>
  </si>
  <si>
    <r>
      <t>Source: American Dental Association, Health Policy Institute,</t>
    </r>
    <r>
      <rPr>
        <i/>
        <sz val="8"/>
        <rFont val="Arial"/>
        <family val="2"/>
      </rPr>
      <t xml:space="preserve"> Surveys of Dental Laboratory Technology Education Programs.</t>
    </r>
  </si>
  <si>
    <t>Table 2: Comparison of First-Year Student Capacity Versus Enrollment by Educational Setting, 2016-17</t>
  </si>
  <si>
    <t>University or Four-Year College</t>
  </si>
  <si>
    <t>School of Health Sciences</t>
  </si>
  <si>
    <t>Dental School</t>
  </si>
  <si>
    <t>Separate Dental Department</t>
  </si>
  <si>
    <t>Other Univ. or 4-Year College</t>
  </si>
  <si>
    <t>Community or Junior College</t>
  </si>
  <si>
    <t>Technical College/ Institute</t>
  </si>
  <si>
    <t>Vocational School/ Career College</t>
  </si>
  <si>
    <t>Other</t>
  </si>
  <si>
    <t>Institutions</t>
  </si>
  <si>
    <t>Capacity</t>
  </si>
  <si>
    <t>Enrollment</t>
  </si>
  <si>
    <r>
      <t xml:space="preserve">Source: American Dental Association, Health Policy Institute, 2016-17 </t>
    </r>
    <r>
      <rPr>
        <i/>
        <sz val="8"/>
        <rFont val="Arial"/>
        <family val="2"/>
      </rPr>
      <t>Survey of Dental Hygiene Education Programs,</t>
    </r>
    <r>
      <rPr>
        <sz val="8"/>
        <rFont val="Arial"/>
        <family val="2"/>
      </rPr>
      <t xml:space="preserve"> 2016-17</t>
    </r>
    <r>
      <rPr>
        <i/>
        <sz val="8"/>
        <rFont val="Arial"/>
        <family val="2"/>
      </rPr>
      <t xml:space="preserve"> Survey of Dental Assisting Education Programs,</t>
    </r>
    <r>
      <rPr>
        <sz val="8"/>
        <rFont val="Arial"/>
        <family val="2"/>
      </rPr>
      <t xml:space="preserve"> </t>
    </r>
  </si>
  <si>
    <r>
      <t xml:space="preserve">and 2016-17 </t>
    </r>
    <r>
      <rPr>
        <i/>
        <sz val="8"/>
        <rFont val="Arial"/>
        <family val="2"/>
      </rPr>
      <t xml:space="preserve">Survey of Dental Laboratory Technology Education Programs. </t>
    </r>
  </si>
  <si>
    <t>Table 3: Total Enrollment in Allied Dental Education Programs, 2006-07 to 2016-17</t>
  </si>
  <si>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</si>
  <si>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</si>
  <si>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Table 4: Graduates of Allied Dental Education Programs, 2006 to 2016</t>
  </si>
  <si>
    <t>Table 5: Number of Institutions Awarding Degrees in Allied Dental Education Programs, 2016-17</t>
  </si>
  <si>
    <t>Baccalaureate Degree</t>
  </si>
  <si>
    <t>Bacc. Degree</t>
  </si>
  <si>
    <t>Diploma</t>
  </si>
  <si>
    <t>Certificate</t>
  </si>
  <si>
    <t>Associate Degree</t>
  </si>
  <si>
    <t>in Dental Hygiene</t>
  </si>
  <si>
    <t>Total</t>
  </si>
  <si>
    <t>N</t>
  </si>
  <si>
    <t>%</t>
  </si>
  <si>
    <t>Table of Contents</t>
  </si>
  <si>
    <t>Notes to Reader</t>
  </si>
  <si>
    <t>Dental Laboratory Technology Education Programs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</si>
  <si>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</si>
  <si>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</si>
  <si>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Figure 1a: First-Year Student Capacity Versus Enrollment, by Number of Dental Hygiene Education Programs, 2006-07 to 2016-17</t>
  </si>
  <si>
    <t>Figure 1b: First-Year Student Capacity Versus Enrollment, by Number of Dental Assisting Education Programs, 2006-07 to 2016-17</t>
  </si>
  <si>
    <t>Figure 1c: First Year Student Capacity Versus Enrollment, by Number of Dental Laboratory Technology Education Programs, 2006-07 to 2016-17</t>
  </si>
  <si>
    <t>Figure 3a: Number of Applications and Number of Students Accepted into Accredited Dental Laboratory Technology Programs, 2006-07 to 2016-17</t>
  </si>
  <si>
    <t>Figure 3b: Number of Applications per Program and Number of Dental Laboratory Technology Students Accepted per Program, 2006-07 to 2016-17</t>
  </si>
  <si>
    <t>Figure 7: Average Costs for Tuition and Fees in Accredited Dental Laboratory Technology Programs, 2006-07 to 2016-17</t>
  </si>
  <si>
    <t>Figure 2: Classification of Institutions Offering Dental Laboratory Technology Education, 2016-17</t>
  </si>
  <si>
    <t>Figure 4: Minimum Educational Requirements Needed to Enroll in Accredited Dental Laboratory Technology Programs, 2016-17</t>
  </si>
  <si>
    <t>Figure 5: Percentage of Accredited Dental Laboratory Technology Education Programs Offering Advanced Placement, 2016-17</t>
  </si>
  <si>
    <t>Figure 6: Methods Used to Award Advanced Placement in Accredited Dental Laboratory Technology Education Programs, 2016-17</t>
  </si>
  <si>
    <t>Table 6: Advanced Placement Provision and Methods Used to Award Advanced Placement at Accredited Dental Laboratory Technology Education Programs, 2016-17</t>
  </si>
  <si>
    <t>Table 7: Number of Dental Laboratory Technology Students Awarded Advanced Placement and the Source of Previous Training, 2016-17</t>
  </si>
  <si>
    <t>Table 8: Admission Policies at Accredited Dental Laboratory Technology Education Programs, 2016-17</t>
  </si>
  <si>
    <t>Table 9: First-Year In-District Tuition and Fees at Accredited Dental Laboratory Technology Education Programs, 2016-17</t>
  </si>
  <si>
    <t>Figure 8: Average First-Year In-District Tuition in Accredited Dental Laboratory Technology Programs by Educational Setting, 2016-17</t>
  </si>
  <si>
    <t>Table 10a: Total Enrollment in Accredited Dental Laboratory Technology Programs by Citizenship and Gender, 2016-17</t>
  </si>
  <si>
    <t>Table 10b: Total  Enrollment in Accredited Dental Laboratory Technology Programs by Age and Gender, 2016-17</t>
  </si>
  <si>
    <t>Table 10c: Total Enrollment in Accredited Dental Laboratory Technology Programs by Ethnicity/Race and Gender, 2016-17</t>
  </si>
  <si>
    <t>Figure 9: Number of Dental Laboratory Technology Students with Job/Family Care Responsibilities and Financial Assistance, 2016-17</t>
  </si>
  <si>
    <t>Table 12: Highest Level of Education Completed by First-Year Dental Laboratory Technology Students, 2016-17</t>
  </si>
  <si>
    <t>Table 13: 2016-17 Enrollment and 2015 Graduates at Accredited Dental Laboratory Technology Education Programs</t>
  </si>
  <si>
    <t>Table 14: Hours Spent Weekly in Program Activities by Dental Laboratory Technology Program Administrators, 2016-17</t>
  </si>
  <si>
    <t>Table 15a: Faculty of Accredited Dental Laboratory Technology Programs by Age and Gender, 2016-17</t>
  </si>
  <si>
    <t>Table 15b: Faculty of Accredited Dental Laboratory Technology Programs by Ethnicity/Race and Gender, 2016-17</t>
  </si>
  <si>
    <t>Table 16: Number of Faculty Members in Accredited Dental Laboratory Technology Education Programs, 2016-17</t>
  </si>
  <si>
    <t>Table 17: Non-Traditional Designs Offered by Accredited Dental Laboratory Technology Education Programs, 2016-17</t>
  </si>
  <si>
    <t>Table 18: Instruction Methods at Accredited Dental Laboratory Technology Education Programs, 2016-17</t>
  </si>
  <si>
    <t>Table 11a: Graduates of Accredited Dental Laboratory Technology Programs by Citizenship and Gender, 2016</t>
  </si>
  <si>
    <t>Table 11b: Graduates of Accredited Dental Laboratory Technology Programs by Age and Gender, 2016</t>
  </si>
  <si>
    <t>Table 11c: Graduates of Accredited Dental Laboratory Technology Programs by Ethnicity/Race and Gender, 2016</t>
  </si>
  <si>
    <t>Figure 10a: Outcomes Assessment for Dental Laboratory Technology Class of 2015</t>
  </si>
  <si>
    <t>Figure 10b: Graduate State/National Certification Outcomes, Dental Laboratory Technology Class of 2015</t>
  </si>
  <si>
    <t>Percent</t>
  </si>
  <si>
    <t>Public</t>
  </si>
  <si>
    <t>Federal</t>
  </si>
  <si>
    <r>
      <t xml:space="preserve">Source: American Dental Association, Health Policy Institute, 2016-17 </t>
    </r>
    <r>
      <rPr>
        <i/>
        <sz val="8"/>
        <color theme="1"/>
        <rFont val="Arial"/>
        <family val="2"/>
      </rPr>
      <t>Survey of Dental Laboratory Technology Education Programs.</t>
    </r>
  </si>
  <si>
    <t>©2017 American Dental Association</t>
  </si>
  <si>
    <t>Figure 3a: Number of Applications and Number of Students Accepted into</t>
  </si>
  <si>
    <t>Students accepted</t>
  </si>
  <si>
    <t>Applications</t>
  </si>
  <si>
    <t># progs</t>
  </si>
  <si>
    <t>Figure 3b: Number of Applications per Program and Number of Dental Laboratory Technology Students</t>
  </si>
  <si>
    <t>Accepted per program</t>
  </si>
  <si>
    <t>Applications per program</t>
  </si>
  <si>
    <r>
      <t xml:space="preserve">Source: American Dental Association, Health Policy Institute, 2016-17 </t>
    </r>
    <r>
      <rPr>
        <i/>
        <sz val="8"/>
        <color theme="1"/>
        <rFont val="Arial"/>
        <family val="2"/>
      </rPr>
      <t>Survey of Dental Laboratory Technology Education Programs</t>
    </r>
  </si>
  <si>
    <t>Accredited Dental Laboratory Technology Programs, 2006-07 to 2016-17</t>
  </si>
  <si>
    <t>---</t>
  </si>
  <si>
    <t>NO</t>
  </si>
  <si>
    <t>YES</t>
  </si>
  <si>
    <t>BATES TECHNICAL COLLEGE</t>
  </si>
  <si>
    <t>WA</t>
  </si>
  <si>
    <t>J. SARGEANT REYNOLDS COMMUNITY COLLEGE</t>
  </si>
  <si>
    <t>VA</t>
  </si>
  <si>
    <t>MEDICAL EDUCATION AND TRAINING CAMPUS</t>
  </si>
  <si>
    <t>TX</t>
  </si>
  <si>
    <t>PORTLAND COMMUNITY COLLEGE</t>
  </si>
  <si>
    <t>OR</t>
  </si>
  <si>
    <t>DURHAM TECHNICAL COMMUNITY COLLEGE</t>
  </si>
  <si>
    <t>NC</t>
  </si>
  <si>
    <t>NEW YORK CITY COLLEGE OF TECHNOLOGY</t>
  </si>
  <si>
    <t>NY</t>
  </si>
  <si>
    <t>ERIE COMMUNITY COLLEGE, SOUTH CAMPUS</t>
  </si>
  <si>
    <t>MIDDLESEX COMMUNITY COLLEGE</t>
  </si>
  <si>
    <t>MA</t>
  </si>
  <si>
    <t>LOUISIANA STATE UNIVERSITY SCHOOL OF DENTISTRY</t>
  </si>
  <si>
    <t>LA</t>
  </si>
  <si>
    <t>KIRKWOOD COMMUNITY COLLEGE</t>
  </si>
  <si>
    <t>IA</t>
  </si>
  <si>
    <t>INDIANA UNIVERSITY PURDUE UNIVERSITY FORT WAYNE</t>
  </si>
  <si>
    <t>IN</t>
  </si>
  <si>
    <t>ATLANTA TECHNICAL COLLEGE</t>
  </si>
  <si>
    <t>GA</t>
  </si>
  <si>
    <t>MCFATTER TECHNICAL COLLEGE</t>
  </si>
  <si>
    <t>FL</t>
  </si>
  <si>
    <t>INDIAN RIVER STATE COLLEGE</t>
  </si>
  <si>
    <t>PASADENA CITY COLLEGE</t>
  </si>
  <si>
    <t>CA</t>
  </si>
  <si>
    <t>LOS ANGELES CITY COLLEGE</t>
  </si>
  <si>
    <t>PIMA COUNTY COMMUNITY COLLEGE</t>
  </si>
  <si>
    <t>AZ</t>
  </si>
  <si>
    <t>OTHER</t>
  </si>
  <si>
    <t>COMPLETION OF NON-ACCREDITED DLT PROGRAM AT THIS INSTITUTION</t>
  </si>
  <si>
    <t>CHALLENGE EXAMINATIONS</t>
  </si>
  <si>
    <t>EQUIVALENCY EXAMINATIONS</t>
  </si>
  <si>
    <t>TRANSFER OF CREDIT</t>
  </si>
  <si>
    <t>PROVISION FOR ADVANCED PLACEMENT</t>
  </si>
  <si>
    <t>INSTITUTION</t>
  </si>
  <si>
    <t>ST</t>
  </si>
  <si>
    <t>METHOD OF ADVANCED PLACEMENT</t>
  </si>
  <si>
    <t>Table 6: Advanced Placement Provision and Methods Used to Award Advanced Placement and the Source of Previous Training, 2016-17</t>
  </si>
  <si>
    <t>TOTAL "YES" RESPONSES</t>
  </si>
  <si>
    <t>SOURCE OF PREVIOUS TRAINING</t>
  </si>
  <si>
    <t>NUMBER AWARDED ADVANCED PLACEMENT</t>
  </si>
  <si>
    <t>MILITARY PROGRAMS</t>
  </si>
  <si>
    <t>HIGH SCHOOL PROGRAMS</t>
  </si>
  <si>
    <t>SHORT-TERM NON-ACCREDITED PROGRAMS</t>
  </si>
  <si>
    <t>DENTAL OFFICE OR LABORATORY</t>
  </si>
  <si>
    <t>PREVIOUS COLLEGE COURSES</t>
  </si>
  <si>
    <t>TOTAL</t>
  </si>
  <si>
    <t>Table 7: Number of Dental Laboratory Technology Students Awarded Advanced Placement and Source of Previous Training, 2016-17</t>
  </si>
  <si>
    <r>
      <t>Source: American Dental Association, Health Policy Institute, 2016-17</t>
    </r>
    <r>
      <rPr>
        <i/>
        <sz val="8"/>
        <color theme="1"/>
        <rFont val="Arial"/>
        <family val="2"/>
      </rPr>
      <t xml:space="preserve"> Survey of Dental Laboratory Technology Education Programs.</t>
    </r>
  </si>
  <si>
    <t>GED/ HIGH SCHOOL DIPLOMA</t>
  </si>
  <si>
    <t>&lt; 1 YEAR OF COLLEGE</t>
  </si>
  <si>
    <t>1 YEAR OF COLLEGE   (NO DEGREE)</t>
  </si>
  <si>
    <t>2 YEARS OF COLLEGE   (NO DEGREE)</t>
  </si>
  <si>
    <t>ASSOCIATE DEGREE</t>
  </si>
  <si>
    <t>3 YEARS OF COLLEGE   (NO DEGREE)</t>
  </si>
  <si>
    <t>4 YEARS OF COLLEGE    (NO DEGREE)</t>
  </si>
  <si>
    <t>BACCA-LAUREATE DEGREE</t>
  </si>
  <si>
    <t>TOTAL FIRST YEAR</t>
  </si>
  <si>
    <t>PERCENT OF TOTAL</t>
  </si>
  <si>
    <t>AWARD GRANTED</t>
  </si>
  <si>
    <t>INSTRUCTION TERM</t>
  </si>
  <si>
    <t>WEEKS PER TERM</t>
  </si>
  <si>
    <t>NO. OF TERMS</t>
  </si>
  <si>
    <t>NO. OF SUMMER SESSIONS</t>
  </si>
  <si>
    <t>NO. OF INTER-SESSIONS</t>
  </si>
  <si>
    <t>MINIMUM EDUCATIONAL REQUIREMENT</t>
  </si>
  <si>
    <t>IN DISTRICT</t>
  </si>
  <si>
    <t>OUT OF DISTRICT</t>
  </si>
  <si>
    <t>OUT OF STATE</t>
  </si>
  <si>
    <t>SEMESTER</t>
  </si>
  <si>
    <t>CERTIFICATE</t>
  </si>
  <si>
    <t>DIPLOMA</t>
  </si>
  <si>
    <t>QUARTER</t>
  </si>
  <si>
    <t>Table 8: Admission Policies at Accredited Dental Laboratory Technology Programs, 2016-17</t>
  </si>
  <si>
    <t>GED/HS DIPLOMA</t>
  </si>
  <si>
    <t>LESS THAN 1 YR/COLL</t>
  </si>
  <si>
    <t>1 YEAR OF COLLEGE</t>
  </si>
  <si>
    <t>TUITION</t>
  </si>
  <si>
    <t>SUPPLIES AND INSTRUMENTS</t>
  </si>
  <si>
    <t>UNIFORMS</t>
  </si>
  <si>
    <t>TEXTBOOKS</t>
  </si>
  <si>
    <t>LABORATORY FEES</t>
  </si>
  <si>
    <t>OTHER FIXED COSTS</t>
  </si>
  <si>
    <t>NUMBER OF NON-ZERO ENTRIES</t>
  </si>
  <si>
    <t>MEAN OF NON-ZERO ENTRIES</t>
  </si>
  <si>
    <t>Table 9: First Year In-District Tuition and Fees at Accredited Dental Assisting Programs, 2016-17</t>
  </si>
  <si>
    <t>In-District</t>
  </si>
  <si>
    <t>Out-of-District</t>
  </si>
  <si>
    <t>Out-of-State</t>
  </si>
  <si>
    <r>
      <t xml:space="preserve">Source: American Dental Association, Health Policy Institute, </t>
    </r>
    <r>
      <rPr>
        <i/>
        <sz val="8"/>
        <color theme="1"/>
        <rFont val="Arial"/>
        <family val="2"/>
      </rPr>
      <t>Surveys of Dental Laboratory Technology Education Programs</t>
    </r>
  </si>
  <si>
    <t>University or Four Year College (N=4)</t>
  </si>
  <si>
    <r>
      <t xml:space="preserve">Source: American Dental Association, Health Policy Institute, 2014-15 </t>
    </r>
    <r>
      <rPr>
        <i/>
        <sz val="8"/>
        <color theme="1"/>
        <rFont val="Arial"/>
        <family val="2"/>
      </rPr>
      <t>Survey of Dental Laboratory Technology Education Programs.</t>
    </r>
  </si>
  <si>
    <t>©2015 American Dental Association</t>
  </si>
  <si>
    <t>Community or Junior College (N=8)</t>
  </si>
  <si>
    <t>Technical College or Institute (N=4)</t>
  </si>
  <si>
    <t>Table 10: Total Enrollment in Accredited Dental Laboratory Technology Programs:</t>
  </si>
  <si>
    <t>First-Year</t>
  </si>
  <si>
    <t>Second Year</t>
  </si>
  <si>
    <t>All Students</t>
  </si>
  <si>
    <t>Male</t>
  </si>
  <si>
    <t>Female</t>
  </si>
  <si>
    <t>CITIZENSHIP</t>
  </si>
  <si>
    <t>United States</t>
  </si>
  <si>
    <t>Canadian</t>
  </si>
  <si>
    <t>Unknown</t>
  </si>
  <si>
    <t>AGE</t>
  </si>
  <si>
    <t>23 and under</t>
  </si>
  <si>
    <t>24 - 29</t>
  </si>
  <si>
    <t>30 - 34</t>
  </si>
  <si>
    <t>35 - 39</t>
  </si>
  <si>
    <t>40 and over</t>
  </si>
  <si>
    <t>ETHNICITY/RACE</t>
  </si>
  <si>
    <t>Hispanic/Latino (any race)</t>
  </si>
  <si>
    <t>White</t>
  </si>
  <si>
    <t>Black or African American</t>
  </si>
  <si>
    <t>Amer. Indian/Alaska Native</t>
  </si>
  <si>
    <t>Asian</t>
  </si>
  <si>
    <t>Nat. Hawaiian/Oth. Pac. Islander</t>
  </si>
  <si>
    <t>Two or more races (not Hisp)</t>
  </si>
  <si>
    <t>Nonresident Alien</t>
  </si>
  <si>
    <t>Graduates</t>
  </si>
  <si>
    <t>ETHNICTY/RACE</t>
  </si>
  <si>
    <t>a. by Citizenship and Gender, 2016-17</t>
  </si>
  <si>
    <t>Source: American Dental Association, Health Policy Institute, 2016-17 Survey of Dental Laboratory Technology Education Programs.</t>
  </si>
  <si>
    <t>b. by Age and Gender, 2016-17</t>
  </si>
  <si>
    <t>c. by Race/Ethnicity and Gender, 2016-17</t>
  </si>
  <si>
    <t>Citizenhip and gender not available</t>
  </si>
  <si>
    <t>N/A</t>
  </si>
  <si>
    <t>--</t>
  </si>
  <si>
    <t>Age and gender not available</t>
  </si>
  <si>
    <t>Race/ethnicity and gender not available</t>
  </si>
  <si>
    <r>
      <t>Source: American Dental Association, Health Policy Institute, 2016-17</t>
    </r>
    <r>
      <rPr>
        <i/>
        <sz val="8"/>
        <rFont val="Arial"/>
        <family val="2"/>
      </rPr>
      <t xml:space="preserve"> Survey of Dental Laboratory Technology Education Programs.</t>
    </r>
  </si>
  <si>
    <r>
      <t xml:space="preserve">Source: American Dental Association, Health Policy Institute, 2016-17 </t>
    </r>
    <r>
      <rPr>
        <i/>
        <sz val="8"/>
        <rFont val="Arial"/>
        <family val="2"/>
      </rPr>
      <t>Survey of Dental Laboratory Technology Education Programs</t>
    </r>
    <r>
      <rPr>
        <sz val="8"/>
        <rFont val="Arial"/>
        <family val="2"/>
      </rPr>
      <t>.</t>
    </r>
  </si>
  <si>
    <r>
      <t xml:space="preserve">Source: American Dental Association, Health Policy Institute, 2016-17 </t>
    </r>
    <r>
      <rPr>
        <i/>
        <sz val="8"/>
        <rFont val="Arial"/>
        <family val="2"/>
      </rPr>
      <t>Survey of Dental Laboratory Technology Education Programs.</t>
    </r>
  </si>
  <si>
    <t>Table 11c: Graduates of Accredited Dental Laboratory Technology Programs by Race/Ethnicity and Gender, 2016</t>
  </si>
  <si>
    <t xml:space="preserve">Figure 9: Number of Dental Laboratory Technology Students with Job/Family Care Responsibilities </t>
  </si>
  <si>
    <t>Return to Table to Contents</t>
  </si>
  <si>
    <t>Total Enrollment</t>
  </si>
  <si>
    <t>Job and/or Family Care Responsibilities</t>
  </si>
  <si>
    <t>Requested Financial Aid</t>
  </si>
  <si>
    <t>Received Financial Aid</t>
  </si>
  <si>
    <t>1ST YEAR CAPACITY</t>
  </si>
  <si>
    <t>1ST YEAR</t>
  </si>
  <si>
    <t>2ND YEAR</t>
  </si>
  <si>
    <t>TOTAL ENROLLMENT</t>
  </si>
  <si>
    <t>DIPLOMA OR CERTIFICATE</t>
  </si>
  <si>
    <t>TOTAL GRADUATES</t>
  </si>
  <si>
    <t>Table 13: 2016-17 Enrollment and 2016 Graduates at Accredited Dental Laboratory Technology Education Programs</t>
  </si>
  <si>
    <t>2016-17 FULL- AND PART-TIME ENROLLMENT</t>
  </si>
  <si>
    <t>2016 GRADUATES</t>
  </si>
  <si>
    <t>oaf1</t>
  </si>
  <si>
    <t>Originally enrolled</t>
  </si>
  <si>
    <t>Completed program</t>
  </si>
  <si>
    <t>In dental-related activity</t>
  </si>
  <si>
    <t>Variable</t>
  </si>
  <si>
    <t>Sum</t>
  </si>
  <si>
    <t>origenr</t>
  </si>
  <si>
    <t>complete</t>
  </si>
  <si>
    <t>OA4</t>
  </si>
  <si>
    <t>Not passed</t>
  </si>
  <si>
    <t>Did not take/not required</t>
  </si>
  <si>
    <t>Passed</t>
  </si>
  <si>
    <t>Outcomes - Exams not required</t>
  </si>
  <si>
    <t>The MEANS Procedure</t>
  </si>
  <si>
    <t>oa1</t>
  </si>
  <si>
    <t>oa2</t>
  </si>
  <si>
    <t>OA3PASS</t>
  </si>
  <si>
    <t>OA3NP</t>
  </si>
  <si>
    <t>OA3DNT</t>
  </si>
  <si>
    <t>OA3UNK</t>
  </si>
  <si>
    <t>OA4PASS</t>
  </si>
  <si>
    <t>OA4NP</t>
  </si>
  <si>
    <t>Figure 10a: Outcomes Assessment for Dental Laboratory Class of 2015</t>
  </si>
  <si>
    <t>National/State Licensure Certification Examinations, Outcomes for Dental Laboratory Technology Class of 2015:</t>
  </si>
  <si>
    <t>Program Activities</t>
  </si>
  <si>
    <t>Average hours per week</t>
  </si>
  <si>
    <t>Maximum</t>
  </si>
  <si>
    <t>Mean</t>
  </si>
  <si>
    <t>Median</t>
  </si>
  <si>
    <t>Minimum</t>
  </si>
  <si>
    <t>Figure 11: Hours Spent Weekly in Program Activities by Dental Laboratory Technology Program Administrators, 2016-17</t>
  </si>
  <si>
    <t>Administrative activities</t>
  </si>
  <si>
    <t>Class preparation</t>
  </si>
  <si>
    <t>Student counseling</t>
  </si>
  <si>
    <t>Committee activities</t>
  </si>
  <si>
    <t>Admission activities</t>
  </si>
  <si>
    <t>Recruitment activities</t>
  </si>
  <si>
    <t>Teaching responsibilities</t>
  </si>
  <si>
    <t>Recruitment activites</t>
  </si>
  <si>
    <t>Figure 11 &amp; Table 14: Hours Spent Weekly in Program Activities by Dental Laboratory Technology Program Administrators, 2016-17</t>
  </si>
  <si>
    <t>Faculty</t>
  </si>
  <si>
    <t>29 and under</t>
  </si>
  <si>
    <t>30-39</t>
  </si>
  <si>
    <t>40-49</t>
  </si>
  <si>
    <t>50-59</t>
  </si>
  <si>
    <t>60 and over</t>
  </si>
  <si>
    <t>Table 15b: Faculty of Accredited Dental Assisting Programs by Race/Ethnicity and Gender, 2016-17</t>
  </si>
  <si>
    <t>Highest degree</t>
  </si>
  <si>
    <t>Bachelors degree</t>
  </si>
  <si>
    <t>Masters degree</t>
  </si>
  <si>
    <t>Associate degree</t>
  </si>
  <si>
    <t>DDS/DMD</t>
  </si>
  <si>
    <t>Certificate/Diploma</t>
  </si>
  <si>
    <t>Doctorate degree</t>
  </si>
  <si>
    <t>Academic Rank</t>
  </si>
  <si>
    <t>Instructor</t>
  </si>
  <si>
    <t>Clinical instructor</t>
  </si>
  <si>
    <t>Professor</t>
  </si>
  <si>
    <t>Associate professor</t>
  </si>
  <si>
    <t>Assistant professor</t>
  </si>
  <si>
    <t>emeritus</t>
  </si>
  <si>
    <t>program director</t>
  </si>
  <si>
    <t>adjunct faculty</t>
  </si>
  <si>
    <t>dentist</t>
  </si>
  <si>
    <t xml:space="preserve">Dental assistant  </t>
  </si>
  <si>
    <t>Dental hygienist</t>
  </si>
  <si>
    <t>Dentist</t>
  </si>
  <si>
    <t>Figure 12a: Highest Academic Degree Earned by Dental Laboratory Technology Faculty, 2016-17</t>
  </si>
  <si>
    <t>Figure 12b: Academic Rank of Dental Laboratory Technology Faculty, 2016-17</t>
  </si>
  <si>
    <t>Figure 12c: Occupational Discipline of Dental Laboratory Technology Faculty, 2016-17</t>
  </si>
  <si>
    <t>Bachelors Degree</t>
  </si>
  <si>
    <t>Masters Degree</t>
  </si>
  <si>
    <t>Dental laboratory technician</t>
  </si>
  <si>
    <t>NUMBER FULL-TIME</t>
  </si>
  <si>
    <t>NUMBER PART-TIME</t>
  </si>
  <si>
    <t>TOTAL FACULTY</t>
  </si>
  <si>
    <t>Table 16: Number of Faculty Members Accredited Dental Laboratory Technology Education Programs, 2016-17</t>
  </si>
  <si>
    <t>BRANCH OR SATELLITE CAMPUS</t>
  </si>
  <si>
    <t>SELF-PACED CURRICULUM</t>
  </si>
  <si>
    <t>EVENING SECTION</t>
  </si>
  <si>
    <t>INDEPENDENT STUDY</t>
  </si>
  <si>
    <t>PART-TIME CURRICULUM</t>
  </si>
  <si>
    <t>MODULAR CURRICULUM</t>
  </si>
  <si>
    <t>DISTANCE EDUCATION TECHNOLOGY</t>
  </si>
  <si>
    <t>OTHER PROGRAM INNOVATIONS</t>
  </si>
  <si>
    <t>HYBRID CONTENT OR COURSE</t>
  </si>
  <si>
    <t>MULTIPLE SITES AWAY FROM CAMPUS FOR:</t>
  </si>
  <si>
    <t>VIRTUAL METHODS:</t>
  </si>
  <si>
    <t>DIDACTIC INSTRUCTION</t>
  </si>
  <si>
    <t>CLINICAL OR LABORATORY INSTRUCTION</t>
  </si>
  <si>
    <t>AUDIO OR AUDIO CONFERENCE COURSES</t>
  </si>
  <si>
    <t>CD-ROM: SELF-CONTAINED SYSTEM OR EMAIL</t>
  </si>
  <si>
    <t>WEB-BASED OR ONLINE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</si>
  <si>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</si>
  <si>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</si>
  <si>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</si>
  <si>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</si>
  <si>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</si>
  <si>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</si>
  <si>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</si>
  <si>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</si>
  <si>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</si>
  <si>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TELECOURSE, ITV OR VIDEOCONFERENCE</t>
  </si>
  <si>
    <t>WEB-ENHANCED COURSES</t>
  </si>
  <si>
    <t>Accepted per Program, 2006-07 to 2016-17</t>
  </si>
  <si>
    <t>Figure 4: Minimum Educational Requirements Needed to Enroll in Accredited Dental Laboratory</t>
  </si>
  <si>
    <t>Educational requirement</t>
  </si>
  <si>
    <t>High school diploma/GED</t>
  </si>
  <si>
    <t>Less than one year of college</t>
  </si>
  <si>
    <t>One year of college</t>
  </si>
  <si>
    <t>Figure 5: Percentage of Accredited Dental Laboratory Technology Education Programs Offering Advanced</t>
  </si>
  <si>
    <t>Yes</t>
  </si>
  <si>
    <t>No</t>
  </si>
  <si>
    <t>Transfer of credit</t>
  </si>
  <si>
    <t>Equivalency examinations</t>
  </si>
  <si>
    <t>Challenge examinations</t>
  </si>
  <si>
    <t>Other*</t>
  </si>
  <si>
    <r>
      <t xml:space="preserve">* Other: </t>
    </r>
    <r>
      <rPr>
        <i/>
        <sz val="10"/>
        <color theme="1"/>
        <rFont val="Arial"/>
        <family val="2"/>
      </rPr>
      <t>Hands on performance</t>
    </r>
  </si>
  <si>
    <t>Technology Programs, 2016-17</t>
  </si>
  <si>
    <t>Placement, 2016-17</t>
  </si>
  <si>
    <t>Figure 6: Methods Used to Award Advanced Placement in Accredited Dental Laboratory Technology Programs, 2016-17</t>
  </si>
  <si>
    <t>Source: American Dental Association, Health Policy Institute, 2016-17 Surveys of Dental Laboratory Technology Education Programs.</t>
  </si>
  <si>
    <t>CORRESPOND-
ENCE</t>
  </si>
  <si>
    <t>2016-17 Survey of Allied Dental Education</t>
  </si>
  <si>
    <t>Report 3 - Dental Laboratory Technology Education Programs</t>
  </si>
  <si>
    <r>
      <t>Requests to complete the 2016-17</t>
    </r>
    <r>
      <rPr>
        <i/>
        <sz val="10"/>
        <color rgb="FF000000"/>
        <rFont val="Arial"/>
        <family val="2"/>
      </rPr>
      <t xml:space="preserve"> Survey of Dental Laboratory Technology Education Programs </t>
    </r>
    <r>
      <rPr>
        <sz val="10"/>
        <color rgb="FF000000"/>
        <rFont val="Arial"/>
        <family val="2"/>
      </rPr>
      <t>were sent to 17 dental laboratory technology education programs in August 2016.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</si>
  <si>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r>
      <t xml:space="preserve">This report summarizes information gathered by the annual </t>
    </r>
    <r>
      <rPr>
        <i/>
        <sz val="10"/>
        <color rgb="FF000000"/>
        <rFont val="Arial"/>
        <family val="2"/>
      </rPr>
      <t>Survey of Dental Laboratory Technology Education Programs</t>
    </r>
    <r>
      <rPr>
        <sz val="10"/>
        <color rgb="FF000000"/>
        <rFont val="Arial"/>
        <family val="2"/>
      </rPr>
      <t xml:space="preserve"> for 2016-17. The purpose of this report is to present information regarding admissions, enrollment, graduates, tuition and fees, and methods of enrollment from dental laboratory technology programs accredited by the Commission on Dental Accreditation (CODA). </t>
    </r>
  </si>
  <si>
    <t>and Financial Assistance, 2016-17</t>
  </si>
  <si>
    <t>Originally published December 2017.</t>
  </si>
  <si>
    <t>Not in dental-related activity</t>
  </si>
  <si>
    <t>Graduates in Dental-Related Activity, Outcomes for Dental Laboratory Technology Class of 2015:</t>
  </si>
  <si>
    <t>Figure 10b: Graduate Outcomes, Dental Laboratory Technology Class of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</si>
</sst>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 numFmtId="168" formatCode="&quot;$&quot;#,##0"/>
  </numFmts>
  <fonts count="38"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u/>
      <sz val="10"/>
      <color theme="10"/>
      <name val="Arial"/>
      <family val="2"/>
    </font>
    <font>
      <i/>
      <sz val="10"/>
      <color theme="1"/>
      <name val="Arial"/>
      <family val="2"/>
    </font>
    <font>
      <sz val="10"/>
      <color theme="1"/>
      <name val="Symbol"/>
      <family val="1"/>
      <charset val="2"/>
    </font>
    <font>
      <sz val="7"/>
      <color theme="1"/>
      <name val="Times New Roman"/>
      <family val="1"/>
    </font>
    <font>
      <b/>
      <sz val="10"/>
      <color rgb="FFFF0000"/>
      <name val="Arial"/>
      <family val="2"/>
    </font>
    <font>
      <b/>
      <sz val="10"/>
      <name val="Arial"/>
      <family val="2"/>
    </font>
    <font>
      <sz val="10"/>
      <name val="Arial"/>
      <family val="2"/>
    </font>
    <font>
      <sz val="8"/>
      <name val="Arial"/>
      <family val="2"/>
    </font>
    <font>
      <i/>
      <sz val="8"/>
      <name val="Arial"/>
      <family val="2"/>
    </font>
    <font>
      <sz val="8"/>
      <color theme="1"/>
      <name val="Arial"/>
      <family val="2"/>
    </font>
    <font>
      <i/>
      <sz val="8"/>
      <color theme="1"/>
      <name val="Arial"/>
      <family val="2"/>
    </font>
    <font>
      <sz val="10"/>
      <color rgb="FF000000"/>
      <name val="Arial"/>
      <family val="2"/>
    </font>
    <font>
      <b/>
      <sz val="10"/>
      <color rgb="FF000000"/>
      <name val="Arial"/>
      <family val="2"/>
    </font>
    <font>
      <sz val="11"/>
      <color theme="1"/>
      <name val="Calibri"/>
      <family val="2"/>
      <scheme val="minor"/>
    </font>
    <font>
      <u/>
      <sz val="10"/>
      <color rgb="FF0563C1"/>
      <name val="Arial"/>
      <family val="2"/>
    </font>
    <font>
      <i/>
      <sz val="10"/>
      <color rgb="FF000000"/>
      <name val="Arial"/>
      <family val="2"/>
    </font>
    <font>
      <sz val="10"/>
      <color theme="1"/>
      <name val="Times New Roman"/>
      <family val="1"/>
    </font>
    <font>
      <sz val="10"/>
      <color rgb="FF003399"/>
      <name val="Arial"/>
      <family val="2"/>
    </font>
    <font>
      <b/>
      <sz val="9"/>
      <color rgb="FFFFFFFF"/>
      <name val="Arial"/>
      <family val="2"/>
    </font>
    <font>
      <b/>
      <sz val="10"/>
      <color rgb="FFFFFFFF"/>
      <name val="Arial"/>
      <family val="2"/>
    </font>
    <font>
      <b/>
      <sz val="8"/>
      <color rgb="FFFFFFFF"/>
      <name val="Arial"/>
      <family val="2"/>
    </font>
    <font>
      <b/>
      <sz val="8.5"/>
      <color rgb="FFFFFFFF"/>
      <name val="Arial"/>
      <family val="2"/>
    </font>
    <font>
      <sz val="10"/>
      <color rgb="FF00B050"/>
      <name val="Arial"/>
      <family val="2"/>
    </font>
    <font>
      <sz val="10"/>
      <color rgb="FF9C0006"/>
      <name val="Arial"/>
      <family val="2"/>
    </font>
    <font>
      <b/>
      <u/>
      <sz val="10"/>
      <color rgb="FFFF0000"/>
      <name val="Arial"/>
      <family val="2"/>
    </font>
    <font>
      <b/>
      <u/>
      <sz val="10"/>
      <color theme="0"/>
      <name val="Arial"/>
      <family val="2"/>
    </font>
    <font>
      <b/>
      <sz val="10"/>
      <color rgb="FFC00000"/>
      <name val="Arial"/>
      <family val="2"/>
    </font>
    <font>
      <b/>
      <sz val="10"/>
      <color theme="9" tint="-0.249977111117893"/>
      <name val="Arial"/>
      <family val="2"/>
    </font>
    <font>
      <b/>
      <sz val="14"/>
      <color rgb="FFFF0000"/>
      <name val="Arial"/>
      <family val="2"/>
    </font>
    <font>
      <b/>
      <u/>
      <sz val="9"/>
      <color rgb="FFFFFFFF"/>
      <name val="Arial"/>
      <family val="2"/>
    </font>
    <font>
      <b/>
      <sz val="12"/>
      <color theme="0"/>
      <name val="Arial"/>
      <family val="2"/>
    </font>
    <font>
      <b/>
      <i/>
      <sz val="8"/>
      <color theme="1"/>
      <name val="Arial"/>
      <family val="2"/>
    </font>
  </fonts>
  <fills count="11">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3366CC"/>
        <bgColor indexed="64"/>
      </patternFill>
    </fill>
    <fill>
      <patternFill patternType="solid">
        <fgColor rgb="FFFFFFFF"/>
        <bgColor indexed="64"/>
      </patternFill>
    </fill>
    <fill>
      <patternFill patternType="solid">
        <fgColor rgb="FFC5D9F1"/>
        <bgColor indexed="64"/>
      </patternFill>
    </fill>
    <fill>
      <patternFill patternType="solid">
        <fgColor rgb="FF4F81BD"/>
        <bgColor indexed="64"/>
      </patternFill>
    </fill>
    <fill>
      <patternFill patternType="solid">
        <fgColor rgb="FFFFC7CE"/>
      </patternFill>
    </fill>
    <fill>
      <patternFill patternType="solid">
        <fgColor rgb="FF0076BE"/>
        <bgColor indexed="64"/>
      </patternFill>
    </fill>
  </fills>
  <borders count="28">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thin">
        <color indexed="64"/>
      </bottom>
      <diagonal/>
    </border>
    <border>
      <left/>
      <right/>
      <top style="medium">
        <color indexed="64"/>
      </top>
      <bottom style="medium">
        <color indexed="64"/>
      </bottom>
      <diagonal/>
    </border>
    <border>
      <left/>
      <right/>
      <top/>
      <bottom style="double">
        <color indexed="64"/>
      </bottom>
      <diagonal/>
    </border>
    <border>
      <left style="medium">
        <color rgb="FFC1C1C1"/>
      </left>
      <right/>
      <top style="medium">
        <color rgb="FFC1C1C1"/>
      </top>
      <bottom/>
      <diagonal/>
    </border>
    <border>
      <left style="medium">
        <color rgb="FFC1C1C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diagonal/>
    </border>
    <border>
      <left/>
      <right/>
      <top style="medium">
        <color rgb="FFC1C1C1"/>
      </top>
      <bottom/>
      <diagonal/>
    </border>
    <border>
      <left style="medium">
        <color rgb="FFC1C1C1"/>
      </left>
      <right/>
      <top/>
      <bottom style="medium">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2" fillId="0" borderId="0"/>
    <xf numFmtId="0" fontId="19" fillId="0" borderId="0"/>
    <xf numFmtId="9" fontId="1" fillId="0" borderId="0" applyFont="0" applyFill="0" applyBorder="0" applyAlignment="0" applyProtection="0"/>
    <xf numFmtId="44" fontId="1" fillId="0" borderId="0" applyFont="0" applyFill="0" applyBorder="0" applyAlignment="0" applyProtection="0"/>
    <xf numFmtId="0" fontId="29" fillId="9" borderId="0" applyNumberFormat="0" applyBorder="0" applyAlignment="0" applyProtection="0"/>
  </cellStyleXfs>
  <cellXfs count="311">
    <xf numFmtId="0" fontId="0" fillId="0" borderId="0" xfId="0"/>
    <xf numFmtId="0" fontId="4" fillId="2" borderId="0" xfId="0" applyFont="1" applyFill="1" applyAlignment="1">
      <alignment wrapText="1"/>
    </xf>
    <xf numFmtId="0" fontId="0" fillId="2" borderId="0" xfId="0" applyFill="1" applyAlignment="1">
      <alignment wrapText="1"/>
    </xf>
    <xf numFmtId="0" fontId="0" fillId="2" borderId="0" xfId="0" applyFill="1"/>
    <xf numFmtId="0" fontId="6" fillId="2" borderId="0" xfId="2" applyFill="1" applyAlignment="1" applyProtection="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8" fillId="2" borderId="0" xfId="0" applyFont="1" applyFill="1" applyAlignment="1">
      <alignment horizontal="left" vertical="top" wrapText="1" indent="4"/>
    </xf>
    <xf numFmtId="0" fontId="4" fillId="2" borderId="0" xfId="0" applyFont="1" applyFill="1" applyAlignment="1">
      <alignment vertical="center"/>
    </xf>
    <xf numFmtId="0" fontId="0" fillId="2" borderId="0" xfId="0" applyFill="1" applyAlignment="1">
      <alignment vertical="center"/>
    </xf>
    <xf numFmtId="0" fontId="10" fillId="0" borderId="0" xfId="0" applyFont="1" applyFill="1" applyAlignment="1">
      <alignment vertical="center"/>
    </xf>
    <xf numFmtId="0" fontId="0" fillId="0" borderId="0" xfId="0" applyFill="1" applyAlignment="1">
      <alignment vertical="center"/>
    </xf>
    <xf numFmtId="0" fontId="6" fillId="2" borderId="0" xfId="2" applyFill="1" applyAlignment="1" applyProtection="1"/>
    <xf numFmtId="0" fontId="2" fillId="3" borderId="1" xfId="0" applyFont="1" applyFill="1" applyBorder="1" applyAlignment="1">
      <alignment horizontal="center" vertical="center"/>
    </xf>
    <xf numFmtId="0" fontId="11" fillId="2" borderId="0" xfId="0" applyFont="1" applyFill="1" applyAlignment="1">
      <alignment horizontal="center" vertical="center"/>
    </xf>
    <xf numFmtId="0" fontId="4" fillId="4" borderId="0" xfId="0" applyFont="1" applyFill="1"/>
    <xf numFmtId="3" fontId="0" fillId="4" borderId="0" xfId="0" applyNumberFormat="1" applyFont="1" applyFill="1" applyBorder="1" applyAlignment="1">
      <alignment horizontal="right" wrapText="1" indent="1"/>
    </xf>
    <xf numFmtId="0" fontId="0" fillId="2" borderId="2" xfId="0" applyFill="1" applyBorder="1"/>
    <xf numFmtId="164" fontId="0" fillId="2" borderId="2" xfId="0" applyNumberFormat="1" applyFont="1" applyFill="1" applyBorder="1" applyAlignment="1">
      <alignment horizontal="right" indent="1"/>
    </xf>
    <xf numFmtId="3" fontId="0" fillId="4" borderId="0" xfId="0" applyNumberFormat="1" applyFont="1" applyFill="1" applyAlignment="1">
      <alignment horizontal="right" indent="1"/>
    </xf>
    <xf numFmtId="0" fontId="4" fillId="2" borderId="0" xfId="0" applyFont="1" applyFill="1"/>
    <xf numFmtId="0" fontId="0" fillId="2" borderId="2" xfId="0" applyFont="1" applyFill="1" applyBorder="1" applyAlignment="1">
      <alignment horizontal="right" wrapText="1" indent="1"/>
    </xf>
    <xf numFmtId="0" fontId="0" fillId="4" borderId="0" xfId="0" applyFont="1" applyFill="1" applyBorder="1" applyAlignment="1">
      <alignment horizontal="right" wrapText="1" indent="1"/>
    </xf>
    <xf numFmtId="0" fontId="0" fillId="4" borderId="0" xfId="0" applyFont="1" applyFill="1" applyAlignment="1">
      <alignment horizontal="right" indent="1"/>
    </xf>
    <xf numFmtId="164" fontId="0" fillId="2" borderId="2" xfId="0" applyNumberFormat="1" applyFont="1" applyFill="1" applyBorder="1" applyAlignment="1">
      <alignment horizontal="right" wrapText="1" indent="1"/>
    </xf>
    <xf numFmtId="0" fontId="13" fillId="2" borderId="0" xfId="3" applyFont="1" applyFill="1" applyAlignment="1">
      <alignment vertical="center"/>
    </xf>
    <xf numFmtId="0" fontId="15" fillId="2" borderId="0" xfId="0" applyFont="1" applyFill="1"/>
    <xf numFmtId="0" fontId="15" fillId="0" borderId="0" xfId="0" applyFont="1" applyFill="1" applyAlignment="1"/>
    <xf numFmtId="0" fontId="10" fillId="2" borderId="0" xfId="0" applyFont="1" applyFill="1" applyAlignment="1">
      <alignment vertical="center"/>
    </xf>
    <xf numFmtId="0" fontId="10" fillId="2" borderId="0" xfId="0" applyFont="1" applyFill="1"/>
    <xf numFmtId="165" fontId="0" fillId="2" borderId="0" xfId="1" applyNumberFormat="1" applyFont="1" applyFill="1"/>
    <xf numFmtId="0" fontId="12" fillId="2" borderId="0" xfId="0" applyFont="1" applyFill="1"/>
    <xf numFmtId="0" fontId="3" fillId="2" borderId="0" xfId="0" applyFont="1" applyFill="1"/>
    <xf numFmtId="0" fontId="15" fillId="2" borderId="0" xfId="0" applyFont="1" applyFill="1" applyAlignment="1"/>
    <xf numFmtId="0" fontId="0" fillId="2" borderId="0" xfId="0" applyFill="1" applyBorder="1"/>
    <xf numFmtId="0" fontId="5" fillId="3" borderId="0" xfId="0" applyFont="1" applyFill="1"/>
    <xf numFmtId="0" fontId="2" fillId="3" borderId="0" xfId="0" applyFont="1" applyFill="1"/>
    <xf numFmtId="0" fontId="2" fillId="3" borderId="1"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0" fillId="4" borderId="0" xfId="0" applyFill="1"/>
    <xf numFmtId="0" fontId="17" fillId="2" borderId="0" xfId="0" applyFont="1" applyFill="1" applyBorder="1" applyAlignment="1">
      <alignment vertical="center"/>
    </xf>
    <xf numFmtId="0" fontId="0" fillId="2" borderId="0" xfId="0" applyFill="1" applyAlignment="1">
      <alignment horizontal="left" indent="2"/>
    </xf>
    <xf numFmtId="0" fontId="0" fillId="2" borderId="0" xfId="0" applyFill="1" applyAlignment="1">
      <alignment horizontal="right" indent="2"/>
    </xf>
    <xf numFmtId="3" fontId="0" fillId="2" borderId="0" xfId="0" applyNumberFormat="1" applyFill="1"/>
    <xf numFmtId="0" fontId="17" fillId="2" borderId="0" xfId="0" applyFont="1" applyFill="1" applyBorder="1" applyAlignment="1">
      <alignment horizontal="center" vertical="center"/>
    </xf>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18" fillId="2" borderId="0" xfId="0" applyFont="1" applyFill="1" applyBorder="1" applyAlignment="1">
      <alignment horizontal="center" vertical="top" wrapText="1"/>
    </xf>
    <xf numFmtId="0" fontId="0" fillId="2" borderId="2" xfId="0" applyFill="1" applyBorder="1" applyAlignment="1">
      <alignment horizontal="left" indent="2"/>
    </xf>
    <xf numFmtId="3" fontId="0" fillId="2" borderId="2" xfId="0" applyNumberFormat="1" applyFill="1" applyBorder="1" applyAlignment="1">
      <alignment horizontal="right" indent="2"/>
    </xf>
    <xf numFmtId="0" fontId="0" fillId="2" borderId="2" xfId="0" applyFill="1" applyBorder="1" applyAlignment="1">
      <alignment horizontal="right" indent="2"/>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0" fillId="4" borderId="0" xfId="0" applyFill="1" applyAlignment="1">
      <alignment horizontal="right" indent="2"/>
    </xf>
    <xf numFmtId="0" fontId="19" fillId="2" borderId="0" xfId="4" applyFill="1" applyBorder="1"/>
    <xf numFmtId="0" fontId="5" fillId="2" borderId="0" xfId="0" applyFont="1" applyFill="1"/>
    <xf numFmtId="165" fontId="0" fillId="4" borderId="0" xfId="1" applyNumberFormat="1" applyFont="1" applyFill="1" applyAlignment="1">
      <alignment horizontal="right" wrapText="1" indent="1"/>
    </xf>
    <xf numFmtId="165" fontId="1" fillId="4" borderId="0" xfId="1" applyNumberFormat="1" applyFont="1" applyFill="1" applyAlignment="1">
      <alignment horizontal="right" wrapText="1" indent="1"/>
    </xf>
    <xf numFmtId="0" fontId="0" fillId="4" borderId="0" xfId="0" applyFont="1" applyFill="1" applyAlignment="1">
      <alignment horizontal="right" wrapText="1" indent="1"/>
    </xf>
    <xf numFmtId="0" fontId="4" fillId="0" borderId="0" xfId="0" applyFont="1"/>
    <xf numFmtId="0" fontId="2" fillId="3" borderId="0" xfId="0" applyFont="1" applyFill="1" applyBorder="1"/>
    <xf numFmtId="0" fontId="2" fillId="3" borderId="3" xfId="0" applyFont="1" applyFill="1" applyBorder="1"/>
    <xf numFmtId="0" fontId="2" fillId="3" borderId="0" xfId="0" applyFont="1" applyFill="1" applyBorder="1" applyAlignment="1">
      <alignment horizontal="left"/>
    </xf>
    <xf numFmtId="0" fontId="0" fillId="2" borderId="0" xfId="0" applyFill="1" applyAlignment="1">
      <alignment horizontal="left"/>
    </xf>
    <xf numFmtId="0" fontId="2" fillId="3" borderId="1" xfId="0" applyFont="1" applyFill="1" applyBorder="1"/>
    <xf numFmtId="0" fontId="2" fillId="3" borderId="1" xfId="0" applyFont="1" applyFill="1" applyBorder="1" applyAlignment="1">
      <alignment horizontal="center"/>
    </xf>
    <xf numFmtId="0" fontId="2" fillId="3" borderId="4" xfId="0" applyFont="1" applyFill="1" applyBorder="1" applyAlignment="1">
      <alignment horizontal="center"/>
    </xf>
    <xf numFmtId="0" fontId="4" fillId="4" borderId="0" xfId="0" applyFont="1" applyFill="1" applyBorder="1"/>
    <xf numFmtId="0" fontId="0" fillId="4" borderId="5" xfId="0" applyFill="1" applyBorder="1" applyAlignment="1">
      <alignment horizontal="right" indent="2"/>
    </xf>
    <xf numFmtId="164" fontId="0" fillId="4" borderId="5" xfId="0" applyNumberFormat="1" applyFill="1" applyBorder="1" applyAlignment="1">
      <alignment horizontal="right" indent="2"/>
    </xf>
    <xf numFmtId="164" fontId="0" fillId="4" borderId="6" xfId="0" applyNumberFormat="1" applyFill="1" applyBorder="1" applyAlignment="1">
      <alignment horizontal="right" indent="2"/>
    </xf>
    <xf numFmtId="0" fontId="4" fillId="2" borderId="0" xfId="0" applyFont="1" applyFill="1" applyBorder="1"/>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0" fillId="2" borderId="0" xfId="0" quotePrefix="1" applyFill="1" applyBorder="1" applyAlignment="1">
      <alignment horizontal="right" indent="2"/>
    </xf>
    <xf numFmtId="164" fontId="0" fillId="2" borderId="0" xfId="0" quotePrefix="1" applyNumberFormat="1" applyFill="1" applyBorder="1" applyAlignment="1">
      <alignment horizontal="right" indent="2"/>
    </xf>
    <xf numFmtId="164" fontId="0" fillId="2" borderId="3" xfId="0" applyNumberFormat="1" applyFill="1" applyBorder="1" applyAlignment="1">
      <alignment horizontal="right" indent="2"/>
    </xf>
    <xf numFmtId="0" fontId="4" fillId="4" borderId="2" xfId="0" applyFont="1" applyFill="1" applyBorder="1"/>
    <xf numFmtId="0" fontId="0" fillId="4" borderId="2" xfId="0" applyFill="1" applyBorder="1" applyAlignment="1">
      <alignment horizontal="right" indent="2"/>
    </xf>
    <xf numFmtId="164" fontId="0" fillId="4" borderId="2" xfId="0" applyNumberFormat="1" applyFill="1" applyBorder="1" applyAlignment="1">
      <alignment horizontal="right" indent="2"/>
    </xf>
    <xf numFmtId="0" fontId="0" fillId="4" borderId="2" xfId="0" quotePrefix="1" applyFill="1" applyBorder="1" applyAlignment="1">
      <alignment horizontal="right" indent="2"/>
    </xf>
    <xf numFmtId="164" fontId="0" fillId="4" borderId="2" xfId="0" quotePrefix="1" applyNumberFormat="1" applyFill="1" applyBorder="1" applyAlignment="1">
      <alignment horizontal="right" indent="2"/>
    </xf>
    <xf numFmtId="164" fontId="0" fillId="4" borderId="7" xfId="0" applyNumberFormat="1" applyFill="1" applyBorder="1" applyAlignment="1">
      <alignment horizontal="right" indent="2"/>
    </xf>
    <xf numFmtId="0" fontId="17" fillId="2" borderId="0" xfId="0" applyFont="1" applyFill="1" applyBorder="1" applyAlignment="1">
      <alignment vertical="top" wrapText="1"/>
    </xf>
    <xf numFmtId="0" fontId="6" fillId="0" borderId="0" xfId="2" applyAlignment="1" applyProtection="1"/>
    <xf numFmtId="0" fontId="4" fillId="2" borderId="0" xfId="0" applyFont="1" applyFill="1" applyAlignment="1">
      <alignment horizontal="left"/>
    </xf>
    <xf numFmtId="0" fontId="6" fillId="2" borderId="0" xfId="2" applyFill="1" applyAlignment="1" applyProtection="1">
      <alignment horizontal="left" vertical="center"/>
    </xf>
    <xf numFmtId="0" fontId="7" fillId="2" borderId="0" xfId="0" applyFont="1" applyFill="1"/>
    <xf numFmtId="0" fontId="2" fillId="3" borderId="0" xfId="0" applyFont="1" applyFill="1" applyAlignment="1">
      <alignment vertical="center"/>
    </xf>
    <xf numFmtId="0" fontId="20" fillId="2" borderId="0" xfId="2" applyFont="1" applyFill="1" applyAlignment="1" applyProtection="1"/>
    <xf numFmtId="0" fontId="17" fillId="2" borderId="0" xfId="0" applyFont="1" applyFill="1" applyAlignment="1">
      <alignment vertical="center" wrapText="1"/>
    </xf>
    <xf numFmtId="0" fontId="22" fillId="2" borderId="0" xfId="0" applyFont="1" applyFill="1" applyAlignment="1">
      <alignment vertical="center"/>
    </xf>
    <xf numFmtId="0" fontId="22" fillId="2" borderId="0" xfId="0" applyFont="1" applyFill="1"/>
    <xf numFmtId="166" fontId="0" fillId="2" borderId="0" xfId="5" applyNumberFormat="1" applyFont="1" applyFill="1"/>
    <xf numFmtId="164" fontId="0" fillId="2" borderId="0" xfId="0" applyNumberFormat="1" applyFill="1"/>
    <xf numFmtId="0" fontId="23" fillId="6" borderId="0" xfId="0" applyFont="1" applyFill="1" applyAlignment="1">
      <alignment horizontal="center"/>
    </xf>
    <xf numFmtId="0" fontId="17" fillId="7" borderId="0" xfId="0" applyFont="1" applyFill="1" applyBorder="1" applyAlignment="1">
      <alignment horizontal="left" vertical="top" wrapText="1"/>
    </xf>
    <xf numFmtId="0" fontId="17" fillId="7" borderId="0" xfId="0" applyFont="1" applyFill="1" applyBorder="1" applyAlignment="1">
      <alignment horizontal="center" vertical="top" wrapText="1"/>
    </xf>
    <xf numFmtId="0" fontId="17" fillId="6" borderId="0" xfId="0" applyFont="1" applyFill="1" applyBorder="1" applyAlignment="1">
      <alignment horizontal="left" vertical="top" wrapText="1"/>
    </xf>
    <xf numFmtId="0" fontId="17" fillId="6" borderId="0" xfId="0" applyFont="1" applyFill="1" applyBorder="1" applyAlignment="1">
      <alignment horizontal="center" vertical="top" wrapText="1"/>
    </xf>
    <xf numFmtId="0" fontId="24" fillId="8" borderId="0" xfId="0" applyFont="1" applyFill="1" applyBorder="1" applyAlignment="1">
      <alignment horizontal="center" wrapText="1"/>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18" fillId="6" borderId="0" xfId="0" applyFont="1" applyFill="1" applyAlignment="1">
      <alignment horizontal="left"/>
    </xf>
    <xf numFmtId="0" fontId="17" fillId="7" borderId="1" xfId="0" applyFont="1" applyFill="1" applyBorder="1" applyAlignment="1">
      <alignment horizontal="center" vertical="top" wrapText="1"/>
    </xf>
    <xf numFmtId="0" fontId="17" fillId="7" borderId="1" xfId="0" applyFont="1" applyFill="1" applyBorder="1" applyAlignment="1">
      <alignment horizontal="left" vertical="top" wrapText="1"/>
    </xf>
    <xf numFmtId="0" fontId="23" fillId="6" borderId="8" xfId="0" applyFont="1" applyFill="1" applyBorder="1" applyAlignment="1">
      <alignment horizontal="center"/>
    </xf>
    <xf numFmtId="0" fontId="11" fillId="6" borderId="8" xfId="0" applyFont="1" applyFill="1" applyBorder="1" applyAlignment="1">
      <alignment horizontal="left"/>
    </xf>
    <xf numFmtId="0" fontId="11" fillId="6" borderId="8" xfId="0" applyFont="1" applyFill="1" applyBorder="1" applyAlignment="1">
      <alignment horizontal="center"/>
    </xf>
    <xf numFmtId="0" fontId="25" fillId="8" borderId="0" xfId="0" applyFont="1" applyFill="1" applyBorder="1" applyAlignment="1">
      <alignment horizontal="center" wrapText="1"/>
    </xf>
    <xf numFmtId="0" fontId="6" fillId="2" borderId="0" xfId="2" applyFill="1" applyAlignment="1" applyProtection="1"/>
    <xf numFmtId="0" fontId="18" fillId="2" borderId="0" xfId="0" applyFont="1" applyFill="1" applyBorder="1" applyAlignment="1">
      <alignment horizontal="center" vertical="top" wrapText="1"/>
    </xf>
    <xf numFmtId="0" fontId="26" fillId="8" borderId="0" xfId="0" applyFont="1" applyFill="1" applyBorder="1" applyAlignment="1">
      <alignment horizontal="center" wrapText="1"/>
    </xf>
    <xf numFmtId="0" fontId="27" fillId="8" borderId="0" xfId="0" applyFont="1" applyFill="1" applyBorder="1" applyAlignment="1">
      <alignment horizontal="center" wrapText="1"/>
    </xf>
    <xf numFmtId="0" fontId="18" fillId="6" borderId="0" xfId="0" applyFont="1" applyFill="1" applyBorder="1" applyAlignment="1">
      <alignment horizontal="left"/>
    </xf>
    <xf numFmtId="0" fontId="23" fillId="6" borderId="0" xfId="0" applyFont="1" applyFill="1" applyBorder="1" applyAlignment="1">
      <alignment horizontal="center"/>
    </xf>
    <xf numFmtId="0" fontId="28" fillId="6" borderId="0" xfId="0" applyFont="1" applyFill="1" applyBorder="1" applyAlignment="1">
      <alignment horizontal="left"/>
    </xf>
    <xf numFmtId="0" fontId="11" fillId="6" borderId="0" xfId="0" applyFont="1" applyFill="1" applyBorder="1" applyAlignment="1">
      <alignment horizontal="center"/>
    </xf>
    <xf numFmtId="0" fontId="11" fillId="6" borderId="0" xfId="0" applyFont="1" applyFill="1" applyBorder="1" applyAlignment="1">
      <alignment horizontal="left"/>
    </xf>
    <xf numFmtId="0" fontId="23" fillId="7" borderId="9" xfId="0" applyFont="1" applyFill="1" applyBorder="1" applyAlignment="1">
      <alignment horizontal="center"/>
    </xf>
    <xf numFmtId="0" fontId="11" fillId="7" borderId="9" xfId="0" applyFont="1" applyFill="1" applyBorder="1" applyAlignment="1">
      <alignment horizontal="left"/>
    </xf>
    <xf numFmtId="164" fontId="11" fillId="7" borderId="9" xfId="0" applyNumberFormat="1" applyFont="1" applyFill="1" applyBorder="1" applyAlignment="1">
      <alignment horizontal="center"/>
    </xf>
    <xf numFmtId="0" fontId="28" fillId="6" borderId="0" xfId="0" applyFont="1" applyFill="1" applyBorder="1" applyAlignment="1">
      <alignment horizontal="center"/>
    </xf>
    <xf numFmtId="167" fontId="17" fillId="7" borderId="0" xfId="6" applyNumberFormat="1" applyFont="1" applyFill="1" applyBorder="1" applyAlignment="1">
      <alignment horizontal="right" vertical="top" wrapText="1"/>
    </xf>
    <xf numFmtId="3" fontId="17" fillId="6" borderId="0" xfId="0" applyNumberFormat="1" applyFont="1" applyFill="1" applyBorder="1" applyAlignment="1">
      <alignment horizontal="right" vertical="top" wrapText="1"/>
    </xf>
    <xf numFmtId="3" fontId="17" fillId="7" borderId="0" xfId="0" applyNumberFormat="1" applyFont="1" applyFill="1" applyBorder="1" applyAlignment="1">
      <alignment horizontal="right" vertical="top" wrapText="1"/>
    </xf>
    <xf numFmtId="43" fontId="17" fillId="7" borderId="0" xfId="1" quotePrefix="1" applyFont="1" applyFill="1" applyBorder="1" applyAlignment="1">
      <alignment horizontal="right" vertical="top" wrapText="1"/>
    </xf>
    <xf numFmtId="3" fontId="17" fillId="7" borderId="1" xfId="0" applyNumberFormat="1" applyFont="1" applyFill="1" applyBorder="1" applyAlignment="1">
      <alignment horizontal="right" vertical="top" wrapText="1"/>
    </xf>
    <xf numFmtId="165" fontId="17" fillId="6" borderId="0" xfId="1" applyNumberFormat="1" applyFont="1" applyFill="1" applyBorder="1" applyAlignment="1">
      <alignment horizontal="right" vertical="top" wrapText="1"/>
    </xf>
    <xf numFmtId="165" fontId="17" fillId="7" borderId="0" xfId="1" applyNumberFormat="1" applyFont="1" applyFill="1" applyBorder="1" applyAlignment="1">
      <alignment horizontal="right" vertical="top" wrapText="1"/>
    </xf>
    <xf numFmtId="165" fontId="17" fillId="7" borderId="1" xfId="1" applyNumberFormat="1" applyFont="1" applyFill="1" applyBorder="1" applyAlignment="1">
      <alignment horizontal="right" vertical="top" wrapText="1"/>
    </xf>
    <xf numFmtId="167" fontId="11" fillId="7" borderId="9" xfId="6" applyNumberFormat="1" applyFont="1" applyFill="1" applyBorder="1" applyAlignment="1"/>
    <xf numFmtId="168" fontId="0" fillId="2" borderId="0" xfId="0" applyNumberFormat="1" applyFill="1"/>
    <xf numFmtId="167" fontId="0" fillId="2" borderId="0" xfId="6" applyNumberFormat="1" applyFont="1" applyFill="1"/>
    <xf numFmtId="167" fontId="0" fillId="2" borderId="10" xfId="6" applyNumberFormat="1" applyFont="1" applyFill="1" applyBorder="1" applyAlignment="1">
      <alignment vertical="top" wrapText="1"/>
    </xf>
    <xf numFmtId="167" fontId="0" fillId="0" borderId="10" xfId="6" applyNumberFormat="1" applyFont="1" applyBorder="1" applyAlignment="1">
      <alignment vertical="top" wrapText="1"/>
    </xf>
    <xf numFmtId="167" fontId="0" fillId="2" borderId="11" xfId="6" applyNumberFormat="1" applyFont="1" applyFill="1" applyBorder="1" applyAlignment="1">
      <alignment vertical="top" wrapText="1"/>
    </xf>
    <xf numFmtId="167" fontId="0" fillId="0" borderId="11" xfId="6" applyNumberFormat="1" applyFont="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167" fontId="17" fillId="2" borderId="0" xfId="6" applyNumberFormat="1" applyFont="1" applyFill="1"/>
    <xf numFmtId="0" fontId="6" fillId="2" borderId="0" xfId="2" applyFill="1" applyAlignment="1" applyProtection="1"/>
    <xf numFmtId="0" fontId="18" fillId="2" borderId="0" xfId="0" applyFont="1" applyFill="1" applyBorder="1" applyAlignment="1">
      <alignment horizontal="center" vertical="top" wrapText="1"/>
    </xf>
    <xf numFmtId="0" fontId="2" fillId="3" borderId="0" xfId="0" applyFont="1" applyFill="1" applyBorder="1" applyAlignment="1">
      <alignment horizontal="center" wrapText="1"/>
    </xf>
    <xf numFmtId="0" fontId="25" fillId="8" borderId="0" xfId="0" applyFont="1" applyFill="1" applyBorder="1" applyAlignment="1">
      <alignment horizontal="center" wrapText="1"/>
    </xf>
    <xf numFmtId="0" fontId="24" fillId="8" borderId="0" xfId="0" applyFont="1" applyFill="1" applyBorder="1" applyAlignment="1">
      <alignment horizontal="center" wrapText="1"/>
    </xf>
    <xf numFmtId="0" fontId="25" fillId="8" borderId="0" xfId="0" applyFont="1" applyFill="1" applyBorder="1" applyAlignment="1">
      <alignment horizontal="left" wrapText="1"/>
    </xf>
    <xf numFmtId="0" fontId="30" fillId="2" borderId="0" xfId="0" applyFont="1" applyFill="1"/>
    <xf numFmtId="0" fontId="4" fillId="8" borderId="0" xfId="0" applyFont="1" applyFill="1"/>
    <xf numFmtId="0" fontId="2" fillId="8" borderId="15" xfId="0" applyFont="1" applyFill="1" applyBorder="1"/>
    <xf numFmtId="0" fontId="2" fillId="8" borderId="3" xfId="0" applyFont="1" applyFill="1" applyBorder="1"/>
    <xf numFmtId="0" fontId="2" fillId="8" borderId="0" xfId="0" applyFont="1" applyFill="1" applyAlignment="1">
      <alignment horizontal="center"/>
    </xf>
    <xf numFmtId="0" fontId="2" fillId="8" borderId="15" xfId="0" applyFont="1" applyFill="1" applyBorder="1" applyAlignment="1">
      <alignment horizontal="center"/>
    </xf>
    <xf numFmtId="0" fontId="2" fillId="8" borderId="0" xfId="0" applyFont="1" applyFill="1" applyBorder="1" applyAlignment="1">
      <alignment horizontal="center"/>
    </xf>
    <xf numFmtId="0" fontId="2" fillId="8" borderId="3" xfId="0" applyFont="1" applyFill="1" applyBorder="1" applyAlignment="1">
      <alignment horizontal="center"/>
    </xf>
    <xf numFmtId="0" fontId="4" fillId="2" borderId="0" xfId="0" applyFont="1" applyFill="1" applyAlignment="1">
      <alignment horizontal="center"/>
    </xf>
    <xf numFmtId="3" fontId="0" fillId="2" borderId="15" xfId="0" applyNumberFormat="1" applyFill="1" applyBorder="1"/>
    <xf numFmtId="0" fontId="0" fillId="2" borderId="15" xfId="0" applyFill="1" applyBorder="1"/>
    <xf numFmtId="164" fontId="0" fillId="2" borderId="0" xfId="0" applyNumberFormat="1" applyFill="1" applyBorder="1"/>
    <xf numFmtId="164" fontId="0" fillId="2" borderId="3" xfId="0" applyNumberFormat="1" applyFill="1" applyBorder="1"/>
    <xf numFmtId="0" fontId="0" fillId="2" borderId="0" xfId="0" applyFont="1" applyFill="1"/>
    <xf numFmtId="0" fontId="15" fillId="2" borderId="0" xfId="0" applyFont="1" applyFill="1" applyBorder="1"/>
    <xf numFmtId="0" fontId="11" fillId="2" borderId="0" xfId="7" applyFont="1" applyFill="1" applyBorder="1"/>
    <xf numFmtId="3" fontId="11" fillId="2" borderId="0" xfId="0" applyNumberFormat="1" applyFont="1" applyFill="1" applyBorder="1"/>
    <xf numFmtId="3" fontId="11" fillId="2" borderId="0" xfId="7" applyNumberFormat="1" applyFont="1" applyFill="1" applyBorder="1"/>
    <xf numFmtId="3" fontId="4" fillId="2" borderId="0" xfId="0" applyNumberFormat="1" applyFont="1" applyFill="1" applyBorder="1"/>
    <xf numFmtId="0" fontId="32" fillId="2" borderId="0" xfId="0" applyFont="1" applyFill="1"/>
    <xf numFmtId="0" fontId="0" fillId="2" borderId="0" xfId="0" applyFill="1" applyBorder="1" applyAlignment="1">
      <alignment vertical="center"/>
    </xf>
    <xf numFmtId="0" fontId="0" fillId="2" borderId="0" xfId="0" applyFill="1" applyBorder="1" applyAlignment="1">
      <alignment horizontal="center"/>
    </xf>
    <xf numFmtId="0" fontId="4" fillId="2" borderId="0" xfId="0" applyFont="1" applyFill="1" applyBorder="1" applyAlignment="1">
      <alignment horizontal="center"/>
    </xf>
    <xf numFmtId="0" fontId="33" fillId="2" borderId="0" xfId="0" applyFont="1" applyFill="1" applyBorder="1"/>
    <xf numFmtId="0" fontId="33" fillId="2" borderId="0" xfId="0" applyFont="1" applyFill="1" applyBorder="1" applyAlignment="1">
      <alignment horizontal="right"/>
    </xf>
    <xf numFmtId="0" fontId="0" fillId="2" borderId="0" xfId="0" applyFill="1" applyAlignment="1">
      <alignment horizontal="right"/>
    </xf>
    <xf numFmtId="164" fontId="0" fillId="2" borderId="0" xfId="0" applyNumberFormat="1" applyFill="1" applyAlignment="1">
      <alignment horizontal="right"/>
    </xf>
    <xf numFmtId="0" fontId="0" fillId="2" borderId="15" xfId="0" applyFill="1" applyBorder="1" applyAlignment="1">
      <alignment horizontal="right"/>
    </xf>
    <xf numFmtId="3" fontId="0" fillId="2" borderId="15" xfId="0" applyNumberFormat="1" applyFill="1" applyBorder="1" applyAlignment="1">
      <alignment horizontal="right"/>
    </xf>
    <xf numFmtId="0" fontId="34" fillId="2" borderId="0" xfId="0" applyFont="1" applyFill="1" applyBorder="1"/>
    <xf numFmtId="0" fontId="3" fillId="2" borderId="0" xfId="0" applyFont="1" applyFill="1" applyBorder="1"/>
    <xf numFmtId="0" fontId="0" fillId="2" borderId="15" xfId="0" applyNumberFormat="1" applyFill="1" applyBorder="1"/>
    <xf numFmtId="0" fontId="0" fillId="2" borderId="15" xfId="1" applyNumberFormat="1" applyFont="1" applyFill="1" applyBorder="1"/>
    <xf numFmtId="0" fontId="12" fillId="0" borderId="0" xfId="3"/>
    <xf numFmtId="0" fontId="29" fillId="0" borderId="0" xfId="7" applyFill="1"/>
    <xf numFmtId="0" fontId="16" fillId="2" borderId="0" xfId="0" applyFont="1" applyFill="1" applyBorder="1" applyAlignment="1">
      <alignment horizontal="left" vertical="center" wrapText="1"/>
    </xf>
    <xf numFmtId="0" fontId="0" fillId="2" borderId="1" xfId="0" applyFill="1" applyBorder="1"/>
    <xf numFmtId="0" fontId="0" fillId="2" borderId="1" xfId="0" applyFill="1" applyBorder="1" applyAlignment="1">
      <alignment horizontal="right"/>
    </xf>
    <xf numFmtId="164" fontId="0" fillId="2" borderId="1" xfId="0" quotePrefix="1" applyNumberFormat="1" applyFill="1" applyBorder="1" applyAlignment="1">
      <alignment horizontal="right"/>
    </xf>
    <xf numFmtId="3" fontId="0" fillId="2" borderId="19" xfId="0" applyNumberFormat="1" applyFill="1" applyBorder="1"/>
    <xf numFmtId="164" fontId="0" fillId="2" borderId="4" xfId="0" applyNumberFormat="1" applyFill="1" applyBorder="1"/>
    <xf numFmtId="164" fontId="0" fillId="2" borderId="4" xfId="0" quotePrefix="1" applyNumberFormat="1" applyFill="1" applyBorder="1" applyAlignment="1">
      <alignment horizontal="right"/>
    </xf>
    <xf numFmtId="164" fontId="0" fillId="2" borderId="22" xfId="0" applyNumberFormat="1" applyFill="1" applyBorder="1"/>
    <xf numFmtId="0" fontId="0" fillId="2" borderId="19" xfId="0" applyNumberFormat="1" applyFill="1" applyBorder="1" applyAlignment="1">
      <alignment horizontal="right"/>
    </xf>
    <xf numFmtId="0" fontId="0" fillId="2" borderId="19" xfId="0" applyFill="1" applyBorder="1" applyAlignment="1">
      <alignment horizontal="right"/>
    </xf>
    <xf numFmtId="3" fontId="0" fillId="2" borderId="19" xfId="0" applyNumberFormat="1" applyFill="1" applyBorder="1" applyAlignment="1">
      <alignment horizontal="right"/>
    </xf>
    <xf numFmtId="0" fontId="18" fillId="2" borderId="23" xfId="0" applyFont="1" applyFill="1" applyBorder="1" applyAlignment="1">
      <alignment horizontal="center" vertical="top" wrapText="1"/>
    </xf>
    <xf numFmtId="0" fontId="18" fillId="2" borderId="10" xfId="0" applyFont="1" applyFill="1" applyBorder="1" applyAlignment="1">
      <alignment horizontal="center" vertical="top" wrapText="1"/>
    </xf>
    <xf numFmtId="49" fontId="0" fillId="2" borderId="0" xfId="0" applyNumberFormat="1" applyFill="1"/>
    <xf numFmtId="0" fontId="17" fillId="7" borderId="0" xfId="0" applyFont="1" applyFill="1" applyBorder="1" applyAlignment="1">
      <alignment horizontal="center" wrapText="1"/>
    </xf>
    <xf numFmtId="0" fontId="17" fillId="6" borderId="0" xfId="0" applyFont="1" applyFill="1" applyBorder="1" applyAlignment="1">
      <alignment horizontal="center" wrapText="1"/>
    </xf>
    <xf numFmtId="0" fontId="3" fillId="6" borderId="0" xfId="0" applyFont="1" applyFill="1" applyBorder="1" applyAlignment="1">
      <alignment horizontal="left"/>
    </xf>
    <xf numFmtId="0" fontId="17" fillId="7" borderId="1" xfId="0" applyFont="1" applyFill="1" applyBorder="1" applyAlignment="1">
      <alignment horizontal="center" wrapText="1"/>
    </xf>
    <xf numFmtId="0" fontId="23" fillId="6" borderId="1" xfId="0" applyFont="1" applyFill="1" applyBorder="1" applyAlignment="1">
      <alignment horizontal="center"/>
    </xf>
    <xf numFmtId="0" fontId="11" fillId="6" borderId="1" xfId="0" applyFont="1" applyFill="1" applyBorder="1" applyAlignment="1">
      <alignment horizontal="left"/>
    </xf>
    <xf numFmtId="0" fontId="11" fillId="6" borderId="1" xfId="0" applyFont="1" applyFill="1" applyBorder="1" applyAlignment="1">
      <alignment horizontal="center"/>
    </xf>
    <xf numFmtId="0" fontId="6" fillId="2" borderId="0" xfId="2" applyFill="1" applyBorder="1" applyAlignment="1" applyProtection="1"/>
    <xf numFmtId="0" fontId="10" fillId="2" borderId="0" xfId="0" applyFont="1" applyFill="1" applyBorder="1"/>
    <xf numFmtId="166" fontId="0" fillId="2" borderId="0" xfId="5" applyNumberFormat="1" applyFont="1" applyFill="1" applyBorder="1"/>
    <xf numFmtId="165" fontId="18" fillId="2" borderId="0" xfId="1" applyNumberFormat="1" applyFont="1" applyFill="1" applyBorder="1" applyAlignment="1">
      <alignment horizontal="center" vertical="top" wrapText="1"/>
    </xf>
    <xf numFmtId="165" fontId="0" fillId="2" borderId="0" xfId="0" applyNumberFormat="1" applyFill="1" applyBorder="1"/>
    <xf numFmtId="0" fontId="18" fillId="0" borderId="10" xfId="0" applyFont="1" applyBorder="1" applyAlignment="1">
      <alignment horizontal="center" vertical="top" wrapText="1"/>
    </xf>
    <xf numFmtId="0" fontId="18" fillId="0" borderId="23" xfId="0" applyFont="1" applyBorder="1" applyAlignment="1">
      <alignment horizontal="center" vertical="top" wrapText="1"/>
    </xf>
    <xf numFmtId="0" fontId="4" fillId="0" borderId="11" xfId="0" applyFont="1" applyBorder="1" applyAlignment="1">
      <alignment horizontal="center" vertical="top" wrapText="1"/>
    </xf>
    <xf numFmtId="0" fontId="0" fillId="0" borderId="0" xfId="0" applyAlignment="1">
      <alignment vertical="top" wrapText="1"/>
    </xf>
    <xf numFmtId="0" fontId="13" fillId="2" borderId="0" xfId="3" applyFont="1" applyFill="1" applyBorder="1" applyAlignment="1">
      <alignment vertical="center"/>
    </xf>
    <xf numFmtId="166" fontId="0" fillId="2" borderId="0" xfId="0" applyNumberFormat="1" applyFill="1" applyBorder="1"/>
    <xf numFmtId="0" fontId="32" fillId="2" borderId="0" xfId="0" applyFont="1" applyFill="1" applyBorder="1"/>
    <xf numFmtId="166" fontId="0" fillId="2" borderId="0" xfId="5" applyNumberFormat="1" applyFont="1" applyFill="1" applyBorder="1" applyAlignment="1">
      <alignment horizontal="center" wrapText="1"/>
    </xf>
    <xf numFmtId="0" fontId="17" fillId="2" borderId="0" xfId="0" applyFont="1" applyFill="1" applyAlignment="1">
      <alignment vertical="center"/>
    </xf>
    <xf numFmtId="0" fontId="17" fillId="2" borderId="0" xfId="0" applyFont="1" applyFill="1" applyAlignment="1">
      <alignment horizontal="center" vertical="center"/>
    </xf>
    <xf numFmtId="0" fontId="18" fillId="2" borderId="0" xfId="0" applyFont="1" applyFill="1" applyAlignment="1">
      <alignment horizontal="center" vertical="top" wrapText="1"/>
    </xf>
    <xf numFmtId="0" fontId="4" fillId="2" borderId="0" xfId="0" applyFont="1" applyFill="1" applyAlignment="1">
      <alignment horizontal="center" vertical="top" wrapText="1"/>
    </xf>
    <xf numFmtId="0" fontId="0" fillId="2" borderId="0" xfId="0" applyFill="1" applyAlignment="1">
      <alignment vertical="top" wrapText="1"/>
    </xf>
    <xf numFmtId="9" fontId="0" fillId="2" borderId="0" xfId="5" applyFont="1" applyFill="1" applyBorder="1"/>
    <xf numFmtId="0" fontId="5" fillId="2" borderId="0" xfId="0" applyFont="1" applyFill="1" applyAlignment="1">
      <alignment vertical="top" wrapText="1"/>
    </xf>
    <xf numFmtId="0" fontId="5" fillId="2"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5" applyFont="1" applyFill="1" applyBorder="1"/>
    <xf numFmtId="0" fontId="0" fillId="2" borderId="11" xfId="0" applyFont="1" applyFill="1" applyBorder="1" applyAlignment="1">
      <alignment horizontal="left" vertical="top" wrapText="1"/>
    </xf>
    <xf numFmtId="0" fontId="2" fillId="3" borderId="0" xfId="0" applyFont="1" applyFill="1" applyBorder="1" applyAlignment="1">
      <alignment horizontal="left" wrapText="1"/>
    </xf>
    <xf numFmtId="0" fontId="0" fillId="2" borderId="0" xfId="0" applyFill="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0" xfId="0" applyFill="1" applyAlignment="1">
      <alignment horizontal="center" vertical="center" wrapText="1"/>
    </xf>
    <xf numFmtId="0" fontId="0" fillId="2" borderId="24" xfId="0" applyFont="1" applyFill="1" applyBorder="1" applyAlignment="1">
      <alignment horizontal="left" vertical="top" wrapText="1"/>
    </xf>
    <xf numFmtId="0" fontId="37" fillId="2" borderId="0" xfId="0" applyFont="1" applyFill="1"/>
    <xf numFmtId="0" fontId="0" fillId="2" borderId="1" xfId="0" applyFill="1" applyBorder="1" applyAlignment="1">
      <alignment horizontal="center" vertical="top" wrapText="1"/>
    </xf>
    <xf numFmtId="165" fontId="4" fillId="2" borderId="0" xfId="1" applyNumberFormat="1" applyFont="1" applyFill="1" applyBorder="1"/>
    <xf numFmtId="0" fontId="0" fillId="0" borderId="15" xfId="0" applyBorder="1"/>
    <xf numFmtId="0" fontId="18" fillId="0" borderId="0" xfId="0" applyFont="1" applyAlignment="1">
      <alignment horizontal="center" vertical="top" wrapText="1"/>
    </xf>
    <xf numFmtId="0" fontId="23" fillId="6" borderId="0" xfId="0" applyFont="1" applyFill="1" applyBorder="1" applyAlignment="1">
      <alignment horizontal="left"/>
    </xf>
    <xf numFmtId="0" fontId="28" fillId="2" borderId="0" xfId="0" applyFont="1" applyFill="1"/>
    <xf numFmtId="9" fontId="0" fillId="2" borderId="0" xfId="5" applyFont="1" applyFill="1"/>
    <xf numFmtId="3" fontId="11" fillId="6" borderId="0" xfId="0" applyNumberFormat="1" applyFont="1" applyFill="1" applyBorder="1" applyAlignment="1"/>
    <xf numFmtId="0" fontId="20" fillId="0" borderId="25" xfId="2" applyFont="1" applyBorder="1" applyAlignment="1" applyProtection="1"/>
    <xf numFmtId="0" fontId="20" fillId="0" borderId="26" xfId="2" applyFont="1" applyBorder="1" applyAlignment="1" applyProtection="1"/>
    <xf numFmtId="0" fontId="4" fillId="2" borderId="8" xfId="0" applyFont="1" applyFill="1" applyBorder="1"/>
    <xf numFmtId="0" fontId="11" fillId="2" borderId="8" xfId="7" applyFont="1" applyFill="1" applyBorder="1"/>
    <xf numFmtId="164" fontId="4" fillId="2" borderId="20" xfId="0" applyNumberFormat="1" applyFont="1" applyFill="1" applyBorder="1"/>
    <xf numFmtId="3" fontId="11" fillId="2" borderId="8" xfId="0" applyNumberFormat="1" applyFont="1" applyFill="1" applyBorder="1"/>
    <xf numFmtId="3" fontId="11" fillId="2" borderId="21" xfId="7" applyNumberFormat="1" applyFont="1" applyFill="1" applyBorder="1"/>
    <xf numFmtId="164" fontId="4" fillId="2" borderId="8" xfId="0" applyNumberFormat="1" applyFont="1" applyFill="1" applyBorder="1"/>
    <xf numFmtId="0" fontId="4" fillId="2" borderId="21" xfId="0" applyFont="1" applyFill="1" applyBorder="1"/>
    <xf numFmtId="3" fontId="4" fillId="2" borderId="21" xfId="0" applyNumberFormat="1" applyFont="1" applyFill="1" applyBorder="1"/>
    <xf numFmtId="0" fontId="4" fillId="2" borderId="0" xfId="0" applyFont="1" applyFill="1" applyBorder="1" applyAlignment="1">
      <alignment vertical="top" wrapText="1"/>
    </xf>
    <xf numFmtId="0" fontId="4" fillId="2" borderId="1" xfId="0" applyFont="1" applyFill="1" applyBorder="1"/>
    <xf numFmtId="0" fontId="4" fillId="2" borderId="16" xfId="0" applyFont="1" applyFill="1" applyBorder="1"/>
    <xf numFmtId="164" fontId="4" fillId="2" borderId="16" xfId="0" applyNumberFormat="1" applyFont="1" applyFill="1" applyBorder="1"/>
    <xf numFmtId="3" fontId="4" fillId="2" borderId="18" xfId="0" applyNumberFormat="1" applyFont="1" applyFill="1" applyBorder="1"/>
    <xf numFmtId="164" fontId="4" fillId="2" borderId="17" xfId="0" applyNumberFormat="1" applyFont="1" applyFill="1" applyBorder="1"/>
    <xf numFmtId="165" fontId="4" fillId="2" borderId="18" xfId="1" applyNumberFormat="1" applyFont="1" applyFill="1" applyBorder="1"/>
    <xf numFmtId="0" fontId="4" fillId="2" borderId="18" xfId="0" applyFont="1" applyFill="1" applyBorder="1"/>
    <xf numFmtId="3" fontId="4" fillId="2" borderId="16" xfId="0" applyNumberFormat="1" applyFont="1" applyFill="1" applyBorder="1"/>
    <xf numFmtId="164" fontId="4" fillId="2" borderId="4" xfId="0" applyNumberFormat="1" applyFont="1" applyFill="1" applyBorder="1"/>
    <xf numFmtId="165" fontId="4" fillId="2" borderId="21" xfId="1" applyNumberFormat="1" applyFont="1" applyFill="1" applyBorder="1"/>
    <xf numFmtId="0" fontId="11" fillId="0" borderId="21" xfId="7" applyFont="1" applyFill="1" applyBorder="1"/>
    <xf numFmtId="3" fontId="11" fillId="0" borderId="21" xfId="7" applyNumberFormat="1" applyFont="1" applyFill="1" applyBorder="1"/>
    <xf numFmtId="0" fontId="4" fillId="2" borderId="16" xfId="1" applyNumberFormat="1" applyFont="1" applyFill="1" applyBorder="1"/>
    <xf numFmtId="0" fontId="4" fillId="2" borderId="18" xfId="1" applyNumberFormat="1" applyFont="1" applyFill="1" applyBorder="1"/>
    <xf numFmtId="166" fontId="4" fillId="2" borderId="0" xfId="5" applyNumberFormat="1" applyFont="1" applyFill="1" applyBorder="1" applyAlignment="1">
      <alignment horizontal="center" vertical="top" wrapText="1"/>
    </xf>
    <xf numFmtId="3" fontId="0" fillId="2" borderId="0" xfId="0" applyNumberFormat="1" applyFill="1" applyBorder="1"/>
    <xf numFmtId="166" fontId="0" fillId="2" borderId="0" xfId="5" applyNumberFormat="1" applyFont="1" applyFill="1" applyBorder="1" applyAlignment="1">
      <alignment vertical="top" wrapText="1"/>
    </xf>
    <xf numFmtId="166" fontId="12" fillId="0" borderId="0" xfId="5" applyNumberFormat="1" applyFont="1"/>
    <xf numFmtId="166" fontId="29" fillId="0" borderId="0" xfId="5" applyNumberFormat="1" applyFont="1" applyFill="1"/>
    <xf numFmtId="166" fontId="23" fillId="6" borderId="0" xfId="5" applyNumberFormat="1" applyFont="1" applyFill="1" applyBorder="1" applyAlignment="1">
      <alignment horizontal="center"/>
    </xf>
    <xf numFmtId="0" fontId="4" fillId="2" borderId="25" xfId="0" applyFont="1" applyFill="1" applyBorder="1" applyAlignment="1">
      <alignment horizontal="left"/>
    </xf>
    <xf numFmtId="166" fontId="15" fillId="2" borderId="0" xfId="5" applyNumberFormat="1" applyFont="1" applyFill="1" applyBorder="1"/>
    <xf numFmtId="166" fontId="15" fillId="2" borderId="0" xfId="0" applyNumberFormat="1" applyFont="1" applyFill="1" applyBorder="1"/>
    <xf numFmtId="0" fontId="0" fillId="5" borderId="27" xfId="0" applyFill="1" applyBorder="1"/>
    <xf numFmtId="0" fontId="4" fillId="8" borderId="13" xfId="0" applyFont="1" applyFill="1" applyBorder="1"/>
    <xf numFmtId="0" fontId="4" fillId="2" borderId="0" xfId="0" applyFont="1" applyFill="1" applyAlignment="1">
      <alignment horizontal="lef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6" fillId="2" borderId="0" xfId="2" applyFill="1" applyAlignment="1" applyProtection="1"/>
    <xf numFmtId="0" fontId="0" fillId="0" borderId="0" xfId="0" applyAlignment="1"/>
    <xf numFmtId="0" fontId="6" fillId="2" borderId="0" xfId="2" applyFill="1" applyAlignment="1" applyProtection="1">
      <alignment horizontal="left"/>
    </xf>
    <xf numFmtId="0" fontId="18" fillId="2" borderId="0" xfId="0" applyFont="1" applyFill="1" applyBorder="1" applyAlignment="1">
      <alignment horizontal="center" vertical="top" wrapText="1"/>
    </xf>
    <xf numFmtId="0" fontId="2" fillId="3" borderId="2" xfId="0" applyFont="1" applyFill="1" applyBorder="1" applyAlignment="1">
      <alignment horizontal="center"/>
    </xf>
    <xf numFmtId="0" fontId="2" fillId="3" borderId="0" xfId="0" applyFont="1" applyFill="1" applyBorder="1" applyAlignment="1">
      <alignment horizontal="center"/>
    </xf>
    <xf numFmtId="0" fontId="2" fillId="3" borderId="3" xfId="0" applyFont="1" applyFill="1" applyBorder="1" applyAlignment="1">
      <alignment horizontal="center"/>
    </xf>
    <xf numFmtId="0" fontId="2" fillId="3" borderId="0" xfId="0" applyFont="1" applyFill="1" applyBorder="1" applyAlignment="1">
      <alignment horizontal="center" wrapText="1"/>
    </xf>
    <xf numFmtId="0" fontId="25" fillId="8" borderId="0" xfId="0" applyFont="1" applyFill="1" applyBorder="1" applyAlignment="1">
      <alignment horizontal="center" wrapText="1"/>
    </xf>
    <xf numFmtId="0" fontId="25" fillId="8" borderId="2" xfId="0" applyFont="1" applyFill="1" applyBorder="1" applyAlignment="1">
      <alignment horizontal="center" wrapText="1"/>
    </xf>
    <xf numFmtId="0" fontId="6" fillId="6" borderId="0" xfId="2" applyFill="1" applyAlignment="1" applyProtection="1">
      <alignment horizontal="left"/>
    </xf>
    <xf numFmtId="0" fontId="6" fillId="6" borderId="0" xfId="2" applyFill="1" applyBorder="1" applyAlignment="1" applyProtection="1">
      <alignment horizontal="left"/>
    </xf>
    <xf numFmtId="0" fontId="31" fillId="8" borderId="13" xfId="0" applyFont="1" applyFill="1" applyBorder="1" applyAlignment="1">
      <alignment horizontal="center"/>
    </xf>
    <xf numFmtId="0" fontId="31" fillId="8" borderId="14" xfId="0" applyFont="1" applyFill="1" applyBorder="1" applyAlignment="1">
      <alignment horizontal="center"/>
    </xf>
    <xf numFmtId="0" fontId="31" fillId="8" borderId="12" xfId="0" applyFont="1" applyFill="1" applyBorder="1" applyAlignment="1">
      <alignment horizontal="center"/>
    </xf>
    <xf numFmtId="0" fontId="2" fillId="8" borderId="0" xfId="0" applyFont="1" applyFill="1" applyAlignment="1">
      <alignment horizontal="center"/>
    </xf>
    <xf numFmtId="0" fontId="2" fillId="8" borderId="15" xfId="0" applyFont="1" applyFill="1" applyBorder="1" applyAlignment="1">
      <alignment horizontal="center"/>
    </xf>
    <xf numFmtId="0" fontId="2" fillId="8" borderId="0" xfId="0" applyFont="1" applyFill="1" applyBorder="1" applyAlignment="1">
      <alignment horizontal="center"/>
    </xf>
    <xf numFmtId="0" fontId="24" fillId="8" borderId="0" xfId="0" applyFont="1" applyFill="1" applyBorder="1" applyAlignment="1">
      <alignment horizontal="center" wrapText="1"/>
    </xf>
    <xf numFmtId="0" fontId="25" fillId="8" borderId="0" xfId="0" applyFont="1" applyFill="1" applyBorder="1" applyAlignment="1">
      <alignment horizontal="left" wrapText="1"/>
    </xf>
    <xf numFmtId="0" fontId="35" fillId="8" borderId="0" xfId="0" applyFont="1" applyFill="1" applyBorder="1" applyAlignment="1">
      <alignment horizontal="center" wrapText="1"/>
    </xf>
    <xf numFmtId="0" fontId="36" fillId="10" borderId="0" xfId="0" applyFont="1" applyFill="1" applyBorder="1" applyAlignment="1">
      <alignment horizontal="left" vertical="center" wrapText="1"/>
    </xf>
    <xf numFmtId="0" fontId="31" fillId="8" borderId="0" xfId="0" applyFont="1" applyFill="1" applyAlignment="1">
      <alignment horizontal="center"/>
    </xf>
    <xf numFmtId="0" fontId="18" fillId="6" borderId="0" xfId="0" applyFont="1" applyFill="1" applyBorder="1" applyAlignment="1">
      <alignment horizontal="left" wrapText="1"/>
    </xf>
  </cellXfs>
  <cellStyles count="8">
    <cellStyle name="Bad" xfId="7" builtinId="27"/>
    <cellStyle name="Comma" xfId="1" builtinId="3"/>
    <cellStyle name="Currency" xfId="6" builtinId="4"/>
    <cellStyle name="Hyperlink" xfId="2" builtinId="8"/>
    <cellStyle name="Normal" xfId="0" builtinId="0"/>
    <cellStyle name="Normal 2" xfId="3"/>
    <cellStyle name="Normal 5" xfId="4"/>
    <cellStyle name="Percent" xfId="5" builtinId="5"/>
  </cellStyles>
  <dxfs count="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76BE"/>
      <color rgb="FF339933"/>
      <color rgb="FFF0B323"/>
      <color rgb="FFC8102E"/>
      <color rgb="FFF26522"/>
      <color rgb="FFF265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6.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6.xml"/><Relationship Id="rId1" Type="http://schemas.microsoft.com/office/2011/relationships/chartStyle" Target="style16.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dLbl>
              <c:idx val="0"/>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'Fig1a-c'!$C$10:$C$20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'Fig1a-c'!$D$10:$D$20</c:f>
              <c:numCache>
                <c:formatCode>_(* #,##0_);_(* \(#,##0\);_(* "-"??_);_(@_)</c:formatCode>
                <c:ptCount val="11"/>
                <c:pt idx="0">
                  <c:v>7898</c:v>
                </c:pt>
                <c:pt idx="1">
                  <c:v>8166</c:v>
                </c:pt>
                <c:pt idx="2">
                  <c:v>8690</c:v>
                </c:pt>
                <c:pt idx="3">
                  <c:v>8620</c:v>
                </c:pt>
                <c:pt idx="4">
                  <c:v>9185</c:v>
                </c:pt>
                <c:pt idx="5">
                  <c:v>9479</c:v>
                </c:pt>
                <c:pt idx="6">
                  <c:v>9613</c:v>
                </c:pt>
                <c:pt idx="7">
                  <c:v>9534</c:v>
                </c:pt>
                <c:pt idx="8">
                  <c:v>9484</c:v>
                </c:pt>
                <c:pt idx="9">
                  <c:v>9510</c:v>
                </c:pt>
                <c:pt idx="10" formatCode="General">
                  <c:v>9295</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'Fig1a-c'!$C$10:$C$20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'Fig1a-c'!$E$10:$E$20</c:f>
              <c:numCache>
                <c:formatCode>_(* #,##0_);_(* \(#,##0\);_(* "-"??_);_(@_)</c:formatCode>
                <c:ptCount val="11"/>
                <c:pt idx="0">
                  <c:v>7420</c:v>
                </c:pt>
                <c:pt idx="1">
                  <c:v>7525</c:v>
                </c:pt>
                <c:pt idx="2">
                  <c:v>7690</c:v>
                </c:pt>
                <c:pt idx="3">
                  <c:v>7784</c:v>
                </c:pt>
                <c:pt idx="4">
                  <c:v>8007</c:v>
                </c:pt>
                <c:pt idx="5">
                  <c:v>8110</c:v>
                </c:pt>
                <c:pt idx="6">
                  <c:v>8258</c:v>
                </c:pt>
                <c:pt idx="7">
                  <c:v>8287</c:v>
                </c:pt>
                <c:pt idx="8">
                  <c:v>8472</c:v>
                </c:pt>
                <c:pt idx="9" formatCode="General">
                  <c:v>8279</c:v>
                </c:pt>
                <c:pt idx="10" formatCode="General">
                  <c:v>8370</c:v>
                </c:pt>
              </c:numCache>
            </c:numRef>
          </c:val>
        </c:ser>
        <c:dLbls>
          <c:showLegendKey val="0"/>
          <c:showVal val="0"/>
          <c:showCatName val="0"/>
          <c:showSerName val="0"/>
          <c:showPercent val="0"/>
          <c:showBubbleSize val="0"/>
        </c:dLbls>
        <c:gapWidth val="150"/>
        <c:axId val="304287096"/>
        <c:axId val="201442840"/>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'Fig1a-c'!$C$10:$C$20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'Fig1a-c'!$F$10:$F$20</c:f>
              <c:numCache>
                <c:formatCode>General</c:formatCode>
                <c:ptCount val="11"/>
                <c:pt idx="0">
                  <c:v>286</c:v>
                </c:pt>
                <c:pt idx="1">
                  <c:v>293</c:v>
                </c:pt>
                <c:pt idx="2">
                  <c:v>301</c:v>
                </c:pt>
                <c:pt idx="3">
                  <c:v>309</c:v>
                </c:pt>
                <c:pt idx="4">
                  <c:v>323</c:v>
                </c:pt>
                <c:pt idx="5">
                  <c:v>332</c:v>
                </c:pt>
                <c:pt idx="6">
                  <c:v>335</c:v>
                </c:pt>
                <c:pt idx="7">
                  <c:v>334</c:v>
                </c:pt>
                <c:pt idx="8">
                  <c:v>335</c:v>
                </c:pt>
                <c:pt idx="9">
                  <c:v>335</c:v>
                </c:pt>
                <c:pt idx="10">
                  <c:v>333</c:v>
                </c:pt>
              </c:numCache>
            </c:numRef>
          </c:val>
          <c:smooth val="0"/>
        </c:ser>
        <c:dLbls>
          <c:showLegendKey val="0"/>
          <c:showVal val="0"/>
          <c:showCatName val="0"/>
          <c:showSerName val="0"/>
          <c:showPercent val="0"/>
          <c:showBubbleSize val="0"/>
        </c:dLbls>
        <c:marker val="1"/>
        <c:smooth val="0"/>
        <c:axId val="311992752"/>
        <c:axId val="311992360"/>
      </c:lineChart>
      <c:catAx>
        <c:axId val="304287096"/>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01442840"/>
        <c:crosses val="autoZero"/>
        <c:auto val="1"/>
        <c:lblAlgn val="ctr"/>
        <c:lblOffset val="100"/>
        <c:noMultiLvlLbl val="0"/>
      </c:catAx>
      <c:valAx>
        <c:axId val="201442840"/>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04287096"/>
        <c:crosses val="autoZero"/>
        <c:crossBetween val="between"/>
        <c:majorUnit val="2000"/>
      </c:valAx>
      <c:valAx>
        <c:axId val="311992360"/>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11992752"/>
        <c:crosses val="max"/>
        <c:crossBetween val="between"/>
        <c:majorUnit val="100"/>
      </c:valAx>
      <c:catAx>
        <c:axId val="311992752"/>
        <c:scaling>
          <c:orientation val="minMax"/>
        </c:scaling>
        <c:delete val="1"/>
        <c:axPos val="b"/>
        <c:numFmt formatCode="General" sourceLinked="1"/>
        <c:majorTickMark val="out"/>
        <c:minorTickMark val="none"/>
        <c:tickLblPos val="none"/>
        <c:crossAx val="31199236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'Fig7-8'!$B$7</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'Fig7-8'!$D$6:$N$6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'Fig7-8'!$D$7:$N$7</c:f>
              <c:numCache>
                <c:formatCode>_("$"* #,##0_);_("$"* \(#,##0\);_("$"* "-"??_);_(@_)</c:formatCode>
                <c:ptCount val="11"/>
                <c:pt idx="0">
                  <c:v>6796</c:v>
                </c:pt>
                <c:pt idx="1">
                  <c:v>7608</c:v>
                </c:pt>
                <c:pt idx="2">
                  <c:v>7838.0526315789475</c:v>
                </c:pt>
                <c:pt idx="3">
                  <c:v>8363</c:v>
                </c:pt>
                <c:pt idx="4">
                  <c:v>8889</c:v>
                </c:pt>
                <c:pt idx="5">
                  <c:v>9933.23</c:v>
                </c:pt>
                <c:pt idx="6">
                  <c:v>9988.67</c:v>
                </c:pt>
                <c:pt idx="7">
                  <c:v>10297.84</c:v>
                </c:pt>
                <c:pt idx="8">
                  <c:v>11827.0625</c:v>
                </c:pt>
                <c:pt idx="9">
                  <c:v>11438</c:v>
                </c:pt>
                <c:pt idx="10">
                  <c:v>11878</c:v>
                </c:pt>
              </c:numCache>
            </c:numRef>
          </c:val>
          <c:smooth val="0"/>
        </c:ser>
        <c:ser>
          <c:idx val="1"/>
          <c:order val="1"/>
          <c:tx>
            <c:strRef>
              <c:f>'Fig7-8'!$B$8</c:f>
              <c:strCache>
                <c:ptCount val="1"/>
                <c:pt idx="0">
                  <c:v>Out-of-District</c:v>
                </c:pt>
              </c:strCache>
            </c:strRef>
          </c:tx>
          <c:spPr>
            <a:ln w="38100" cap="flat" cmpd="sng" algn="ctr">
              <a:solidFill>
                <a:srgbClr val="0076BE"/>
              </a:solidFill>
              <a:miter lim="800000"/>
            </a:ln>
            <a:effectLst/>
          </c:spPr>
          <c:marker>
            <c:symbol val="none"/>
          </c:marker>
          <c:dPt>
            <c:idx val="0"/>
            <c:marker>
              <c:symbol val="none"/>
            </c:marker>
            <c:bubble3D val="0"/>
          </c:dPt>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'Fig7-8'!$D$6:$N$6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'Fig7-8'!$D$8:$N$8</c:f>
              <c:numCache>
                <c:formatCode>_("$"* #,##0_);_("$"* \(#,##0\);_("$"* "-"??_);_(@_)</c:formatCode>
                <c:ptCount val="11"/>
                <c:pt idx="0">
                  <c:v>8255</c:v>
                </c:pt>
                <c:pt idx="1">
                  <c:v>9957</c:v>
                </c:pt>
                <c:pt idx="2">
                  <c:v>9522.0526315789466</c:v>
                </c:pt>
                <c:pt idx="3">
                  <c:v>8984</c:v>
                </c:pt>
                <c:pt idx="4">
                  <c:v>10313</c:v>
                </c:pt>
                <c:pt idx="5">
                  <c:v>11297.18</c:v>
                </c:pt>
                <c:pt idx="6">
                  <c:v>13011.78</c:v>
                </c:pt>
                <c:pt idx="7">
                  <c:v>14057.56</c:v>
                </c:pt>
                <c:pt idx="8">
                  <c:v>16453.5625</c:v>
                </c:pt>
                <c:pt idx="9">
                  <c:v>14422</c:v>
                </c:pt>
                <c:pt idx="10">
                  <c:v>14022</c:v>
                </c:pt>
              </c:numCache>
            </c:numRef>
          </c:val>
          <c:smooth val="0"/>
        </c:ser>
        <c:ser>
          <c:idx val="2"/>
          <c:order val="2"/>
          <c:tx>
            <c:strRef>
              <c:f>'Fig7-8'!$B$9</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'Fig7-8'!$D$6:$N$6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'Fig7-8'!$D$9:$N$9</c:f>
              <c:numCache>
                <c:formatCode>_("$"* #,##0_);_("$"* \(#,##0\);_("$"* "-"??_);_(@_)</c:formatCode>
                <c:ptCount val="11"/>
                <c:pt idx="0">
                  <c:v>15076</c:v>
                </c:pt>
                <c:pt idx="1">
                  <c:v>17493</c:v>
                </c:pt>
                <c:pt idx="2">
                  <c:v>18213.684210526317</c:v>
                </c:pt>
                <c:pt idx="3">
                  <c:v>18647</c:v>
                </c:pt>
                <c:pt idx="4">
                  <c:v>20812</c:v>
                </c:pt>
                <c:pt idx="5">
                  <c:v>20861.23</c:v>
                </c:pt>
                <c:pt idx="6">
                  <c:v>20384.669999999998</c:v>
                </c:pt>
                <c:pt idx="7">
                  <c:v>21753.279999999999</c:v>
                </c:pt>
                <c:pt idx="8">
                  <c:v>24875.6875</c:v>
                </c:pt>
                <c:pt idx="9">
                  <c:v>23729</c:v>
                </c:pt>
                <c:pt idx="10">
                  <c:v>25966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17522160"/>
        <c:axId val="117522552"/>
      </c:lineChart>
      <c:catAx>
        <c:axId val="11752216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6455751328"/>
              <c:y val="0.94405854072933759"/>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7522552"/>
        <c:crosses val="autoZero"/>
        <c:auto val="1"/>
        <c:lblAlgn val="ctr"/>
        <c:lblOffset val="100"/>
        <c:noMultiLvlLbl val="0"/>
      </c:catAx>
      <c:valAx>
        <c:axId val="117522552"/>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7522160"/>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spPr>
            <a:solidFill>
              <a:srgbClr val="0076BE"/>
            </a:solidFill>
          </c:spPr>
          <c:invertIfNegative val="0"/>
          <c:dLbls>
            <c:dLbl>
              <c:idx val="1"/>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'Fig7-8'!$B$39:$D$39</c:f>
              <c:strCache>
                <c:ptCount val="3"/>
                <c:pt idx="0">
                  <c:v>University or Four Year College (N=4)</c:v>
                </c:pt>
                <c:pt idx="1">
                  <c:v>Community or Junior College (N=8)</c:v>
                </c:pt>
                <c:pt idx="2">
                  <c:v>Technical College or Institute (N=4)</c:v>
                </c:pt>
              </c:strCache>
            </c:strRef>
          </c:cat>
          <c:val>
            <c:numRef>
              <c:f>'Fig7-8'!$B$40:$D$40</c:f>
              <c:numCache>
                <c:formatCode>_("$"* #,##0_);_("$"* \(#,##0\);_("$"* "-"??_);_(@_)</c:formatCode>
                <c:ptCount val="3"/>
                <c:pt idx="0">
                  <c:v>5739</c:v>
                </c:pt>
                <c:pt idx="1">
                  <c:v>4224</c:v>
                </c:pt>
                <c:pt idx="2">
                  <c:v>4349</c:v>
                </c:pt>
              </c:numCache>
            </c:numRef>
          </c:val>
        </c:ser>
        <c:dLbls>
          <c:showLegendKey val="0"/>
          <c:showVal val="0"/>
          <c:showCatName val="0"/>
          <c:showSerName val="0"/>
          <c:showPercent val="0"/>
          <c:showBubbleSize val="0"/>
        </c:dLbls>
        <c:gapWidth val="150"/>
        <c:axId val="117523336"/>
        <c:axId val="117523728"/>
      </c:barChart>
      <c:catAx>
        <c:axId val="117523336"/>
        <c:scaling>
          <c:orientation val="minMax"/>
        </c:scaling>
        <c:delete val="0"/>
        <c:axPos val="b"/>
        <c:title>
          <c:tx>
            <c:rich>
              <a:bodyPr/>
              <a:lstStyle/>
              <a:p>
                <a:pPr>
                  <a:defRPr/>
                </a:pPr>
                <a:r>
                  <a:rPr lang="en-US"/>
                  <a:t>Educational Setting</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117523728"/>
        <c:crosses val="autoZero"/>
        <c:auto val="1"/>
        <c:lblAlgn val="ctr"/>
        <c:lblOffset val="100"/>
        <c:noMultiLvlLbl val="0"/>
      </c:catAx>
      <c:valAx>
        <c:axId val="117523728"/>
        <c:scaling>
          <c:orientation val="minMax"/>
          <c:max val="10000"/>
        </c:scaling>
        <c:delete val="0"/>
        <c:axPos val="l"/>
        <c:majorGridlines>
          <c:spPr>
            <a:ln>
              <a:solidFill>
                <a:schemeClr val="bg1"/>
              </a:solidFill>
            </a:ln>
          </c:spPr>
        </c:majorGridlines>
        <c:numFmt formatCode="#,##0" sourceLinked="0"/>
        <c:majorTickMark val="out"/>
        <c:minorTickMark val="none"/>
        <c:tickLblPos val="nextTo"/>
        <c:crossAx val="117523336"/>
        <c:crosses val="autoZero"/>
        <c:crossBetween val="between"/>
        <c:majorUnit val="200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3" l="0.70000000000000095" r="0.70000000000000095" t="0.750000000000003"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77856656"/>
        <c:axId val="277857048"/>
      </c:barChart>
      <c:catAx>
        <c:axId val="2778566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7857048"/>
        <c:crosses val="autoZero"/>
        <c:auto val="0"/>
        <c:lblAlgn val="ctr"/>
        <c:lblOffset val="100"/>
        <c:tickMarkSkip val="1"/>
        <c:noMultiLvlLbl val="0"/>
      </c:catAx>
      <c:valAx>
        <c:axId val="27785704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785665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3730756031187"/>
          <c:y val="3.8035950916470385E-2"/>
          <c:w val="0.88403795865295842"/>
          <c:h val="0.84014811066450135"/>
        </c:manualLayout>
      </c:layout>
      <c:barChart>
        <c:barDir val="col"/>
        <c:grouping val="clustered"/>
        <c:varyColors val="0"/>
        <c:ser>
          <c:idx val="0"/>
          <c:order val="0"/>
          <c:spPr>
            <a:solidFill>
              <a:srgbClr val="F26522"/>
            </a:solidFill>
            <a:ln w="9525" cap="flat" cmpd="sng" algn="ctr">
              <a:solidFill>
                <a:srgbClr val="F2652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'Fig9'!$B$5:$B$8</c:f>
              <c:strCache>
                <c:ptCount val="4"/>
                <c:pt idx="0">
                  <c:v>Total Enrollment</c:v>
                </c:pt>
                <c:pt idx="1">
                  <c:v>Job and/or Family Care Responsibilities</c:v>
                </c:pt>
                <c:pt idx="2">
                  <c:v>Requested Financial Aid</c:v>
                </c:pt>
                <c:pt idx="3">
                  <c:v>Received Financial Aid</c:v>
                </c:pt>
              </c:strCache>
            </c:strRef>
          </c:cat>
          <c:val>
            <c:numRef>
              <c:f>'Fig9'!$C$5:$C$8</c:f>
              <c:numCache>
                <c:formatCode>General</c:formatCode>
                <c:ptCount val="4"/>
                <c:pt idx="0">
                  <c:v>499</c:v>
                </c:pt>
                <c:pt idx="1">
                  <c:v>214</c:v>
                </c:pt>
                <c:pt idx="2">
                  <c:v>258</c:v>
                </c:pt>
                <c:pt idx="3">
                  <c:v>228</c:v>
                </c:pt>
              </c:numCache>
            </c:numRef>
          </c:val>
        </c:ser>
        <c:dLbls>
          <c:dLblPos val="inEnd"/>
          <c:showLegendKey val="0"/>
          <c:showVal val="1"/>
          <c:showCatName val="0"/>
          <c:showSerName val="0"/>
          <c:showPercent val="0"/>
          <c:showBubbleSize val="0"/>
        </c:dLbls>
        <c:gapWidth val="65"/>
        <c:axId val="277857832"/>
        <c:axId val="220109232"/>
      </c:barChart>
      <c:catAx>
        <c:axId val="27785783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5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0109232"/>
        <c:crosses val="autoZero"/>
        <c:auto val="1"/>
        <c:lblAlgn val="ctr"/>
        <c:lblOffset val="100"/>
        <c:noMultiLvlLbl val="0"/>
      </c:catAx>
      <c:valAx>
        <c:axId val="220109232"/>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a:solidFill>
                      <a:sysClr val="windowText" lastClr="000000"/>
                    </a:solidFill>
                    <a:latin typeface="Arial" panose="020B0604020202020204" pitchFamily="34" charset="0"/>
                    <a:cs typeface="Arial" panose="020B0604020202020204" pitchFamily="34" charset="0"/>
                  </a:rPr>
                  <a:t>Number of Dental Laboratory Technology Students</a:t>
                </a:r>
              </a:p>
            </c:rich>
          </c:tx>
          <c:layout>
            <c:manualLayout>
              <c:xMode val="edge"/>
              <c:yMode val="edge"/>
              <c:x val="1.7440171497899778E-2"/>
              <c:y val="7.3205907541674248E-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7785783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Lbls>
            <c:dLbl>
              <c:idx val="1"/>
              <c:layout>
                <c:manualLayout>
                  <c:x val="-1.6065182134604073E-3"/>
                  <c:y val="-8.6805899892236707E-3"/>
                </c:manualLayout>
              </c:layout>
              <c:tx>
                <c:rich>
                  <a:bodyPr/>
                  <a:lstStyle/>
                  <a:p>
                    <a:fld id="{5310BED5-728F-4F12-A8D4-118D244BF307}" type="VALUE">
                      <a:rPr lang="en-US"/>
                      <a:pPr/>
                      <a:t>[VALUE]</a:t>
                    </a:fld>
                    <a:endParaRPr lang="en-US"/>
                  </a:p>
                  <a:p>
                    <a:r>
                      <a:rPr lang="en-US"/>
                      <a:t>77.1% of</a:t>
                    </a:r>
                    <a:r>
                      <a:rPr lang="en-US" baseline="0"/>
                      <a:t> 350 originally enrolled</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dlblFieldTable/>
                  <c15:showDataLabelsRange val="0"/>
                </c:ext>
              </c:extLst>
            </c:dLbl>
            <c:dLbl>
              <c:idx val="2"/>
              <c:layout>
                <c:manualLayout>
                  <c:x val="8.6825829549225448E-4"/>
                  <c:y val="-4.5260715206569572E-3"/>
                </c:manualLayout>
              </c:layout>
              <c:tx>
                <c:rich>
                  <a:bodyPr/>
                  <a:lstStyle/>
                  <a:p>
                    <a:r>
                      <a:rPr lang="en-US"/>
                      <a:t>127</a:t>
                    </a:r>
                  </a:p>
                  <a:p>
                    <a:r>
                      <a:rPr lang="en-US"/>
                      <a:t>47.0% of</a:t>
                    </a:r>
                    <a:r>
                      <a:rPr lang="en-US" baseline="0"/>
                      <a:t> 270</a:t>
                    </a:r>
                    <a:r>
                      <a:rPr lang="en-US"/>
                      <a:t> who completed</a:t>
                    </a:r>
                    <a:r>
                      <a:rPr lang="en-US" baseline="0"/>
                      <a:t> program</a:t>
                    </a:r>
                  </a:p>
                </c:rich>
              </c:tx>
              <c:showLegendKey val="0"/>
              <c:showVal val="1"/>
              <c:showCatName val="0"/>
              <c:showSerName val="0"/>
              <c:showPercent val="0"/>
              <c:showBubbleSize val="0"/>
              <c:extLst>
                <c:ext xmlns:c15="http://schemas.microsoft.com/office/drawing/2012/chart" uri="{CE6537A1-D6FC-4f65-9D91-7224C49458BB}">
                  <c15:layout>
                    <c:manualLayout>
                      <c:w val="0.17499999999999999"/>
                      <c:h val="0.17881944444444445"/>
                    </c:manualLayout>
                  </c15:layout>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'Fig10a-b'!$C$8:$E$8</c:f>
              <c:strCache>
                <c:ptCount val="3"/>
                <c:pt idx="0">
                  <c:v>Originally enrolled</c:v>
                </c:pt>
                <c:pt idx="1">
                  <c:v>Completed program</c:v>
                </c:pt>
                <c:pt idx="2">
                  <c:v>In dental-related activity</c:v>
                </c:pt>
              </c:strCache>
            </c:strRef>
          </c:cat>
          <c:val>
            <c:numRef>
              <c:f>'Fig10a-b'!$C$9:$E$9</c:f>
              <c:numCache>
                <c:formatCode>_(* #,##0_);_(* \(#,##0\);_(* "-"??_);_(@_)</c:formatCode>
                <c:ptCount val="3"/>
                <c:pt idx="0">
                  <c:v>350</c:v>
                </c:pt>
                <c:pt idx="1">
                  <c:v>270</c:v>
                </c:pt>
                <c:pt idx="2">
                  <c:v>127</c:v>
                </c:pt>
              </c:numCache>
            </c:numRef>
          </c:val>
        </c:ser>
        <c:dLbls>
          <c:showLegendKey val="0"/>
          <c:showVal val="0"/>
          <c:showCatName val="0"/>
          <c:showSerName val="0"/>
          <c:showPercent val="0"/>
          <c:showBubbleSize val="0"/>
        </c:dLbls>
        <c:gapWidth val="150"/>
        <c:axId val="220110016"/>
        <c:axId val="220110408"/>
      </c:barChart>
      <c:catAx>
        <c:axId val="220110016"/>
        <c:scaling>
          <c:orientation val="minMax"/>
        </c:scaling>
        <c:delete val="0"/>
        <c:axPos val="b"/>
        <c:numFmt formatCode="General" sourceLinked="0"/>
        <c:majorTickMark val="out"/>
        <c:minorTickMark val="none"/>
        <c:tickLblPos val="nextTo"/>
        <c:crossAx val="220110408"/>
        <c:crosses val="autoZero"/>
        <c:auto val="1"/>
        <c:lblAlgn val="ctr"/>
        <c:lblOffset val="100"/>
        <c:noMultiLvlLbl val="0"/>
      </c:catAx>
      <c:valAx>
        <c:axId val="220110408"/>
        <c:scaling>
          <c:orientation val="minMax"/>
          <c:max val="5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220110016"/>
        <c:crosses val="autoZero"/>
        <c:crossBetween val="between"/>
        <c:majorUnit val="1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'Fig10a-b'!$E$44:$E$45</c:f>
              <c:strCache>
                <c:ptCount val="2"/>
                <c:pt idx="0">
                  <c:v>Passed</c:v>
                </c:pt>
                <c:pt idx="1">
                  <c:v>Other</c:v>
                </c:pt>
              </c:strCache>
            </c:strRef>
          </c:cat>
          <c:val>
            <c:numRef>
              <c:f>'Fig10a-b'!$F$44:$F$45</c:f>
              <c:numCache>
                <c:formatCode>0.0%</c:formatCode>
                <c:ptCount val="2"/>
                <c:pt idx="0">
                  <c:v>0.433</c:v>
                </c:pt>
                <c:pt idx="1">
                  <c:v>0.56699999999999995</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Not Passed</a:t>
            </a:r>
          </a:p>
        </c:rich>
      </c:tx>
      <c:layout>
        <c:manualLayout>
          <c:xMode val="edge"/>
          <c:yMode val="edge"/>
          <c:x val="0.35088218650925285"/>
          <c:y val="3.48258979323053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'Fig10a-b'!$E$38:$E$39</c:f>
              <c:strCache>
                <c:ptCount val="2"/>
                <c:pt idx="0">
                  <c:v>Not passed</c:v>
                </c:pt>
                <c:pt idx="1">
                  <c:v>Other</c:v>
                </c:pt>
              </c:strCache>
            </c:strRef>
          </c:cat>
          <c:val>
            <c:numRef>
              <c:f>'Fig10a-b'!$F$38:$F$39</c:f>
              <c:numCache>
                <c:formatCode>0.0%</c:formatCode>
                <c:ptCount val="2"/>
                <c:pt idx="0">
                  <c:v>8.8999999999999996E-2</c:v>
                </c:pt>
                <c:pt idx="1">
                  <c:v>0.91100000000000003</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'Fig10a-b'!$E$41:$E$42</c:f>
              <c:strCache>
                <c:ptCount val="2"/>
                <c:pt idx="0">
                  <c:v>Did not take/not required</c:v>
                </c:pt>
                <c:pt idx="1">
                  <c:v>Other</c:v>
                </c:pt>
              </c:strCache>
            </c:strRef>
          </c:cat>
          <c:val>
            <c:numRef>
              <c:f>'Fig10a-b'!$F$41:$F$42</c:f>
              <c:numCache>
                <c:formatCode>0.0%</c:formatCode>
                <c:ptCount val="2"/>
                <c:pt idx="0">
                  <c:v>0.13700000000000001</c:v>
                </c:pt>
                <c:pt idx="1">
                  <c:v>0.86299999999999999</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Unknown</a:t>
            </a:r>
          </a:p>
        </c:rich>
      </c:tx>
      <c:layout>
        <c:manualLayout>
          <c:xMode val="edge"/>
          <c:yMode val="edge"/>
          <c:x val="0.38953961019544603"/>
          <c:y val="3.603603603603603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'Fig10a-b'!$E$35:$E$36</c:f>
              <c:strCache>
                <c:ptCount val="2"/>
                <c:pt idx="0">
                  <c:v>Unknown</c:v>
                </c:pt>
                <c:pt idx="1">
                  <c:v>Other</c:v>
                </c:pt>
              </c:strCache>
            </c:strRef>
          </c:cat>
          <c:val>
            <c:numRef>
              <c:f>'Fig10a-b'!$F$35:$F$36</c:f>
              <c:numCache>
                <c:formatCode>0.0%</c:formatCode>
                <c:ptCount val="2"/>
                <c:pt idx="0">
                  <c:v>0.34100000000000003</c:v>
                </c:pt>
                <c:pt idx="1">
                  <c:v>0.65900000000000003</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339933"/>
              </a:solidFill>
              <a:ln w="19050">
                <a:solidFill>
                  <a:schemeClr val="lt1"/>
                </a:solidFill>
              </a:ln>
              <a:effectLst/>
            </c:spPr>
          </c:dPt>
          <c:dPt>
            <c:idx val="1"/>
            <c:bubble3D val="0"/>
            <c:spPr>
              <a:solidFill>
                <a:srgbClr val="CCCCCC"/>
              </a:solidFill>
              <a:ln w="19050">
                <a:solidFill>
                  <a:schemeClr val="lt1"/>
                </a:solidFill>
              </a:ln>
              <a:effectLst/>
            </c:spPr>
          </c:dPt>
          <c:cat>
            <c:strRef>
              <c:f>'Fig10a-b'!$E$70:$E$71</c:f>
              <c:strCache>
                <c:ptCount val="2"/>
                <c:pt idx="0">
                  <c:v>Unknown</c:v>
                </c:pt>
                <c:pt idx="1">
                  <c:v>Other</c:v>
                </c:pt>
              </c:strCache>
            </c:strRef>
          </c:cat>
          <c:val>
            <c:numRef>
              <c:f>'Fig10a-b'!$F$70:$F$71</c:f>
              <c:numCache>
                <c:formatCode>0.0%</c:formatCode>
                <c:ptCount val="2"/>
                <c:pt idx="0">
                  <c:v>0.434</c:v>
                </c:pt>
                <c:pt idx="1">
                  <c:v>0.56599999999999995</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dLbl>
              <c:idx val="0"/>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'Fig1a-c'!$C$40:$C$50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'Fig1a-c'!$D$40:$D$50</c:f>
              <c:numCache>
                <c:formatCode>_(* #,##0_);_(* \(#,##0\);_(* "-"??_);_(@_)</c:formatCode>
                <c:ptCount val="11"/>
                <c:pt idx="0">
                  <c:v>13148</c:v>
                </c:pt>
                <c:pt idx="1">
                  <c:v>13674</c:v>
                </c:pt>
                <c:pt idx="2">
                  <c:v>14596</c:v>
                </c:pt>
                <c:pt idx="3">
                  <c:v>15149</c:v>
                </c:pt>
                <c:pt idx="4">
                  <c:v>15122</c:v>
                </c:pt>
                <c:pt idx="5">
                  <c:v>15784</c:v>
                </c:pt>
                <c:pt idx="6">
                  <c:v>13330</c:v>
                </c:pt>
                <c:pt idx="7">
                  <c:v>11660</c:v>
                </c:pt>
                <c:pt idx="8">
                  <c:v>11323</c:v>
                </c:pt>
                <c:pt idx="9">
                  <c:v>9725</c:v>
                </c:pt>
                <c:pt idx="10">
                  <c:v>9015</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'Fig1a-c'!$C$40:$C$50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'Fig1a-c'!$E$40:$E$50</c:f>
              <c:numCache>
                <c:formatCode>_(* #,##0_);_(* \(#,##0\);_(* "-"??_);_(@_)</c:formatCode>
                <c:ptCount val="11"/>
                <c:pt idx="0">
                  <c:v>8279</c:v>
                </c:pt>
                <c:pt idx="1">
                  <c:v>8413</c:v>
                </c:pt>
                <c:pt idx="2">
                  <c:v>8633</c:v>
                </c:pt>
                <c:pt idx="3">
                  <c:v>10054</c:v>
                </c:pt>
                <c:pt idx="4">
                  <c:v>10390</c:v>
                </c:pt>
                <c:pt idx="5">
                  <c:v>9620</c:v>
                </c:pt>
                <c:pt idx="6">
                  <c:v>8198</c:v>
                </c:pt>
                <c:pt idx="7">
                  <c:v>7397</c:v>
                </c:pt>
                <c:pt idx="8">
                  <c:v>7601</c:v>
                </c:pt>
                <c:pt idx="9">
                  <c:v>6875</c:v>
                </c:pt>
                <c:pt idx="10">
                  <c:v>6080</c:v>
                </c:pt>
              </c:numCache>
            </c:numRef>
          </c:val>
        </c:ser>
        <c:dLbls>
          <c:showLegendKey val="0"/>
          <c:showVal val="0"/>
          <c:showCatName val="0"/>
          <c:showSerName val="0"/>
          <c:showPercent val="0"/>
          <c:showBubbleSize val="0"/>
        </c:dLbls>
        <c:gapWidth val="150"/>
        <c:axId val="311993536"/>
        <c:axId val="311993928"/>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'Fig1a-c'!$C$40:$C$50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'Fig1a-c'!$F$40:$F$50</c:f>
              <c:numCache>
                <c:formatCode>General</c:formatCode>
                <c:ptCount val="11"/>
                <c:pt idx="0">
                  <c:v>268</c:v>
                </c:pt>
                <c:pt idx="1">
                  <c:v>271</c:v>
                </c:pt>
                <c:pt idx="2">
                  <c:v>272</c:v>
                </c:pt>
                <c:pt idx="3">
                  <c:v>277</c:v>
                </c:pt>
                <c:pt idx="4">
                  <c:v>279</c:v>
                </c:pt>
                <c:pt idx="5">
                  <c:v>287</c:v>
                </c:pt>
                <c:pt idx="6">
                  <c:v>278</c:v>
                </c:pt>
                <c:pt idx="7">
                  <c:v>273</c:v>
                </c:pt>
                <c:pt idx="8">
                  <c:v>272</c:v>
                </c:pt>
                <c:pt idx="9">
                  <c:v>264</c:v>
                </c:pt>
                <c:pt idx="10">
                  <c:v>257</c:v>
                </c:pt>
              </c:numCache>
            </c:numRef>
          </c:val>
          <c:smooth val="0"/>
        </c:ser>
        <c:dLbls>
          <c:showLegendKey val="0"/>
          <c:showVal val="0"/>
          <c:showCatName val="0"/>
          <c:showSerName val="0"/>
          <c:showPercent val="0"/>
          <c:showBubbleSize val="0"/>
        </c:dLbls>
        <c:marker val="1"/>
        <c:smooth val="0"/>
        <c:axId val="167440288"/>
        <c:axId val="167439896"/>
      </c:lineChart>
      <c:catAx>
        <c:axId val="311993536"/>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311993928"/>
        <c:crosses val="autoZero"/>
        <c:auto val="1"/>
        <c:lblAlgn val="ctr"/>
        <c:lblOffset val="100"/>
        <c:noMultiLvlLbl val="0"/>
      </c:catAx>
      <c:valAx>
        <c:axId val="311993928"/>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11993536"/>
        <c:crosses val="autoZero"/>
        <c:crossBetween val="between"/>
        <c:majorUnit val="2000"/>
      </c:valAx>
      <c:valAx>
        <c:axId val="167439896"/>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167440288"/>
        <c:crosses val="max"/>
        <c:crossBetween val="between"/>
        <c:majorUnit val="100"/>
      </c:valAx>
      <c:catAx>
        <c:axId val="167440288"/>
        <c:scaling>
          <c:orientation val="minMax"/>
        </c:scaling>
        <c:delete val="1"/>
        <c:axPos val="b"/>
        <c:numFmt formatCode="General" sourceLinked="1"/>
        <c:majorTickMark val="out"/>
        <c:minorTickMark val="none"/>
        <c:tickLblPos val="none"/>
        <c:crossAx val="167439896"/>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in dental-related activity</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339933"/>
              </a:solidFill>
              <a:ln w="19050">
                <a:solidFill>
                  <a:schemeClr val="lt1"/>
                </a:solidFill>
              </a:ln>
              <a:effectLst/>
            </c:spPr>
          </c:dPt>
          <c:dPt>
            <c:idx val="1"/>
            <c:bubble3D val="0"/>
            <c:spPr>
              <a:solidFill>
                <a:srgbClr val="CCCCCC"/>
              </a:solidFill>
              <a:ln w="19050">
                <a:solidFill>
                  <a:schemeClr val="lt1"/>
                </a:solidFill>
              </a:ln>
              <a:effectLst/>
            </c:spPr>
          </c:dPt>
          <c:cat>
            <c:strRef>
              <c:f>'Fig10a-b'!$E$73:$E$74</c:f>
              <c:strCache>
                <c:ptCount val="2"/>
                <c:pt idx="0">
                  <c:v>Not in dental-related activity</c:v>
                </c:pt>
                <c:pt idx="1">
                  <c:v>Other</c:v>
                </c:pt>
              </c:strCache>
            </c:strRef>
          </c:cat>
          <c:val>
            <c:numRef>
              <c:f>'Fig10a-b'!$F$73:$F$74</c:f>
              <c:numCache>
                <c:formatCode>0.0%</c:formatCode>
                <c:ptCount val="2"/>
                <c:pt idx="0">
                  <c:v>9.6000000000000002E-2</c:v>
                </c:pt>
                <c:pt idx="1">
                  <c:v>0.90400000000000003</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In dental-related</a:t>
            </a:r>
            <a:r>
              <a:rPr lang="en-US" sz="1200" b="1" baseline="0"/>
              <a:t> activity</a:t>
            </a:r>
            <a:endParaRPr lang="en-US" sz="12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339933"/>
              </a:solidFill>
              <a:ln w="19050">
                <a:solidFill>
                  <a:schemeClr val="lt1"/>
                </a:solidFill>
              </a:ln>
              <a:effectLst/>
            </c:spPr>
          </c:dPt>
          <c:dPt>
            <c:idx val="1"/>
            <c:bubble3D val="0"/>
            <c:spPr>
              <a:solidFill>
                <a:srgbClr val="CCCCCC"/>
              </a:solidFill>
              <a:ln w="19050">
                <a:solidFill>
                  <a:schemeClr val="lt1"/>
                </a:solidFill>
              </a:ln>
              <a:effectLst/>
            </c:spPr>
          </c:dPt>
          <c:cat>
            <c:strRef>
              <c:f>'Fig10a-b'!$E$76:$E$77</c:f>
              <c:strCache>
                <c:ptCount val="2"/>
                <c:pt idx="0">
                  <c:v>In dental-related activity</c:v>
                </c:pt>
                <c:pt idx="1">
                  <c:v>Other</c:v>
                </c:pt>
              </c:strCache>
            </c:strRef>
          </c:cat>
          <c:val>
            <c:numRef>
              <c:f>'Fig10a-b'!$F$76:$F$77</c:f>
              <c:numCache>
                <c:formatCode>0.0%</c:formatCode>
                <c:ptCount val="2"/>
                <c:pt idx="0">
                  <c:v>0.47</c:v>
                </c:pt>
                <c:pt idx="1">
                  <c:v>0.53</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41186603358E-2"/>
          <c:y val="9.1069894749938388E-2"/>
          <c:w val="0.92483386461891082"/>
          <c:h val="0.68937732890455072"/>
        </c:manualLayout>
      </c:layout>
      <c:barChart>
        <c:barDir val="col"/>
        <c:grouping val="stacked"/>
        <c:varyColors val="0"/>
        <c:ser>
          <c:idx val="0"/>
          <c:order val="0"/>
          <c:tx>
            <c:strRef>
              <c:f>'Fig11 | Tab14'!$B$4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2.0092426745108344E-3"/>
                  <c:y val="-0.11102127286977655"/>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9228785423086785E-2"/>
                      <c:h val="7.0661336169431224E-2"/>
                    </c:manualLayout>
                  </c15:layout>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7.0688733136916461E-17"/>
                  <c:y val="-3.89795601447006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5711599995860537E-5"/>
                  <c:y val="-2.622355280274737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3.7950724553526752E-8"/>
                  <c:y val="-2.500319650158729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1.9182573270135759E-2"/>
                      <c:h val="9.860976398318784E-2"/>
                    </c:manualLayout>
                  </c15:layout>
                </c:ext>
              </c:extLst>
            </c:dLbl>
            <c:dLbl>
              <c:idx val="6"/>
              <c:layout>
                <c:manualLayout>
                  <c:x val="0"/>
                  <c:y val="-0.15691974002764694"/>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Tab14'!$A$5:$A$11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responsibilities</c:v>
                </c:pt>
              </c:strCache>
            </c:strRef>
          </c:cat>
          <c:val>
            <c:numRef>
              <c:f>'Fig11 | Tab14'!$B$5:$B$11</c:f>
              <c:numCache>
                <c:formatCode>General</c:formatCode>
                <c:ptCount val="7"/>
                <c:pt idx="0">
                  <c:v>9.8000000000000007</c:v>
                </c:pt>
                <c:pt idx="1">
                  <c:v>5.4</c:v>
                </c:pt>
                <c:pt idx="2">
                  <c:v>3.4</c:v>
                </c:pt>
                <c:pt idx="3">
                  <c:v>2.2000000000000002</c:v>
                </c:pt>
                <c:pt idx="4">
                  <c:v>1.2</c:v>
                </c:pt>
                <c:pt idx="5">
                  <c:v>1.2</c:v>
                </c:pt>
                <c:pt idx="6">
                  <c:v>15.1</c:v>
                </c:pt>
              </c:numCache>
            </c:numRef>
          </c:val>
        </c:ser>
        <c:ser>
          <c:idx val="1"/>
          <c:order val="1"/>
          <c:tx>
            <c:strRef>
              <c:f>'Fig11 | Tab14'!$C$4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871505222133561E-3"/>
                  <c:y val="-0.24818500500240573"/>
                </c:manualLayout>
              </c:layout>
              <c:tx>
                <c:rich>
                  <a:bodyPr/>
                  <a:lstStyle/>
                  <a:p>
                    <a:r>
                      <a:rPr lang="en-US"/>
                      <a:t>Max</a:t>
                    </a:r>
                    <a:r>
                      <a:rPr lang="en-US" baseline="0"/>
                      <a:t>=35</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9593200110603237E-3"/>
                  <c:y val="-8.384337505823411E-2"/>
                </c:manualLayout>
              </c:layout>
              <c:tx>
                <c:rich>
                  <a:bodyPr/>
                  <a:lstStyle/>
                  <a:p>
                    <a:r>
                      <a:rPr lang="en-US"/>
                      <a:t>Max=11</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9.1681360554730299E-4"/>
                  <c:y val="-7.9098345005613385E-2"/>
                </c:manualLayout>
              </c:layout>
              <c:tx>
                <c:rich>
                  <a:bodyPr/>
                  <a:lstStyle/>
                  <a:p>
                    <a:r>
                      <a:rPr lang="en-US"/>
                      <a:t>Max=20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3.8557936221379125E-3"/>
                  <c:y val="-9.0896639859881723E-2"/>
                </c:manualLayout>
              </c:layout>
              <c:tx>
                <c:rich>
                  <a:bodyPr/>
                  <a:lstStyle/>
                  <a:p>
                    <a:r>
                      <a:rPr lang="en-US"/>
                      <a:t>Max=8</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9.6383455336057839E-4"/>
                  <c:y val="-6.7255372176441203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Max=3</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5"/>
              <c:layout>
                <c:manualLayout>
                  <c:x val="-9.9537160552589884E-4"/>
                  <c:y val="-6.0833581544305022E-2"/>
                </c:manualLayout>
              </c:layout>
              <c:tx>
                <c:rich>
                  <a:bodyPr/>
                  <a:lstStyle/>
                  <a:p>
                    <a:r>
                      <a:rPr lang="en-US"/>
                      <a:t>Max=3</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9.6394840553446046E-4"/>
                  <c:y val="-0.17105707324896707"/>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Tab14'!$A$5:$A$11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responsibilities</c:v>
                </c:pt>
              </c:strCache>
            </c:strRef>
          </c:cat>
          <c:val>
            <c:numRef>
              <c:f>'Fig11 | Tab14'!$C$5:$C$11</c:f>
              <c:numCache>
                <c:formatCode>General</c:formatCode>
                <c:ptCount val="7"/>
                <c:pt idx="0">
                  <c:v>25.2</c:v>
                </c:pt>
                <c:pt idx="1">
                  <c:v>5.6</c:v>
                </c:pt>
                <c:pt idx="2">
                  <c:v>4.5999999999999996</c:v>
                </c:pt>
                <c:pt idx="3">
                  <c:v>5.8</c:v>
                </c:pt>
                <c:pt idx="4">
                  <c:v>1.8</c:v>
                </c:pt>
                <c:pt idx="5">
                  <c:v>1.8</c:v>
                </c:pt>
                <c:pt idx="6">
                  <c:v>14.9</c:v>
                </c:pt>
              </c:numCache>
            </c:numRef>
          </c:val>
        </c:ser>
        <c:dLbls>
          <c:showLegendKey val="0"/>
          <c:showVal val="0"/>
          <c:showCatName val="0"/>
          <c:showSerName val="0"/>
          <c:showPercent val="0"/>
          <c:showBubbleSize val="0"/>
        </c:dLbls>
        <c:gapWidth val="50"/>
        <c:overlap val="100"/>
        <c:axId val="331001208"/>
        <c:axId val="331001600"/>
      </c:barChart>
      <c:catAx>
        <c:axId val="33100120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7290618072332419"/>
              <c:y val="0.90911896478056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1001600"/>
        <c:crosses val="autoZero"/>
        <c:auto val="1"/>
        <c:lblAlgn val="ctr"/>
        <c:lblOffset val="100"/>
        <c:noMultiLvlLbl val="0"/>
      </c:catAx>
      <c:valAx>
        <c:axId val="331001600"/>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100120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'Fig12a-c'!$B$7</c:f>
              <c:strCache>
                <c:ptCount val="1"/>
                <c:pt idx="0">
                  <c:v>Associate degree</c:v>
                </c:pt>
              </c:strCache>
            </c:strRef>
          </c:tx>
          <c:spPr>
            <a:solidFill>
              <a:srgbClr val="C8102E"/>
            </a:solidFill>
            <a:ln>
              <a:noFill/>
            </a:ln>
            <a:effectLst/>
          </c:spPr>
          <c:invertIfNegative val="0"/>
          <c:dLbls>
            <c:dLbl>
              <c:idx val="0"/>
              <c:layout>
                <c:manualLayout>
                  <c:x val="-2.4456388974085484E-17"/>
                  <c:y val="-4.9900173458765846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0.4247787610619469</c:v>
                </c:pt>
              </c:numCache>
            </c:numRef>
          </c:val>
        </c:ser>
        <c:ser>
          <c:idx val="1"/>
          <c:order val="1"/>
          <c:tx>
            <c:strRef>
              <c:f>'Fig12a-c'!$B$8</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0.36283185840707965</c:v>
                </c:pt>
              </c:numCache>
            </c:numRef>
          </c:val>
        </c:ser>
        <c:ser>
          <c:idx val="2"/>
          <c:order val="2"/>
          <c:tx>
            <c:strRef>
              <c:f>'Fig12a-c'!$B$9</c:f>
              <c:strCache>
                <c:ptCount val="1"/>
                <c:pt idx="0">
                  <c:v>Masters degree</c:v>
                </c:pt>
              </c:strCache>
            </c:strRef>
          </c:tx>
          <c:spPr>
            <a:solidFill>
              <a:srgbClr val="F26522"/>
            </a:solidFill>
            <a:ln>
              <a:noFill/>
            </a:ln>
            <a:effectLst/>
          </c:spPr>
          <c:invertIfNegative val="0"/>
          <c:dLbls>
            <c:dLbl>
              <c:idx val="0"/>
              <c:layout>
                <c:manualLayout>
                  <c:x val="-1.33400026343889E-3"/>
                  <c:y val="4.990017345876568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0.15044247787610621</c:v>
                </c:pt>
              </c:numCache>
            </c:numRef>
          </c:val>
        </c:ser>
        <c:ser>
          <c:idx val="3"/>
          <c:order val="3"/>
          <c:tx>
            <c:strRef>
              <c:f>'Fig12a-c'!$B$10</c:f>
              <c:strCache>
                <c:ptCount val="1"/>
                <c:pt idx="0">
                  <c:v>DDS/DMD</c:v>
                </c:pt>
              </c:strCache>
            </c:strRef>
          </c:tx>
          <c:spPr>
            <a:solidFill>
              <a:srgbClr val="339933"/>
            </a:solidFill>
            <a:ln>
              <a:noFill/>
            </a:ln>
            <a:effectLst/>
          </c:spPr>
          <c:invertIfNegative val="0"/>
          <c:dLbls>
            <c:dLbl>
              <c:idx val="0"/>
              <c:layout>
                <c:manualLayout>
                  <c:x val="-1.3340002634387922E-3"/>
                  <c:y val="4.9900173458765689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4.4247787610619468E-2</c:v>
                </c:pt>
              </c:numCache>
            </c:numRef>
          </c:val>
        </c:ser>
        <c:ser>
          <c:idx val="4"/>
          <c:order val="4"/>
          <c:tx>
            <c:strRef>
              <c:f>'Fig12a-c'!$B$11</c:f>
              <c:strCache>
                <c:ptCount val="1"/>
                <c:pt idx="0">
                  <c:v>Certificate/Diploma</c:v>
                </c:pt>
              </c:strCache>
            </c:strRef>
          </c:tx>
          <c:spPr>
            <a:solidFill>
              <a:srgbClr val="7030A0"/>
            </a:solidFill>
            <a:ln>
              <a:noFill/>
            </a:ln>
            <a:effectLst/>
          </c:spPr>
          <c:invertIfNegative val="0"/>
          <c:dLbls>
            <c:dLbl>
              <c:idx val="0"/>
              <c:layout>
                <c:manualLayout>
                  <c:x val="-1.3340002634387922E-3"/>
                  <c:y val="1.096965597956005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1.7699115044247787E-2</c:v>
                </c:pt>
              </c:numCache>
            </c:numRef>
          </c:val>
        </c:ser>
        <c:dLbls>
          <c:dLblPos val="inEnd"/>
          <c:showLegendKey val="0"/>
          <c:showVal val="1"/>
          <c:showCatName val="0"/>
          <c:showSerName val="0"/>
          <c:showPercent val="0"/>
          <c:showBubbleSize val="0"/>
        </c:dLbls>
        <c:gapWidth val="100"/>
        <c:overlap val="-24"/>
        <c:axId val="303650840"/>
        <c:axId val="303651232"/>
      </c:barChart>
      <c:catAx>
        <c:axId val="303650840"/>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03651232"/>
        <c:crosses val="autoZero"/>
        <c:auto val="1"/>
        <c:lblAlgn val="ctr"/>
        <c:lblOffset val="100"/>
        <c:noMultiLvlLbl val="0"/>
      </c:catAx>
      <c:valAx>
        <c:axId val="303651232"/>
        <c:scaling>
          <c:orientation val="minMax"/>
          <c:max val="0.5"/>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3650840"/>
        <c:crosses val="autoZero"/>
        <c:crossBetween val="between"/>
        <c:majorUnit val="0.1"/>
      </c:valAx>
      <c:spPr>
        <a:noFill/>
        <a:ln>
          <a:noFill/>
        </a:ln>
        <a:effectLst/>
      </c:spPr>
    </c:plotArea>
    <c:legend>
      <c:legendPos val="b"/>
      <c:layout>
        <c:manualLayout>
          <c:xMode val="edge"/>
          <c:yMode val="edge"/>
          <c:x val="7.7695019973873278E-2"/>
          <c:y val="0.92064266590227195"/>
          <c:w val="0.89999995973658065"/>
          <c:h val="7.9357312597146693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281366530222019E-2"/>
          <c:y val="2.4948762426321869E-2"/>
          <c:w val="0.93881813387844337"/>
          <c:h val="0.7640694602732353"/>
        </c:manualLayout>
      </c:layout>
      <c:barChart>
        <c:barDir val="col"/>
        <c:grouping val="clustered"/>
        <c:varyColors val="0"/>
        <c:ser>
          <c:idx val="0"/>
          <c:order val="0"/>
          <c:tx>
            <c:strRef>
              <c:f>'Fig12a-c'!$B$29</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'Fig12a-c'!$C$29</c:f>
              <c:numCache>
                <c:formatCode>0.0%</c:formatCode>
                <c:ptCount val="1"/>
                <c:pt idx="0">
                  <c:v>0.59299999999999997</c:v>
                </c:pt>
              </c:numCache>
            </c:numRef>
          </c:val>
        </c:ser>
        <c:ser>
          <c:idx val="1"/>
          <c:order val="1"/>
          <c:tx>
            <c:strRef>
              <c:f>'Fig12a-c'!$B$30</c:f>
              <c:strCache>
                <c:ptCount val="1"/>
                <c:pt idx="0">
                  <c:v>Assistant 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'Fig12a-c'!$C$30</c:f>
              <c:numCache>
                <c:formatCode>0.0%</c:formatCode>
                <c:ptCount val="1"/>
                <c:pt idx="0">
                  <c:v>9.7000000000000003E-2</c:v>
                </c:pt>
              </c:numCache>
            </c:numRef>
          </c:val>
        </c:ser>
        <c:ser>
          <c:idx val="2"/>
          <c:order val="2"/>
          <c:tx>
            <c:strRef>
              <c:f>'Fig12a-c'!$B$31</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'Fig12a-c'!$C$31</c:f>
              <c:numCache>
                <c:formatCode>0.0%</c:formatCode>
                <c:ptCount val="1"/>
                <c:pt idx="0">
                  <c:v>8.7999999999999995E-2</c:v>
                </c:pt>
              </c:numCache>
            </c:numRef>
          </c:val>
        </c:ser>
        <c:ser>
          <c:idx val="3"/>
          <c:order val="3"/>
          <c:tx>
            <c:strRef>
              <c:f>'Fig12a-c'!$B$32</c:f>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'Fig12a-c'!$C$32</c:f>
              <c:numCache>
                <c:formatCode>0.0%</c:formatCode>
                <c:ptCount val="1"/>
                <c:pt idx="0">
                  <c:v>6.2E-2</c:v>
                </c:pt>
              </c:numCache>
            </c:numRef>
          </c:val>
        </c:ser>
        <c:ser>
          <c:idx val="4"/>
          <c:order val="4"/>
          <c:tx>
            <c:strRef>
              <c:f>'Fig12a-c'!$B$33</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'Fig12a-c'!$C$33</c:f>
              <c:numCache>
                <c:formatCode>0.0%</c:formatCode>
                <c:ptCount val="1"/>
                <c:pt idx="0">
                  <c:v>4.3999999999999997E-2</c:v>
                </c:pt>
              </c:numCache>
            </c:numRef>
          </c:val>
        </c:ser>
        <c:ser>
          <c:idx val="5"/>
          <c:order val="5"/>
          <c:tx>
            <c:strRef>
              <c:f>'Fig12a-c'!$B$34</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'Fig12a-c'!$C$34</c:f>
              <c:numCache>
                <c:formatCode>0.0%</c:formatCode>
                <c:ptCount val="1"/>
                <c:pt idx="0">
                  <c:v>0.115</c:v>
                </c:pt>
              </c:numCache>
            </c:numRef>
          </c:val>
        </c:ser>
        <c:dLbls>
          <c:dLblPos val="inEnd"/>
          <c:showLegendKey val="0"/>
          <c:showVal val="1"/>
          <c:showCatName val="0"/>
          <c:showSerName val="0"/>
          <c:showPercent val="0"/>
          <c:showBubbleSize val="0"/>
        </c:dLbls>
        <c:gapWidth val="100"/>
        <c:overlap val="-24"/>
        <c:axId val="303652016"/>
        <c:axId val="303652408"/>
        <c:extLst/>
      </c:barChart>
      <c:catAx>
        <c:axId val="303652016"/>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303652408"/>
        <c:crosses val="autoZero"/>
        <c:auto val="1"/>
        <c:lblAlgn val="ctr"/>
        <c:lblOffset val="100"/>
        <c:noMultiLvlLbl val="0"/>
      </c:catAx>
      <c:valAx>
        <c:axId val="30365240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3652016"/>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F0B323"/>
              </a:solidFill>
              <a:ln>
                <a:noFill/>
              </a:ln>
              <a:effectLst>
                <a:outerShdw blurRad="254000" sx="102000" sy="102000" algn="ctr" rotWithShape="0">
                  <a:prstClr val="black">
                    <a:alpha val="20000"/>
                  </a:prstClr>
                </a:outerShdw>
              </a:effectLst>
            </c:spPr>
          </c:dPt>
          <c:dPt>
            <c:idx val="1"/>
            <c:bubble3D val="0"/>
            <c:spPr>
              <a:solidFill>
                <a:srgbClr val="339933"/>
              </a:solidFill>
              <a:ln>
                <a:noFill/>
              </a:ln>
              <a:effectLst>
                <a:outerShdw blurRad="254000" sx="102000" sy="102000" algn="ctr" rotWithShape="0">
                  <a:prstClr val="black">
                    <a:alpha val="20000"/>
                  </a:prstClr>
                </a:outerShdw>
              </a:effectLst>
            </c:spPr>
          </c:dPt>
          <c:dPt>
            <c:idx val="2"/>
            <c:bubble3D val="0"/>
            <c:spPr>
              <a:solidFill>
                <a:srgbClr val="0076BE"/>
              </a:solidFill>
              <a:ln>
                <a:noFill/>
              </a:ln>
              <a:effectLst>
                <a:outerShdw blurRad="254000" sx="102000" sy="102000" algn="ctr" rotWithShape="0">
                  <a:prstClr val="black">
                    <a:alpha val="20000"/>
                  </a:prstClr>
                </a:outerShdw>
              </a:effectLst>
            </c:spPr>
          </c:dPt>
          <c:dLbls>
            <c:dLbl>
              <c:idx val="0"/>
              <c:layout>
                <c:manualLayout>
                  <c:x val="-4.7955413851304363E-2"/>
                  <c:y val="7.6570077449485796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5.8001906866843089E-2"/>
                  <c:y val="2.8450976092105042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7.3475984996456828E-2"/>
                  <c:y val="-5.7300506642818549E-2"/>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'Fig12a-c'!$C$58:$C$60</c:f>
              <c:strCache>
                <c:ptCount val="3"/>
                <c:pt idx="0">
                  <c:v>Other</c:v>
                </c:pt>
                <c:pt idx="1">
                  <c:v>Dentist</c:v>
                </c:pt>
                <c:pt idx="2">
                  <c:v>Dental laboratory technician</c:v>
                </c:pt>
              </c:strCache>
            </c:strRef>
          </c:cat>
          <c:val>
            <c:numRef>
              <c:f>'Fig12a-c'!$F$58:$F$60</c:f>
              <c:numCache>
                <c:formatCode>0.0%</c:formatCode>
                <c:ptCount val="3"/>
                <c:pt idx="0">
                  <c:v>4.4247787610619468E-2</c:v>
                </c:pt>
                <c:pt idx="1">
                  <c:v>4.4247787610619468E-2</c:v>
                </c:pt>
                <c:pt idx="2">
                  <c:v>0.91150442477876104</c:v>
                </c:pt>
              </c:numCache>
            </c:numRef>
          </c:val>
        </c:ser>
        <c:dLbls>
          <c:showLegendKey val="0"/>
          <c:showVal val="0"/>
          <c:showCatName val="0"/>
          <c:showSerName val="0"/>
          <c:showPercent val="1"/>
          <c:showBubbleSize val="0"/>
          <c:showLeaderLines val="1"/>
        </c:dLbls>
        <c:firstSliceAng val="225"/>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'Fig12a-c'!$C$58:$C$60</c15:sqref>
                        </c15:formulaRef>
                      </c:ext>
                    </c:extLst>
                    <c:strCache>
                      <c:ptCount val="3"/>
                      <c:pt idx="0">
                        <c:v>Other</c:v>
                      </c:pt>
                      <c:pt idx="1">
                        <c:v>Dentist</c:v>
                      </c:pt>
                      <c:pt idx="2">
                        <c:v>Dental laboratory technician</c:v>
                      </c:pt>
                    </c:strCache>
                  </c:strRef>
                </c:cat>
                <c:val>
                  <c:numRef>
                    <c:extLst>
                      <c:ext uri="{02D57815-91ED-43cb-92C2-25804820EDAC}">
                        <c15:formulaRef>
                          <c15:sqref>'Fig12a-c'!$D$56:$D$60</c15:sqref>
                        </c15:formulaRef>
                      </c:ext>
                    </c:extLst>
                    <c:numCache>
                      <c:formatCode>General</c:formatCode>
                      <c:ptCount val="5"/>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'Fig12a-c'!$C$58:$C$60</c15:sqref>
                        </c15:formulaRef>
                      </c:ext>
                    </c:extLst>
                    <c:strCache>
                      <c:ptCount val="3"/>
                      <c:pt idx="0">
                        <c:v>Other</c:v>
                      </c:pt>
                      <c:pt idx="1">
                        <c:v>Dentist</c:v>
                      </c:pt>
                      <c:pt idx="2">
                        <c:v>Dental laboratory technician</c:v>
                      </c:pt>
                    </c:strCache>
                  </c:strRef>
                </c:cat>
                <c:val>
                  <c:numRef>
                    <c:extLst xmlns:c15="http://schemas.microsoft.com/office/drawing/2012/chart">
                      <c:ext xmlns:c15="http://schemas.microsoft.com/office/drawing/2012/chart" uri="{02D57815-91ED-43cb-92C2-25804820EDAC}">
                        <c15:formulaRef>
                          <c15:sqref>'Fig12a-c'!$E$56:$E$60</c15:sqref>
                        </c15:formulaRef>
                      </c:ext>
                    </c:extLst>
                    <c:numCache>
                      <c:formatCode>General</c:formatCode>
                      <c:ptCount val="5"/>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dLbl>
              <c:idx val="1"/>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'Fig1a-c'!$C$72:$C$82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'Fig1a-c'!$D$72:$D$82</c:f>
              <c:numCache>
                <c:formatCode>General</c:formatCode>
                <c:ptCount val="11"/>
                <c:pt idx="0">
                  <c:v>554</c:v>
                </c:pt>
                <c:pt idx="1">
                  <c:v>469</c:v>
                </c:pt>
                <c:pt idx="2">
                  <c:v>482</c:v>
                </c:pt>
                <c:pt idx="3">
                  <c:v>502</c:v>
                </c:pt>
                <c:pt idx="4">
                  <c:v>659</c:v>
                </c:pt>
                <c:pt idx="5">
                  <c:v>582</c:v>
                </c:pt>
                <c:pt idx="6">
                  <c:v>555</c:v>
                </c:pt>
                <c:pt idx="7">
                  <c:v>551</c:v>
                </c:pt>
                <c:pt idx="8">
                  <c:v>559</c:v>
                </c:pt>
                <c:pt idx="9">
                  <c:v>472</c:v>
                </c:pt>
                <c:pt idx="10">
                  <c:v>487</c:v>
                </c:pt>
              </c:numCache>
            </c:numRef>
          </c:val>
        </c:ser>
        <c:ser>
          <c:idx val="1"/>
          <c:order val="1"/>
          <c:tx>
            <c:strRef>
              <c:f>'Fig1a-c'!$E$70</c:f>
              <c:strCache>
                <c:ptCount val="1"/>
                <c:pt idx="0">
                  <c:v>First-year enrollment</c:v>
                </c:pt>
              </c:strCache>
            </c:strRef>
          </c:tx>
          <c:spPr>
            <a:solidFill>
              <a:srgbClr val="F0B323"/>
            </a:solidFill>
          </c:spPr>
          <c:invertIfNegative val="0"/>
          <c:dLbls>
            <c:dLbl>
              <c:idx val="0"/>
              <c:layout>
                <c:manualLayout>
                  <c:x val="8.6956680371513204E-3"/>
                  <c:y val="6.410004037956793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'Fig1a-c'!$C$72:$C$82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'Fig1a-c'!$E$72:$E$82</c:f>
              <c:numCache>
                <c:formatCode>General</c:formatCode>
                <c:ptCount val="11"/>
                <c:pt idx="0">
                  <c:v>425</c:v>
                </c:pt>
                <c:pt idx="1">
                  <c:v>389</c:v>
                </c:pt>
                <c:pt idx="2">
                  <c:v>380</c:v>
                </c:pt>
                <c:pt idx="3">
                  <c:v>416</c:v>
                </c:pt>
                <c:pt idx="4">
                  <c:v>431</c:v>
                </c:pt>
                <c:pt idx="5">
                  <c:v>421</c:v>
                </c:pt>
                <c:pt idx="6">
                  <c:v>435</c:v>
                </c:pt>
                <c:pt idx="7">
                  <c:v>402</c:v>
                </c:pt>
                <c:pt idx="8">
                  <c:v>320</c:v>
                </c:pt>
                <c:pt idx="9">
                  <c:v>303</c:v>
                </c:pt>
                <c:pt idx="10">
                  <c:v>324</c:v>
                </c:pt>
              </c:numCache>
            </c:numRef>
          </c:val>
        </c:ser>
        <c:dLbls>
          <c:showLegendKey val="0"/>
          <c:showVal val="0"/>
          <c:showCatName val="0"/>
          <c:showSerName val="0"/>
          <c:showPercent val="0"/>
          <c:showBubbleSize val="0"/>
        </c:dLbls>
        <c:gapWidth val="150"/>
        <c:axId val="167441072"/>
        <c:axId val="167441464"/>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'Fig1a-c'!$C$72:$C$82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'Fig1a-c'!$F$72:$F$82</c:f>
              <c:numCache>
                <c:formatCode>General</c:formatCode>
                <c:ptCount val="11"/>
                <c:pt idx="0">
                  <c:v>20</c:v>
                </c:pt>
                <c:pt idx="1">
                  <c:v>20</c:v>
                </c:pt>
                <c:pt idx="2">
                  <c:v>20</c:v>
                </c:pt>
                <c:pt idx="3">
                  <c:v>20</c:v>
                </c:pt>
                <c:pt idx="4">
                  <c:v>20</c:v>
                </c:pt>
                <c:pt idx="5">
                  <c:v>19</c:v>
                </c:pt>
                <c:pt idx="6">
                  <c:v>19</c:v>
                </c:pt>
                <c:pt idx="7">
                  <c:v>19</c:v>
                </c:pt>
                <c:pt idx="8">
                  <c:v>19</c:v>
                </c:pt>
                <c:pt idx="9">
                  <c:v>17</c:v>
                </c:pt>
                <c:pt idx="10">
                  <c:v>17</c:v>
                </c:pt>
              </c:numCache>
            </c:numRef>
          </c:val>
          <c:smooth val="0"/>
        </c:ser>
        <c:dLbls>
          <c:showLegendKey val="0"/>
          <c:showVal val="0"/>
          <c:showCatName val="0"/>
          <c:showSerName val="0"/>
          <c:showPercent val="0"/>
          <c:showBubbleSize val="0"/>
        </c:dLbls>
        <c:marker val="1"/>
        <c:smooth val="0"/>
        <c:axId val="285830784"/>
        <c:axId val="285830392"/>
      </c:lineChart>
      <c:catAx>
        <c:axId val="167441072"/>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167441464"/>
        <c:crosses val="autoZero"/>
        <c:auto val="1"/>
        <c:lblAlgn val="ctr"/>
        <c:lblOffset val="100"/>
        <c:noMultiLvlLbl val="0"/>
      </c:catAx>
      <c:valAx>
        <c:axId val="167441464"/>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167441072"/>
        <c:crosses val="autoZero"/>
        <c:crossBetween val="between"/>
        <c:majorUnit val="100"/>
      </c:valAx>
      <c:valAx>
        <c:axId val="285830392"/>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85830784"/>
        <c:crosses val="max"/>
        <c:crossBetween val="between"/>
        <c:majorUnit val="20"/>
      </c:valAx>
      <c:catAx>
        <c:axId val="285830784"/>
        <c:scaling>
          <c:orientation val="minMax"/>
        </c:scaling>
        <c:delete val="1"/>
        <c:axPos val="b"/>
        <c:numFmt formatCode="General" sourceLinked="1"/>
        <c:majorTickMark val="out"/>
        <c:minorTickMark val="none"/>
        <c:tickLblPos val="none"/>
        <c:crossAx val="285830392"/>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94666696922248"/>
          <c:y val="0.10033966342442489"/>
          <c:w val="0.44642174771381243"/>
          <c:h val="0.79932067315115019"/>
        </c:manualLayout>
      </c:layout>
      <c:doughnutChart>
        <c:varyColors val="1"/>
        <c:ser>
          <c:idx val="1"/>
          <c:order val="1"/>
          <c:tx>
            <c:strRef>
              <c:f>'Fig2'!$E$6</c:f>
              <c:strCache>
                <c:ptCount val="1"/>
                <c:pt idx="0">
                  <c:v>Percent</c:v>
                </c:pt>
              </c:strCache>
            </c:strRef>
          </c:tx>
          <c:spPr>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c:spPr>
          <c:explosion val="4"/>
          <c:dPt>
            <c:idx val="0"/>
            <c:bubble3D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circle">
                  <a:fillToRect l="50000" t="130000" r="50000" b="-30000"/>
                </a:path>
                <a:tileRect/>
              </a:gradFill>
              <a:ln>
                <a:noFill/>
              </a:ln>
              <a:effectLst>
                <a:outerShdw blurRad="40000" dist="23000" dir="5400000" rotWithShape="0">
                  <a:srgbClr val="000000">
                    <a:alpha val="35000"/>
                  </a:srgbClr>
                </a:outerShdw>
              </a:effectLst>
              <a:sp3d/>
            </c:spPr>
          </c:dPt>
          <c:dPt>
            <c:idx val="1"/>
            <c:bubble3D val="0"/>
            <c:spPr>
              <a:solidFill>
                <a:srgbClr val="F0B323"/>
              </a:solidFill>
              <a:ln>
                <a:noFill/>
              </a:ln>
              <a:effectLst>
                <a:outerShdw blurRad="40000" dist="23000" dir="5400000" rotWithShape="0">
                  <a:srgbClr val="000000">
                    <a:alpha val="35000"/>
                  </a:srgbClr>
                </a:outerShdw>
              </a:effectLst>
              <a:sp3d/>
            </c:spPr>
          </c:dPt>
          <c:dLbls>
            <c:dLbl>
              <c:idx val="0"/>
              <c:layout>
                <c:manualLayout>
                  <c:x val="-8.3323020677885211E-3"/>
                  <c:y val="-0.1034425929316975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fld id="{2DDF7C31-85E9-47C0-BF53-AE0E59DD3129}" type="CATEGORYNAME">
                      <a:rPr lang="en-US" sz="1000" b="1">
                        <a:solidFill>
                          <a:schemeClr val="bg1"/>
                        </a:solidFill>
                        <a:latin typeface="Arial" panose="020B0604020202020204" pitchFamily="34" charset="0"/>
                        <a:cs typeface="Arial" panose="020B0604020202020204" pitchFamily="34" charset="0"/>
                      </a:rPr>
                      <a:pPr>
                        <a:defRPr sz="1000" b="1" i="0" u="none" strike="noStrike" kern="1200" baseline="0">
                          <a:solidFill>
                            <a:schemeClr val="bg1"/>
                          </a:solidFill>
                          <a:latin typeface="Arial" panose="020B0604020202020204" pitchFamily="34" charset="0"/>
                          <a:ea typeface="+mn-ea"/>
                          <a:cs typeface="Arial" panose="020B0604020202020204" pitchFamily="34" charset="0"/>
                        </a:defRPr>
                      </a:pPr>
                      <a:t>[CATEGORY NAME]</a:t>
                    </a:fld>
                    <a:r>
                      <a:rPr lang="en-US" sz="1000" b="1" baseline="0">
                        <a:solidFill>
                          <a:schemeClr val="bg1"/>
                        </a:solidFill>
                        <a:latin typeface="Arial" panose="020B0604020202020204" pitchFamily="34" charset="0"/>
                        <a:cs typeface="Arial" panose="020B0604020202020204" pitchFamily="34" charset="0"/>
                      </a:rPr>
                      <a:t> n=16</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layout>
                    <c:manualLayout>
                      <c:w val="0.10095531587057011"/>
                      <c:h val="0.13264427217915589"/>
                    </c:manualLayout>
                  </c15:layout>
                  <c15:dlblFieldTable/>
                  <c15:showDataLabelsRange val="0"/>
                </c:ext>
              </c:extLst>
            </c:dLbl>
            <c:dLbl>
              <c:idx val="1"/>
              <c:layout>
                <c:manualLayout>
                  <c:x val="3.6869967525245784E-3"/>
                  <c:y val="-1.4907051347263763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fld id="{548C7184-D67B-428A-AA37-6008724DFAB6}" type="CATEGORYNAME">
                      <a:rPr lang="en-US" sz="1000" b="1">
                        <a:solidFill>
                          <a:schemeClr val="bg1"/>
                        </a:solidFill>
                        <a:latin typeface="Arial" panose="020B0604020202020204" pitchFamily="34" charset="0"/>
                        <a:cs typeface="Arial" panose="020B0604020202020204" pitchFamily="34" charset="0"/>
                      </a:rPr>
                      <a:pPr>
                        <a:defRPr sz="1000" b="1" i="0" u="none" strike="noStrike" kern="1200" baseline="0">
                          <a:solidFill>
                            <a:schemeClr val="bg1"/>
                          </a:solidFill>
                          <a:latin typeface="Arial" panose="020B0604020202020204" pitchFamily="34" charset="0"/>
                          <a:ea typeface="+mn-ea"/>
                          <a:cs typeface="Arial" panose="020B0604020202020204" pitchFamily="34" charset="0"/>
                        </a:defRPr>
                      </a:pPr>
                      <a:t>[CATEGORY NAME]</a:t>
                    </a:fld>
                    <a:r>
                      <a:rPr lang="en-US" sz="1000" b="1" baseline="0">
                        <a:solidFill>
                          <a:schemeClr val="bg1"/>
                        </a:solidFill>
                        <a:latin typeface="Arial" panose="020B0604020202020204" pitchFamily="34" charset="0"/>
                        <a:cs typeface="Arial" panose="020B0604020202020204" pitchFamily="34" charset="0"/>
                      </a:rPr>
                      <a:t> n=1</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layout>
                    <c:manualLayout>
                      <c:w val="9.3415511042629684E-2"/>
                      <c:h val="0.1188630490956072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'Fig2'!$C$7:$C$8</c:f>
              <c:strCache>
                <c:ptCount val="2"/>
                <c:pt idx="0">
                  <c:v>Public</c:v>
                </c:pt>
                <c:pt idx="1">
                  <c:v>Federal</c:v>
                </c:pt>
              </c:strCache>
            </c:strRef>
          </c:cat>
          <c:val>
            <c:numRef>
              <c:f>'Fig2'!$E$7:$E$8</c:f>
              <c:numCache>
                <c:formatCode>0.0%</c:formatCode>
                <c:ptCount val="2"/>
                <c:pt idx="0">
                  <c:v>0.94117647058823528</c:v>
                </c:pt>
                <c:pt idx="1">
                  <c:v>5.8823529411764705E-2</c:v>
                </c:pt>
              </c:numCache>
            </c:numRef>
          </c:val>
        </c:ser>
        <c:dLbls>
          <c:showLegendKey val="0"/>
          <c:showVal val="0"/>
          <c:showCatName val="0"/>
          <c:showSerName val="0"/>
          <c:showPercent val="0"/>
          <c:showBubbleSize val="0"/>
          <c:showLeaderLines val="0"/>
        </c:dLbls>
        <c:firstSliceAng val="88"/>
        <c:holeSize val="50"/>
        <c:extLst>
          <c:ext xmlns:c15="http://schemas.microsoft.com/office/drawing/2012/chart" uri="{02D57815-91ED-43cb-92C2-25804820EDAC}">
            <c15:filteredPieSeries>
              <c15:ser>
                <c:idx val="0"/>
                <c:order val="0"/>
                <c:tx>
                  <c:strRef>
                    <c:extLst>
                      <c:ext uri="{02D57815-91ED-43cb-92C2-25804820EDAC}">
                        <c15:formulaRef>
                          <c15:sqref>'Fig2'!$D$6</c15:sqref>
                        </c15:formulaRef>
                      </c:ext>
                    </c:extLst>
                    <c:strCache>
                      <c:ptCount val="1"/>
                      <c:pt idx="0">
                        <c:v>N</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dPt>
                <c:cat>
                  <c:strRef>
                    <c:extLst>
                      <c:ext uri="{02D57815-91ED-43cb-92C2-25804820EDAC}">
                        <c15:formulaRef>
                          <c15:sqref>'Fig2'!$C$7:$C$8</c15:sqref>
                        </c15:formulaRef>
                      </c:ext>
                    </c:extLst>
                    <c:strCache>
                      <c:ptCount val="2"/>
                      <c:pt idx="0">
                        <c:v>Public</c:v>
                      </c:pt>
                      <c:pt idx="1">
                        <c:v>Federal</c:v>
                      </c:pt>
                    </c:strCache>
                  </c:strRef>
                </c:cat>
                <c:val>
                  <c:numRef>
                    <c:extLst>
                      <c:ext uri="{02D57815-91ED-43cb-92C2-25804820EDAC}">
                        <c15:formulaRef>
                          <c15:sqref>'Fig2'!$D$7:$D$8</c15:sqref>
                        </c15:formulaRef>
                      </c:ext>
                    </c:extLst>
                    <c:numCache>
                      <c:formatCode>General</c:formatCode>
                      <c:ptCount val="2"/>
                      <c:pt idx="0">
                        <c:v>16</c:v>
                      </c:pt>
                      <c:pt idx="1">
                        <c:v>1</c:v>
                      </c:pt>
                    </c:numCache>
                  </c:numRef>
                </c:val>
              </c15:ser>
            </c15:filteredPieSeries>
          </c:ext>
        </c:extLst>
      </c:doughnutChart>
      <c:spPr>
        <a:noFill/>
        <a:ln>
          <a:noFill/>
        </a:ln>
        <a:effectLst/>
        <a:sp3d/>
      </c:spPr>
    </c:plotArea>
    <c:plotVisOnly val="1"/>
    <c:dispBlanksAs val="zero"/>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50000"/>
          <a:lumOff val="50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220946775254291"/>
          <c:y val="5.7964250719461811E-2"/>
          <c:w val="0.75921741976308543"/>
          <c:h val="0.76580202474690651"/>
        </c:manualLayout>
      </c:layout>
      <c:barChart>
        <c:barDir val="bar"/>
        <c:grouping val="clustered"/>
        <c:varyColors val="0"/>
        <c:ser>
          <c:idx val="0"/>
          <c:order val="0"/>
          <c:tx>
            <c:strRef>
              <c:f>'Fig3a-b'!$B$7</c:f>
              <c:strCache>
                <c:ptCount val="1"/>
                <c:pt idx="0">
                  <c:v>Students accepted</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'Fig3a-b'!$D$6:$N$6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'Fig3a-b'!$D$7:$N$7</c:f>
              <c:numCache>
                <c:formatCode>General</c:formatCode>
                <c:ptCount val="11"/>
                <c:pt idx="0">
                  <c:v>477</c:v>
                </c:pt>
                <c:pt idx="1">
                  <c:v>537</c:v>
                </c:pt>
                <c:pt idx="2">
                  <c:v>501</c:v>
                </c:pt>
                <c:pt idx="3">
                  <c:v>488</c:v>
                </c:pt>
                <c:pt idx="4">
                  <c:v>511</c:v>
                </c:pt>
                <c:pt idx="5">
                  <c:v>497</c:v>
                </c:pt>
                <c:pt idx="6">
                  <c:v>490</c:v>
                </c:pt>
                <c:pt idx="7">
                  <c:v>496</c:v>
                </c:pt>
                <c:pt idx="8">
                  <c:v>370</c:v>
                </c:pt>
                <c:pt idx="9">
                  <c:v>312</c:v>
                </c:pt>
                <c:pt idx="10">
                  <c:v>282</c:v>
                </c:pt>
              </c:numCache>
            </c:numRef>
          </c:val>
        </c:ser>
        <c:ser>
          <c:idx val="1"/>
          <c:order val="1"/>
          <c:tx>
            <c:strRef>
              <c:f>'Fig3a-b'!$B$8</c:f>
              <c:strCache>
                <c:ptCount val="1"/>
                <c:pt idx="0">
                  <c:v>Applications</c:v>
                </c:pt>
              </c:strCache>
            </c:strRef>
          </c:tx>
          <c:spPr>
            <a:solidFill>
              <a:srgbClr val="0076BE"/>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'Fig3a-b'!$D$6:$N$6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'Fig3a-b'!$D$8:$N$8</c:f>
              <c:numCache>
                <c:formatCode>General</c:formatCode>
                <c:ptCount val="11"/>
                <c:pt idx="0">
                  <c:v>708</c:v>
                </c:pt>
                <c:pt idx="1">
                  <c:v>705</c:v>
                </c:pt>
                <c:pt idx="2">
                  <c:v>722</c:v>
                </c:pt>
                <c:pt idx="3">
                  <c:v>727</c:v>
                </c:pt>
                <c:pt idx="4">
                  <c:v>770</c:v>
                </c:pt>
                <c:pt idx="5">
                  <c:v>815</c:v>
                </c:pt>
                <c:pt idx="6">
                  <c:v>707</c:v>
                </c:pt>
                <c:pt idx="7">
                  <c:v>654</c:v>
                </c:pt>
                <c:pt idx="8">
                  <c:v>462</c:v>
                </c:pt>
                <c:pt idx="9">
                  <c:v>365</c:v>
                </c:pt>
                <c:pt idx="10">
                  <c:v>361</c:v>
                </c:pt>
              </c:numCache>
            </c:numRef>
          </c:val>
        </c:ser>
        <c:dLbls>
          <c:dLblPos val="inEnd"/>
          <c:showLegendKey val="0"/>
          <c:showVal val="1"/>
          <c:showCatName val="0"/>
          <c:showSerName val="0"/>
          <c:showPercent val="0"/>
          <c:showBubbleSize val="0"/>
        </c:dLbls>
        <c:gapWidth val="50"/>
        <c:axId val="285831960"/>
        <c:axId val="6495744"/>
      </c:barChart>
      <c:catAx>
        <c:axId val="28583196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95744"/>
        <c:crosses val="autoZero"/>
        <c:auto val="1"/>
        <c:lblAlgn val="ctr"/>
        <c:lblOffset val="100"/>
        <c:tickLblSkip val="1"/>
        <c:tickMarkSkip val="1"/>
        <c:noMultiLvlLbl val="0"/>
      </c:catAx>
      <c:valAx>
        <c:axId val="649574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2781974129959349"/>
              <c:y val="0.9202616413036476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583196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58582366553596954"/>
          <c:y val="8.6239154026451603E-2"/>
          <c:w val="0.26731512727575718"/>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357679128768544"/>
          <c:y val="5.7964250719461811E-2"/>
          <c:w val="0.74785018806115022"/>
          <c:h val="0.74796409168151634"/>
        </c:manualLayout>
      </c:layout>
      <c:barChart>
        <c:barDir val="bar"/>
        <c:grouping val="clustered"/>
        <c:varyColors val="0"/>
        <c:ser>
          <c:idx val="0"/>
          <c:order val="0"/>
          <c:tx>
            <c:strRef>
              <c:f>'Fig3a-b'!$B$46</c:f>
              <c:strCache>
                <c:ptCount val="1"/>
                <c:pt idx="0">
                  <c:v>Accepted per program</c:v>
                </c:pt>
              </c:strCache>
            </c:strRef>
          </c:tx>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'Fig3a-b'!$D$45:$N$45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'Fig3a-b'!$D$46:$N$46</c:f>
              <c:numCache>
                <c:formatCode>0.0</c:formatCode>
                <c:ptCount val="11"/>
                <c:pt idx="0">
                  <c:v>21.681818181818183</c:v>
                </c:pt>
                <c:pt idx="1">
                  <c:v>26.85</c:v>
                </c:pt>
                <c:pt idx="2">
                  <c:v>25.05</c:v>
                </c:pt>
                <c:pt idx="3">
                  <c:v>24.4</c:v>
                </c:pt>
                <c:pt idx="4">
                  <c:v>25.55</c:v>
                </c:pt>
                <c:pt idx="5">
                  <c:v>24.85</c:v>
                </c:pt>
                <c:pt idx="6">
                  <c:v>25.789473684210527</c:v>
                </c:pt>
                <c:pt idx="7">
                  <c:v>26.105263157894736</c:v>
                </c:pt>
                <c:pt idx="8">
                  <c:v>21.764705882352942</c:v>
                </c:pt>
                <c:pt idx="9">
                  <c:v>19.5</c:v>
                </c:pt>
                <c:pt idx="10">
                  <c:v>20.142857142857142</c:v>
                </c:pt>
              </c:numCache>
            </c:numRef>
          </c:val>
        </c:ser>
        <c:ser>
          <c:idx val="1"/>
          <c:order val="1"/>
          <c:tx>
            <c:strRef>
              <c:f>'Fig3a-b'!$B$47</c:f>
              <c:strCache>
                <c:ptCount val="1"/>
                <c:pt idx="0">
                  <c:v>Applications per program</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'Fig3a-b'!$D$45:$N$45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'Fig3a-b'!$D$47:$N$47</c:f>
              <c:numCache>
                <c:formatCode>0.0</c:formatCode>
                <c:ptCount val="11"/>
                <c:pt idx="0">
                  <c:v>32.18181818181818</c:v>
                </c:pt>
                <c:pt idx="1">
                  <c:v>35.25</c:v>
                </c:pt>
                <c:pt idx="2">
                  <c:v>36.1</c:v>
                </c:pt>
                <c:pt idx="3">
                  <c:v>36.35</c:v>
                </c:pt>
                <c:pt idx="4">
                  <c:v>38.5</c:v>
                </c:pt>
                <c:pt idx="5">
                  <c:v>40.75</c:v>
                </c:pt>
                <c:pt idx="6">
                  <c:v>37.210526315789473</c:v>
                </c:pt>
                <c:pt idx="7">
                  <c:v>34.421052631578945</c:v>
                </c:pt>
                <c:pt idx="8">
                  <c:v>27.176470588235293</c:v>
                </c:pt>
                <c:pt idx="9">
                  <c:v>22.8125</c:v>
                </c:pt>
                <c:pt idx="10">
                  <c:v>25.785714285714285</c:v>
                </c:pt>
              </c:numCache>
            </c:numRef>
          </c:val>
        </c:ser>
        <c:dLbls>
          <c:dLblPos val="inEnd"/>
          <c:showLegendKey val="0"/>
          <c:showVal val="1"/>
          <c:showCatName val="0"/>
          <c:showSerName val="0"/>
          <c:showPercent val="0"/>
          <c:showBubbleSize val="0"/>
        </c:dLbls>
        <c:gapWidth val="50"/>
        <c:axId val="6496920"/>
        <c:axId val="6497312"/>
      </c:barChart>
      <c:catAx>
        <c:axId val="649692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97312"/>
        <c:crosses val="autoZero"/>
        <c:auto val="1"/>
        <c:lblAlgn val="ctr"/>
        <c:lblOffset val="100"/>
        <c:tickLblSkip val="1"/>
        <c:tickMarkSkip val="1"/>
        <c:noMultiLvlLbl val="0"/>
      </c:catAx>
      <c:valAx>
        <c:axId val="6497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9692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60462749564371465"/>
          <c:y val="9.7772311900464134E-2"/>
          <c:w val="0.26731512727575718"/>
          <c:h val="7.3120609721619656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0"/>
          <c:order val="0"/>
          <c:spPr>
            <a:solidFill>
              <a:srgbClr val="C8102E"/>
            </a:solidFill>
          </c:spPr>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0B323"/>
              </a:solidFill>
              <a:ln>
                <a:noFill/>
              </a:ln>
              <a:effectLst>
                <a:outerShdw blurRad="254000" sx="102000" sy="102000" algn="ctr" rotWithShape="0">
                  <a:prstClr val="black">
                    <a:alpha val="20000"/>
                  </a:prstClr>
                </a:outerShdw>
              </a:effectLst>
            </c:spPr>
          </c:dPt>
          <c:dPt>
            <c:idx val="3"/>
            <c:bubble3D val="0"/>
            <c:spPr>
              <a:solidFill>
                <a:srgbClr val="F8F8F8"/>
              </a:solidFill>
              <a:ln>
                <a:noFill/>
              </a:ln>
              <a:effectLst>
                <a:outerShdw blurRad="254000" sx="102000" sy="102000" algn="ctr" rotWithShape="0">
                  <a:prstClr val="black">
                    <a:alpha val="20000"/>
                  </a:prstClr>
                </a:outerShdw>
              </a:effectLst>
            </c:spPr>
          </c:dPt>
          <c:dLbls>
            <c:dLbl>
              <c:idx val="0"/>
              <c:layout>
                <c:manualLayout>
                  <c:x val="7.9433268250005337E-2"/>
                  <c:y val="-0.155279705037592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High school diploma</a:t>
                    </a:r>
                    <a:r>
                      <a:rPr lang="en-US" sz="900" baseline="0">
                        <a:latin typeface="Arial" panose="020B0604020202020204" pitchFamily="34" charset="0"/>
                        <a:cs typeface="Arial" panose="020B0604020202020204" pitchFamily="34" charset="0"/>
                      </a:rPr>
                      <a:t> </a:t>
                    </a:r>
                  </a:p>
                  <a:p>
                    <a:pPr>
                      <a:defRPr sz="900">
                        <a:latin typeface="Arial" panose="020B0604020202020204" pitchFamily="34" charset="0"/>
                        <a:cs typeface="Arial" panose="020B0604020202020204" pitchFamily="34" charset="0"/>
                      </a:defRPr>
                    </a:pPr>
                    <a:r>
                      <a:rPr lang="en-US" sz="900" baseline="0">
                        <a:latin typeface="Arial" panose="020B0604020202020204" pitchFamily="34" charset="0"/>
                        <a:cs typeface="Arial" panose="020B0604020202020204" pitchFamily="34" charset="0"/>
                      </a:rPr>
                      <a:t>or </a:t>
                    </a:r>
                    <a:r>
                      <a:rPr lang="en-US" sz="900">
                        <a:latin typeface="Arial" panose="020B0604020202020204" pitchFamily="34" charset="0"/>
                        <a:cs typeface="Arial" panose="020B0604020202020204" pitchFamily="34" charset="0"/>
                      </a:rPr>
                      <a:t>GED </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n=14</a:t>
                    </a: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8982046070460704"/>
                      <c:h val="0.14736732344210016"/>
                    </c:manualLayout>
                  </c15:layout>
                </c:ext>
              </c:extLst>
            </c:dLbl>
            <c:dLbl>
              <c:idx val="1"/>
              <c:layout>
                <c:manualLayout>
                  <c:x val="-0.13453897531101294"/>
                  <c:y val="7.6942870828929193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Less than one</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 year of college </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n=2</a:t>
                    </a: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154132791327914"/>
                      <c:h val="0.14550025138260433"/>
                    </c:manualLayout>
                  </c15:layout>
                </c:ext>
              </c:extLst>
            </c:dLbl>
            <c:dLbl>
              <c:idx val="2"/>
              <c:layout>
                <c:manualLayout>
                  <c:x val="-9.4123962401041358E-2"/>
                  <c:y val="-5.645538651559958E-2"/>
                </c:manualLayout>
              </c:layout>
              <c:tx>
                <c:rich>
                  <a:bodyPr/>
                  <a:lstStyle/>
                  <a:p>
                    <a:r>
                      <a:rPr lang="en-US"/>
                      <a:t>One year of college</a:t>
                    </a:r>
                  </a:p>
                  <a:p>
                    <a:r>
                      <a:rPr lang="en-US"/>
                      <a:t> n=1</a:t>
                    </a:r>
                  </a:p>
                </c:rich>
              </c:tx>
              <c:showLegendKey val="0"/>
              <c:showVal val="0"/>
              <c:showCatName val="1"/>
              <c:showSerName val="0"/>
              <c:showPercent val="1"/>
              <c:showBubbleSize val="0"/>
              <c:extLst>
                <c:ext xmlns:c15="http://schemas.microsoft.com/office/drawing/2012/chart" uri="{CE6537A1-D6FC-4f65-9D91-7224C49458BB}"/>
              </c:extLst>
            </c:dLbl>
            <c:dLbl>
              <c:idx val="3"/>
              <c:layout>
                <c:manualLayout>
                  <c:x val="-0.17727840199750311"/>
                  <c:y val="-0.1610305958132045"/>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r>
                      <a:rPr lang="en-US" sz="900">
                        <a:latin typeface="Arial" panose="020B0604020202020204" pitchFamily="34" charset="0"/>
                        <a:cs typeface="Arial" panose="020B0604020202020204" pitchFamily="34" charset="0"/>
                      </a:rPr>
                      <a:t>Add text</a:t>
                    </a: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844361215147732"/>
                      <c:h val="8.893732486337759E-2"/>
                    </c:manualLayout>
                  </c15:layout>
                </c:ext>
              </c:extLst>
            </c:dLbl>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howDataLabelsRange val="1"/>
              </c:ext>
            </c:extLst>
          </c:dLbls>
          <c:cat>
            <c:strRef>
              <c:f>'Fig4-6'!$C$6:$C$8</c:f>
              <c:strCache>
                <c:ptCount val="3"/>
                <c:pt idx="0">
                  <c:v>High school diploma/GED</c:v>
                </c:pt>
                <c:pt idx="1">
                  <c:v>Less than one year of college</c:v>
                </c:pt>
                <c:pt idx="2">
                  <c:v>One year of college</c:v>
                </c:pt>
              </c:strCache>
            </c:strRef>
          </c:cat>
          <c:val>
            <c:numRef>
              <c:f>'Fig4-6'!$D$6:$D$8</c:f>
              <c:numCache>
                <c:formatCode>General</c:formatCode>
                <c:ptCount val="3"/>
                <c:pt idx="0">
                  <c:v>14</c:v>
                </c:pt>
                <c:pt idx="1">
                  <c:v>2</c:v>
                </c:pt>
                <c:pt idx="2">
                  <c:v>1</c:v>
                </c:pt>
              </c:numCache>
            </c:numRef>
          </c:val>
          <c:extLst/>
        </c:ser>
        <c:dLbls>
          <c:showLegendKey val="0"/>
          <c:showVal val="0"/>
          <c:showCatName val="0"/>
          <c:showSerName val="0"/>
          <c:showPercent val="1"/>
          <c:showBubbleSize val="0"/>
          <c:showLeaderLines val="1"/>
        </c:dLbls>
        <c:firstSliceAng val="32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'Fig4-6'!$C$35:$C$36</c:f>
              <c:strCache>
                <c:ptCount val="2"/>
                <c:pt idx="0">
                  <c:v>Yes</c:v>
                </c:pt>
                <c:pt idx="1">
                  <c:v>No</c:v>
                </c:pt>
              </c:strCache>
            </c:strRef>
          </c:cat>
          <c:val>
            <c:numRef>
              <c:f>'Fig4-6'!$D$35:$D$36</c:f>
              <c:numCache>
                <c:formatCode>0%</c:formatCode>
                <c:ptCount val="2"/>
                <c:pt idx="0">
                  <c:v>0.4118</c:v>
                </c:pt>
                <c:pt idx="1">
                  <c:v>0.58799999999999997</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67778417941656E-2"/>
          <c:y val="3.8194467323383739E-2"/>
          <c:w val="0.88762877296587939"/>
          <c:h val="0.68850010936132988"/>
        </c:manualLayout>
      </c:layout>
      <c:barChart>
        <c:barDir val="col"/>
        <c:grouping val="clustered"/>
        <c:varyColors val="0"/>
        <c:ser>
          <c:idx val="1"/>
          <c:order val="1"/>
          <c:tx>
            <c:strRef>
              <c:f>'Fig4-6'!$B$67</c:f>
              <c:strCache>
                <c:ptCount val="1"/>
                <c:pt idx="0">
                  <c:v>2016-17</c:v>
                </c:pt>
              </c:strCache>
            </c:strRef>
          </c:tx>
          <c:invertIfNegative val="0"/>
          <c:dLbls>
            <c:dLbl>
              <c:idx val="0"/>
              <c:tx>
                <c:rich>
                  <a:bodyPr/>
                  <a:lstStyle/>
                  <a:p>
                    <a:r>
                      <a:rPr lang="en-US"/>
                      <a:t>n=</a:t>
                    </a:r>
                    <a:fld id="{574DAA84-9E3C-490F-8757-4E970567EEE6}"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4.2344840279111458E-3"/>
                  <c:y val="8.7168758716875544E-3"/>
                </c:manualLayout>
              </c:layout>
              <c:tx>
                <c:rich>
                  <a:bodyPr wrap="square" lIns="38100" tIns="19050" rIns="38100" bIns="19050" anchor="ctr">
                    <a:noAutofit/>
                  </a:bodyPr>
                  <a:lstStyle/>
                  <a:p>
                    <a:pPr>
                      <a:defRPr/>
                    </a:pPr>
                    <a:r>
                      <a:rPr lang="en-US"/>
                      <a:t>n=7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5.1490514905149054E-2"/>
                      <c:h val="6.101813110181311E-2"/>
                    </c:manualLayout>
                  </c15:layout>
                </c:ext>
              </c:extLst>
            </c:dLbl>
            <c:dLbl>
              <c:idx val="2"/>
              <c:tx>
                <c:rich>
                  <a:bodyPr/>
                  <a:lstStyle/>
                  <a:p>
                    <a:r>
                      <a:rPr lang="en-US"/>
                      <a:t>n=</a:t>
                    </a:r>
                    <a:fld id="{A5FA7EAE-9513-432F-9836-8FF7100E0052}"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r>
                      <a:rPr lang="en-US"/>
                      <a:t>n=1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'Fig4-6'!$C$66:$F$66</c:f>
              <c:strCache>
                <c:ptCount val="4"/>
                <c:pt idx="0">
                  <c:v>Transfer of credit</c:v>
                </c:pt>
                <c:pt idx="1">
                  <c:v>Equivalency examinations</c:v>
                </c:pt>
                <c:pt idx="2">
                  <c:v>Challenge examinations</c:v>
                </c:pt>
                <c:pt idx="3">
                  <c:v>Other*</c:v>
                </c:pt>
              </c:strCache>
            </c:strRef>
          </c:cat>
          <c:val>
            <c:numRef>
              <c:f>'Fig4-6'!$C$67:$F$67</c:f>
              <c:numCache>
                <c:formatCode>General</c:formatCode>
                <c:ptCount val="4"/>
                <c:pt idx="0">
                  <c:v>7</c:v>
                </c:pt>
                <c:pt idx="1">
                  <c:v>7</c:v>
                </c:pt>
                <c:pt idx="2">
                  <c:v>4</c:v>
                </c:pt>
                <c:pt idx="3">
                  <c:v>1</c:v>
                </c:pt>
              </c:numCache>
            </c:numRef>
          </c:val>
        </c:ser>
        <c:dLbls>
          <c:showLegendKey val="0"/>
          <c:showVal val="0"/>
          <c:showCatName val="0"/>
          <c:showSerName val="0"/>
          <c:showPercent val="0"/>
          <c:showBubbleSize val="0"/>
        </c:dLbls>
        <c:gapWidth val="42"/>
        <c:axId val="6496528"/>
        <c:axId val="290330888"/>
        <c:extLst>
          <c:ext xmlns:c15="http://schemas.microsoft.com/office/drawing/2012/chart" uri="{02D57815-91ED-43cb-92C2-25804820EDAC}">
            <c15:filteredBarSeries>
              <c15:ser>
                <c:idx val="0"/>
                <c:order val="0"/>
                <c:tx>
                  <c:strRef>
                    <c:extLst>
                      <c:ext uri="{02D57815-91ED-43cb-92C2-25804820EDAC}">
                        <c15:formulaRef>
                          <c15:sqref>'Fig4-6'!#REF!</c15:sqref>
                        </c15:formulaRef>
                      </c:ext>
                    </c:extLst>
                    <c:strCache>
                      <c:ptCount val="1"/>
                      <c:pt idx="0">
                        <c:v>#REF!</c:v>
                      </c:pt>
                    </c:strCache>
                  </c:strRef>
                </c:tx>
                <c:spPr>
                  <a:solidFill>
                    <a:srgbClr val="3366CC"/>
                  </a:solidFill>
                </c:spPr>
                <c:invertIfNegative val="0"/>
                <c:dLbls>
                  <c:dLbl>
                    <c:idx val="3"/>
                    <c:tx>
                      <c:rich>
                        <a:bodyPr/>
                        <a:lstStyle/>
                        <a:p>
                          <a:r>
                            <a:rPr lang="en-US"/>
                            <a:t>N/A</a:t>
                          </a:r>
                        </a:p>
                      </c:rich>
                    </c:tx>
                    <c:showLegendKey val="0"/>
                    <c:showVal val="1"/>
                    <c:showCatName val="0"/>
                    <c:showSerName val="0"/>
                    <c:showPercent val="0"/>
                    <c:showBubbleSize val="0"/>
                    <c:extLst>
                      <c:ext uri="{CE6537A1-D6FC-4f65-9D91-7224C49458BB}"/>
                    </c:extLst>
                  </c:dLbl>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'Fig4-6'!$C$66:$F$66</c15:sqref>
                        </c15:formulaRef>
                      </c:ext>
                    </c:extLst>
                    <c:strCache>
                      <c:ptCount val="4"/>
                      <c:pt idx="0">
                        <c:v>Transfer of credit</c:v>
                      </c:pt>
                      <c:pt idx="1">
                        <c:v>Equivalency examinations</c:v>
                      </c:pt>
                      <c:pt idx="2">
                        <c:v>Challenge examinations</c:v>
                      </c:pt>
                      <c:pt idx="3">
                        <c:v>Other*</c:v>
                      </c:pt>
                    </c:strCache>
                  </c:strRef>
                </c:cat>
                <c:val>
                  <c:numRef>
                    <c:extLst>
                      <c:ext uri="{02D57815-91ED-43cb-92C2-25804820EDAC}">
                        <c15:formulaRef>
                          <c15:sqref>'Fig4-6'!#REF!</c15:sqref>
                        </c15:formulaRef>
                      </c:ext>
                    </c:extLst>
                    <c:numCache>
                      <c:formatCode>General</c:formatCode>
                      <c:ptCount val="1"/>
                      <c:pt idx="0">
                        <c:v>1</c:v>
                      </c:pt>
                    </c:numCache>
                  </c:numRef>
                </c:val>
              </c15:ser>
            </c15:filteredBarSeries>
          </c:ext>
        </c:extLst>
      </c:barChart>
      <c:catAx>
        <c:axId val="6496528"/>
        <c:scaling>
          <c:orientation val="minMax"/>
        </c:scaling>
        <c:delete val="0"/>
        <c:axPos val="b"/>
        <c:title>
          <c:tx>
            <c:rich>
              <a:bodyPr/>
              <a:lstStyle/>
              <a:p>
                <a:pPr>
                  <a:defRPr/>
                </a:pPr>
                <a:r>
                  <a:rPr lang="en-US"/>
                  <a:t>Methods Used to Award Advanced Placement</a:t>
                </a:r>
              </a:p>
            </c:rich>
          </c:tx>
          <c:layout>
            <c:manualLayout>
              <c:xMode val="edge"/>
              <c:yMode val="edge"/>
              <c:x val="0.34631092226276594"/>
              <c:y val="0.84304013280391232"/>
            </c:manualLayout>
          </c:layout>
          <c:overlay val="0"/>
        </c:title>
        <c:numFmt formatCode="General" sourceLinked="0"/>
        <c:majorTickMark val="out"/>
        <c:minorTickMark val="none"/>
        <c:tickLblPos val="nextTo"/>
        <c:crossAx val="290330888"/>
        <c:crosses val="autoZero"/>
        <c:auto val="1"/>
        <c:lblAlgn val="ctr"/>
        <c:lblOffset val="100"/>
        <c:noMultiLvlLbl val="0"/>
      </c:catAx>
      <c:valAx>
        <c:axId val="290330888"/>
        <c:scaling>
          <c:orientation val="minMax"/>
          <c:max val="10"/>
        </c:scaling>
        <c:delete val="0"/>
        <c:axPos val="l"/>
        <c:majorGridlines>
          <c:spPr>
            <a:ln>
              <a:solidFill>
                <a:sysClr val="window" lastClr="FFFFFF"/>
              </a:solidFill>
            </a:ln>
          </c:spPr>
        </c:majorGridlines>
        <c:title>
          <c:tx>
            <c:rich>
              <a:bodyPr rot="-5400000" vert="horz"/>
              <a:lstStyle/>
              <a:p>
                <a:pPr>
                  <a:defRPr/>
                </a:pPr>
                <a:r>
                  <a:rPr lang="en-US"/>
                  <a:t>Number of Accredited DLT Programs</a:t>
                </a:r>
              </a:p>
            </c:rich>
          </c:tx>
          <c:layout>
            <c:manualLayout>
              <c:xMode val="edge"/>
              <c:yMode val="edge"/>
              <c:x val="1.5625E-2"/>
              <c:y val="6.6229221347331585E-2"/>
            </c:manualLayout>
          </c:layout>
          <c:overlay val="0"/>
        </c:title>
        <c:numFmt formatCode="General" sourceLinked="1"/>
        <c:majorTickMark val="out"/>
        <c:minorTickMark val="none"/>
        <c:tickLblPos val="nextTo"/>
        <c:crossAx val="6496528"/>
        <c:crosses val="autoZero"/>
        <c:crossBetween val="between"/>
        <c:majorUnit val="2"/>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2522100" y="485775"/>
          <a:ext cx="11778493" cy="3548180"/>
        </a:xfrm>
        <a:prstGeom prst="rect">
          <a:avLst/>
        </a:prstGeom>
      </xdr:spPr>
    </xdr:pic>
    <xdr:clientData/>
  </xdr:twoCellAnchor>
  <xdr:twoCellAnchor>
    <xdr:from>
      <xdr:col>0</xdr:col>
      <xdr:colOff>28575</xdr:colOff>
      <xdr:row>2</xdr:row>
      <xdr:rowOff>95250</xdr:rowOff>
    </xdr:from>
    <xdr:to>
      <xdr:col>13</xdr:col>
      <xdr:colOff>295275</xdr:colOff>
      <xdr:row>29</xdr:row>
      <xdr:rowOff>112395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43814</xdr:rowOff>
    </xdr:from>
    <xdr:to>
      <xdr:col>13</xdr:col>
      <xdr:colOff>266700</xdr:colOff>
      <xdr:row>62</xdr:row>
      <xdr:rowOff>60959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68</xdr:row>
      <xdr:rowOff>66673</xdr:rowOff>
    </xdr:from>
    <xdr:to>
      <xdr:col>13</xdr:col>
      <xdr:colOff>323850</xdr:colOff>
      <xdr:row>95</xdr:row>
      <xdr:rowOff>83818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5715</xdr:rowOff>
    </xdr:from>
    <xdr:to>
      <xdr:col>9</xdr:col>
      <xdr:colOff>295275</xdr:colOff>
      <xdr:row>24</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150814</xdr:colOff>
      <xdr:row>32</xdr:row>
      <xdr:rowOff>128905</xdr:rowOff>
    </xdr:from>
    <xdr:to>
      <xdr:col>2</xdr:col>
      <xdr:colOff>188926</xdr:colOff>
      <xdr:row>47</xdr:row>
      <xdr:rowOff>11566</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361950</xdr:colOff>
      <xdr:row>32</xdr:row>
      <xdr:rowOff>76203</xdr:rowOff>
    </xdr:from>
    <xdr:to>
      <xdr:col>7</xdr:col>
      <xdr:colOff>433388</xdr:colOff>
      <xdr:row>48</xdr:row>
      <xdr:rowOff>38101</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215900</xdr:colOff>
      <xdr:row>48</xdr:row>
      <xdr:rowOff>36514</xdr:rowOff>
    </xdr:from>
    <xdr:to>
      <xdr:col>2</xdr:col>
      <xdr:colOff>71895</xdr:colOff>
      <xdr:row>63</xdr:row>
      <xdr:rowOff>74614</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223839</xdr:colOff>
      <xdr:row>48</xdr:row>
      <xdr:rowOff>60323</xdr:rowOff>
    </xdr:from>
    <xdr:to>
      <xdr:col>8</xdr:col>
      <xdr:colOff>13606</xdr:colOff>
      <xdr:row>63</xdr:row>
      <xdr:rowOff>71438</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1510507</xdr:colOff>
      <xdr:row>80</xdr:row>
      <xdr:rowOff>128587</xdr:rowOff>
    </xdr:from>
    <xdr:to>
      <xdr:col>5</xdr:col>
      <xdr:colOff>266702</xdr:colOff>
      <xdr:row>94</xdr:row>
      <xdr:rowOff>115317</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342901</xdr:colOff>
      <xdr:row>66</xdr:row>
      <xdr:rowOff>160337</xdr:rowOff>
    </xdr:from>
    <xdr:to>
      <xdr:col>8</xdr:col>
      <xdr:colOff>157162</xdr:colOff>
      <xdr:row>81</xdr:row>
      <xdr:rowOff>133351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12700</xdr:colOff>
      <xdr:row>66</xdr:row>
      <xdr:rowOff>152399</xdr:rowOff>
    </xdr:from>
    <xdr:to>
      <xdr:col>2</xdr:col>
      <xdr:colOff>176213</xdr:colOff>
      <xdr:row>81</xdr:row>
      <xdr:rowOff>37200</xdr:rowOff>
    </xdr:to>
    <xdr:graphicFrame macro="">
      <xdr:nvGraphicFramePr>
        <xdr:cNvPr id="10"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0.38293</cdr:x>
      <cdr:y>0.45226</cdr:y>
    </cdr:from>
    <cdr:to>
      <cdr:x>0.6714</cdr:x>
      <cdr:y>0.66499</cdr:y>
    </cdr:to>
    <cdr:sp macro="" textlink="">
      <cdr:nvSpPr>
        <cdr:cNvPr id="2" name="TextBox 1"/>
        <cdr:cNvSpPr txBox="1"/>
      </cdr:nvSpPr>
      <cdr:spPr>
        <a:xfrm xmlns:a="http://schemas.openxmlformats.org/drawingml/2006/main">
          <a:off x="1085106" y="1028690"/>
          <a:ext cx="817437" cy="48388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43.3%</a:t>
          </a:r>
        </a:p>
      </cdr:txBody>
    </cdr:sp>
  </cdr:relSizeAnchor>
</c:userShapes>
</file>

<file path=xl/drawings/drawing12.xml><?xml version="1.0" encoding="utf-8"?>
<c:userShapes xmlns:c="http://schemas.openxmlformats.org/drawingml/2006/chart">
  <cdr:relSizeAnchor xmlns:cdr="http://schemas.openxmlformats.org/drawingml/2006/chartDrawing">
    <cdr:from>
      <cdr:x>0.39636</cdr:x>
      <cdr:y>0.44963</cdr:y>
    </cdr:from>
    <cdr:to>
      <cdr:x>0.66263</cdr:x>
      <cdr:y>0.64552</cdr:y>
    </cdr:to>
    <cdr:sp macro="" textlink="">
      <cdr:nvSpPr>
        <cdr:cNvPr id="2" name="TextBox 1"/>
        <cdr:cNvSpPr txBox="1"/>
      </cdr:nvSpPr>
      <cdr:spPr>
        <a:xfrm xmlns:a="http://schemas.openxmlformats.org/drawingml/2006/main">
          <a:off x="934394" y="1147761"/>
          <a:ext cx="627706" cy="50006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8.9%</a:t>
          </a:r>
        </a:p>
      </cdr:txBody>
    </cdr:sp>
  </cdr:relSizeAnchor>
  <cdr:relSizeAnchor xmlns:cdr="http://schemas.openxmlformats.org/drawingml/2006/chartDrawing">
    <cdr:from>
      <cdr:x>0.38461</cdr:x>
      <cdr:y>0.45435</cdr:y>
    </cdr:from>
    <cdr:to>
      <cdr:x>0.67308</cdr:x>
      <cdr:y>0.63992</cdr:y>
    </cdr:to>
    <cdr:sp macro="" textlink="">
      <cdr:nvSpPr>
        <cdr:cNvPr id="3" name="TextBox 1"/>
        <cdr:cNvSpPr txBox="1"/>
      </cdr:nvSpPr>
      <cdr:spPr>
        <a:xfrm xmlns:a="http://schemas.openxmlformats.org/drawingml/2006/main">
          <a:off x="906694" y="1159818"/>
          <a:ext cx="680050" cy="4737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0.35363</cdr:x>
      <cdr:y>0.45833</cdr:y>
    </cdr:from>
    <cdr:to>
      <cdr:x>0.69051</cdr:x>
      <cdr:y>0.66474</cdr:y>
    </cdr:to>
    <cdr:sp macro="" textlink="">
      <cdr:nvSpPr>
        <cdr:cNvPr id="2" name="TextBox 1"/>
        <cdr:cNvSpPr txBox="1"/>
      </cdr:nvSpPr>
      <cdr:spPr>
        <a:xfrm xmlns:a="http://schemas.openxmlformats.org/drawingml/2006/main">
          <a:off x="952837" y="1130689"/>
          <a:ext cx="907712" cy="5091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13.7%</a:t>
          </a:r>
        </a:p>
      </cdr:txBody>
    </cdr:sp>
  </cdr:relSizeAnchor>
  <cdr:relSizeAnchor xmlns:cdr="http://schemas.openxmlformats.org/drawingml/2006/chartDrawing">
    <cdr:from>
      <cdr:x>0.38293</cdr:x>
      <cdr:y>0.45226</cdr:y>
    </cdr:from>
    <cdr:to>
      <cdr:x>0.63395</cdr:x>
      <cdr:y>0.66667</cdr:y>
    </cdr:to>
    <cdr:sp macro="" textlink="">
      <cdr:nvSpPr>
        <cdr:cNvPr id="3" name="TextBox 1"/>
        <cdr:cNvSpPr txBox="1"/>
      </cdr:nvSpPr>
      <cdr:spPr>
        <a:xfrm xmlns:a="http://schemas.openxmlformats.org/drawingml/2006/main">
          <a:off x="1031783" y="1115714"/>
          <a:ext cx="676367" cy="5289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0.3913</cdr:x>
      <cdr:y>0.42551</cdr:y>
    </cdr:from>
    <cdr:to>
      <cdr:x>0.68154</cdr:x>
      <cdr:y>0.69355</cdr:y>
    </cdr:to>
    <cdr:sp macro="" textlink="">
      <cdr:nvSpPr>
        <cdr:cNvPr id="2" name="TextBox 1"/>
        <cdr:cNvSpPr txBox="1"/>
      </cdr:nvSpPr>
      <cdr:spPr>
        <a:xfrm xmlns:a="http://schemas.openxmlformats.org/drawingml/2006/main">
          <a:off x="1070040" y="1017964"/>
          <a:ext cx="793683" cy="64126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34.1%</a:t>
          </a:r>
        </a:p>
      </cdr:txBody>
    </cdr:sp>
  </cdr:relSizeAnchor>
  <cdr:relSizeAnchor xmlns:cdr="http://schemas.openxmlformats.org/drawingml/2006/chartDrawing">
    <cdr:from>
      <cdr:x>0.35363</cdr:x>
      <cdr:y>0.45833</cdr:y>
    </cdr:from>
    <cdr:to>
      <cdr:x>0.69051</cdr:x>
      <cdr:y>0.66474</cdr:y>
    </cdr:to>
    <cdr:sp macro="" textlink="">
      <cdr:nvSpPr>
        <cdr:cNvPr id="3" name="TextBox 1"/>
        <cdr:cNvSpPr txBox="1"/>
      </cdr:nvSpPr>
      <cdr:spPr>
        <a:xfrm xmlns:a="http://schemas.openxmlformats.org/drawingml/2006/main">
          <a:off x="975692" y="1130689"/>
          <a:ext cx="929477" cy="50920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0.38293</cdr:x>
      <cdr:y>0.45226</cdr:y>
    </cdr:from>
    <cdr:to>
      <cdr:x>0.63395</cdr:x>
      <cdr:y>0.66667</cdr:y>
    </cdr:to>
    <cdr:sp macro="" textlink="">
      <cdr:nvSpPr>
        <cdr:cNvPr id="4" name="TextBox 1"/>
        <cdr:cNvSpPr txBox="1"/>
      </cdr:nvSpPr>
      <cdr:spPr>
        <a:xfrm xmlns:a="http://schemas.openxmlformats.org/drawingml/2006/main">
          <a:off x="1031783" y="1115714"/>
          <a:ext cx="676367" cy="5289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0.36027</cdr:x>
      <cdr:y>0.45833</cdr:y>
    </cdr:from>
    <cdr:to>
      <cdr:x>0.64941</cdr:x>
      <cdr:y>0.64295</cdr:y>
    </cdr:to>
    <cdr:sp macro="" textlink="">
      <cdr:nvSpPr>
        <cdr:cNvPr id="2" name="TextBox 1"/>
        <cdr:cNvSpPr txBox="1"/>
      </cdr:nvSpPr>
      <cdr:spPr>
        <a:xfrm xmlns:a="http://schemas.openxmlformats.org/drawingml/2006/main">
          <a:off x="1351757" y="1155427"/>
          <a:ext cx="1084853" cy="46541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43.4%</a:t>
          </a:r>
        </a:p>
      </cdr:txBody>
    </cdr:sp>
  </cdr:relSizeAnchor>
  <cdr:relSizeAnchor xmlns:cdr="http://schemas.openxmlformats.org/drawingml/2006/chartDrawing">
    <cdr:from>
      <cdr:x>0.36542</cdr:x>
      <cdr:y>0.42946</cdr:y>
    </cdr:from>
    <cdr:to>
      <cdr:x>0.63511</cdr:x>
      <cdr:y>0.59005</cdr:y>
    </cdr:to>
    <cdr:sp macro="" textlink="">
      <cdr:nvSpPr>
        <cdr:cNvPr id="3" name="TextBox 1"/>
        <cdr:cNvSpPr txBox="1"/>
      </cdr:nvSpPr>
      <cdr:spPr>
        <a:xfrm xmlns:a="http://schemas.openxmlformats.org/drawingml/2006/main">
          <a:off x="1371077" y="1082649"/>
          <a:ext cx="1011892" cy="40484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0.40833</cdr:x>
      <cdr:y>0.45833</cdr:y>
    </cdr:from>
    <cdr:to>
      <cdr:x>0.61962</cdr:x>
      <cdr:y>0.66728</cdr:y>
    </cdr:to>
    <cdr:sp macro="" textlink="">
      <cdr:nvSpPr>
        <cdr:cNvPr id="2" name="TextBox 1"/>
        <cdr:cNvSpPr txBox="1"/>
      </cdr:nvSpPr>
      <cdr:spPr>
        <a:xfrm xmlns:a="http://schemas.openxmlformats.org/drawingml/2006/main">
          <a:off x="1083830" y="1214363"/>
          <a:ext cx="560819" cy="5536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9.6%</a:t>
          </a:r>
        </a:p>
      </cdr:txBody>
    </cdr:sp>
  </cdr:relSizeAnchor>
  <cdr:relSizeAnchor xmlns:cdr="http://schemas.openxmlformats.org/drawingml/2006/chartDrawing">
    <cdr:from>
      <cdr:x>0.40833</cdr:x>
      <cdr:y>0.42946</cdr:y>
    </cdr:from>
    <cdr:to>
      <cdr:x>0.63511</cdr:x>
      <cdr:y>0.7388</cdr:y>
    </cdr:to>
    <cdr:sp macro="" textlink="">
      <cdr:nvSpPr>
        <cdr:cNvPr id="3" name="TextBox 1"/>
        <cdr:cNvSpPr txBox="1"/>
      </cdr:nvSpPr>
      <cdr:spPr>
        <a:xfrm xmlns:a="http://schemas.openxmlformats.org/drawingml/2006/main">
          <a:off x="1150597" y="1080602"/>
          <a:ext cx="639024" cy="77836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0.36542</cdr:x>
      <cdr:y>0.42946</cdr:y>
    </cdr:from>
    <cdr:to>
      <cdr:x>0.65254</cdr:x>
      <cdr:y>0.71774</cdr:y>
    </cdr:to>
    <cdr:sp macro="" textlink="">
      <cdr:nvSpPr>
        <cdr:cNvPr id="2" name="TextBox 1"/>
        <cdr:cNvSpPr txBox="1"/>
      </cdr:nvSpPr>
      <cdr:spPr>
        <a:xfrm xmlns:a="http://schemas.openxmlformats.org/drawingml/2006/main">
          <a:off x="1095223" y="1010683"/>
          <a:ext cx="860577" cy="67841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47.0%</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2</xdr:row>
      <xdr:rowOff>120650</xdr:rowOff>
    </xdr:from>
    <xdr:to>
      <xdr:col>15</xdr:col>
      <xdr:colOff>335279</xdr:colOff>
      <xdr:row>28</xdr:row>
      <xdr:rowOff>101600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365760</xdr:colOff>
      <xdr:row>4</xdr:row>
      <xdr:rowOff>144780</xdr:rowOff>
    </xdr:from>
    <xdr:to>
      <xdr:col>10</xdr:col>
      <xdr:colOff>518160</xdr:colOff>
      <xdr:row>9</xdr:row>
      <xdr:rowOff>152400</xdr:rowOff>
    </xdr:to>
    <xdr:sp macro="" textlink="">
      <xdr:nvSpPr>
        <xdr:cNvPr id="3" name="Rounded Rectangle 2"/>
        <xdr:cNvSpPr/>
      </xdr:nvSpPr>
      <xdr:spPr>
        <a:xfrm>
          <a:off x="7048500" y="1158240"/>
          <a:ext cx="2651760" cy="845820"/>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(n=4), the average was 5 hours per week, and the maximum was 8 hours.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100965</xdr:rowOff>
    </xdr:from>
    <xdr:to>
      <xdr:col>15</xdr:col>
      <xdr:colOff>147638</xdr:colOff>
      <xdr:row>19</xdr:row>
      <xdr:rowOff>55247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37147</xdr:rowOff>
    </xdr:from>
    <xdr:to>
      <xdr:col>15</xdr:col>
      <xdr:colOff>200024</xdr:colOff>
      <xdr:row>46</xdr:row>
      <xdr:rowOff>80010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xdr:colOff>
      <xdr:row>52</xdr:row>
      <xdr:rowOff>30480</xdr:rowOff>
    </xdr:from>
    <xdr:to>
      <xdr:col>15</xdr:col>
      <xdr:colOff>363854</xdr:colOff>
      <xdr:row>76</xdr:row>
      <xdr:rowOff>101918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61912</xdr:colOff>
      <xdr:row>3</xdr:row>
      <xdr:rowOff>4761</xdr:rowOff>
    </xdr:from>
    <xdr:to>
      <xdr:col>10</xdr:col>
      <xdr:colOff>147637</xdr:colOff>
      <xdr:row>25</xdr:row>
      <xdr:rowOff>134301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0.42594</cdr:x>
      <cdr:y>0.37906</cdr:y>
    </cdr:from>
    <cdr:to>
      <cdr:x>0.55158</cdr:x>
      <cdr:y>0.64327</cdr:y>
    </cdr:to>
    <cdr:sp macro="" textlink="">
      <cdr:nvSpPr>
        <cdr:cNvPr id="2" name="TextBox 1"/>
        <cdr:cNvSpPr txBox="1"/>
      </cdr:nvSpPr>
      <cdr:spPr>
        <a:xfrm xmlns:a="http://schemas.openxmlformats.org/drawingml/2006/main">
          <a:off x="4199076" y="1471298"/>
          <a:ext cx="1238606" cy="10255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Laboratory Technology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3</xdr:row>
      <xdr:rowOff>79375</xdr:rowOff>
    </xdr:from>
    <xdr:to>
      <xdr:col>14</xdr:col>
      <xdr:colOff>95251</xdr:colOff>
      <xdr:row>33</xdr:row>
      <xdr:rowOff>127636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87310</xdr:rowOff>
    </xdr:from>
    <xdr:to>
      <xdr:col>14</xdr:col>
      <xdr:colOff>142877</xdr:colOff>
      <xdr:row>69</xdr:row>
      <xdr:rowOff>115887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3</xdr:row>
      <xdr:rowOff>47624</xdr:rowOff>
    </xdr:from>
    <xdr:to>
      <xdr:col>12</xdr:col>
      <xdr:colOff>7620</xdr:colOff>
      <xdr:row>26</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99058</xdr:rowOff>
    </xdr:from>
    <xdr:to>
      <xdr:col>12</xdr:col>
      <xdr:colOff>0</xdr:colOff>
      <xdr:row>56</xdr:row>
      <xdr:rowOff>31431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43815</xdr:colOff>
      <xdr:row>61</xdr:row>
      <xdr:rowOff>83821</xdr:rowOff>
    </xdr:from>
    <xdr:to>
      <xdr:col>12</xdr:col>
      <xdr:colOff>43815</xdr:colOff>
      <xdr:row>83</xdr:row>
      <xdr:rowOff>38101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0.41573</cdr:x>
      <cdr:y>0.41787</cdr:y>
    </cdr:from>
    <cdr:to>
      <cdr:x>0.59551</cdr:x>
      <cdr:y>0.58696</cdr:y>
    </cdr:to>
    <cdr:sp macro="" textlink="">
      <cdr:nvSpPr>
        <cdr:cNvPr id="2" name="TextBox 1"/>
        <cdr:cNvSpPr txBox="1"/>
      </cdr:nvSpPr>
      <cdr:spPr>
        <a:xfrm xmlns:a="http://schemas.openxmlformats.org/drawingml/2006/main">
          <a:off x="3171825" y="1647825"/>
          <a:ext cx="1371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solidFill>
                <a:sysClr val="windowText" lastClr="000000"/>
              </a:solidFill>
              <a:latin typeface="Arial" panose="020B0604020202020204" pitchFamily="34" charset="0"/>
              <a:cs typeface="Arial" panose="020B0604020202020204" pitchFamily="34" charset="0"/>
            </a:rPr>
            <a:t>Minimum Educational Requirements</a:t>
          </a:r>
        </a:p>
      </cdr:txBody>
    </cdr:sp>
  </cdr:relSizeAnchor>
</c:userShapes>
</file>

<file path=xl/drawings/drawing6.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2</xdr:row>
      <xdr:rowOff>85723</xdr:rowOff>
    </xdr:from>
    <xdr:to>
      <xdr:col>14</xdr:col>
      <xdr:colOff>133350</xdr:colOff>
      <xdr:row>29</xdr:row>
      <xdr:rowOff>139699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36</xdr:row>
      <xdr:rowOff>49528</xdr:rowOff>
    </xdr:from>
    <xdr:to>
      <xdr:col>13</xdr:col>
      <xdr:colOff>500253</xdr:colOff>
      <xdr:row>61</xdr:row>
      <xdr:rowOff>121537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55243</xdr:rowOff>
    </xdr:from>
    <xdr:to>
      <xdr:col>9</xdr:col>
      <xdr:colOff>327660</xdr:colOff>
      <xdr:row>26</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0.38619</cdr:x>
      <cdr:y>0.43742</cdr:y>
    </cdr:from>
    <cdr:to>
      <cdr:x>0.50681</cdr:x>
      <cdr:y>0.56398</cdr:y>
    </cdr:to>
    <cdr:sp macro="" textlink="">
      <cdr:nvSpPr>
        <cdr:cNvPr id="2" name="Rounded Rectangle 1"/>
        <cdr:cNvSpPr/>
      </cdr:nvSpPr>
      <cdr:spPr>
        <a:xfrm xmlns:a="http://schemas.openxmlformats.org/drawingml/2006/main">
          <a:off x="3328640" y="1636172"/>
          <a:ext cx="1039645" cy="473394"/>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800">
              <a:solidFill>
                <a:schemeClr val="bg1"/>
              </a:solidFill>
              <a:latin typeface="Arial" panose="020B0604020202020204" pitchFamily="34" charset="0"/>
              <a:cs typeface="Arial" panose="020B0604020202020204" pitchFamily="34" charset="0"/>
            </a:rPr>
            <a:t>42.9% of total enrollment</a:t>
          </a:r>
        </a:p>
        <a:p xmlns:a="http://schemas.openxmlformats.org/drawingml/2006/main">
          <a:endParaRPr lang="en-US">
            <a:solidFill>
              <a:sysClr val="windowText" lastClr="000000"/>
            </a:solidFill>
          </a:endParaRPr>
        </a:p>
      </cdr:txBody>
    </cdr:sp>
  </cdr:relSizeAnchor>
  <cdr:relSizeAnchor xmlns:cdr="http://schemas.openxmlformats.org/drawingml/2006/chartDrawing">
    <cdr:from>
      <cdr:x>0.60497</cdr:x>
      <cdr:y>0.3916</cdr:y>
    </cdr:from>
    <cdr:to>
      <cdr:x>0.73112</cdr:x>
      <cdr:y>0.50571</cdr:y>
    </cdr:to>
    <cdr:sp macro="" textlink="">
      <cdr:nvSpPr>
        <cdr:cNvPr id="3" name="Rounded Rectangle 2"/>
        <cdr:cNvSpPr/>
      </cdr:nvSpPr>
      <cdr:spPr>
        <a:xfrm xmlns:a="http://schemas.openxmlformats.org/drawingml/2006/main">
          <a:off x="5006340" y="1438277"/>
          <a:ext cx="1043940" cy="419100"/>
        </a:xfrm>
        <a:prstGeom xmlns:a="http://schemas.openxmlformats.org/drawingml/2006/main" prst="roundRect">
          <a:avLst/>
        </a:prstGeom>
        <a:solidFill xmlns:a="http://schemas.openxmlformats.org/drawingml/2006/main">
          <a:srgbClr val="0076BE"/>
        </a:solidFill>
        <a:ln xmlns:a="http://schemas.openxmlformats.org/drawingml/2006/main">
          <a:solidFill>
            <a:srgbClr val="0076B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800">
              <a:solidFill>
                <a:schemeClr val="bg1"/>
              </a:solidFill>
              <a:latin typeface="Arial" panose="020B0604020202020204" pitchFamily="34" charset="0"/>
              <a:cs typeface="Arial" panose="020B0604020202020204" pitchFamily="34" charset="0"/>
            </a:rPr>
            <a:t>51.7% of total enrollment</a:t>
          </a:r>
        </a:p>
      </cdr:txBody>
    </cdr:sp>
  </cdr:relSizeAnchor>
  <cdr:relSizeAnchor xmlns:cdr="http://schemas.openxmlformats.org/drawingml/2006/chartDrawing">
    <cdr:from>
      <cdr:x>0.8232</cdr:x>
      <cdr:y>0.37293</cdr:y>
    </cdr:from>
    <cdr:to>
      <cdr:x>0.95396</cdr:x>
      <cdr:y>0.54927</cdr:y>
    </cdr:to>
    <cdr:sp macro="" textlink="">
      <cdr:nvSpPr>
        <cdr:cNvPr id="4" name="Rounded Rectangle 3"/>
        <cdr:cNvSpPr/>
      </cdr:nvSpPr>
      <cdr:spPr>
        <a:xfrm xmlns:a="http://schemas.openxmlformats.org/drawingml/2006/main">
          <a:off x="6812280" y="1369697"/>
          <a:ext cx="1082040" cy="647700"/>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800">
              <a:solidFill>
                <a:schemeClr val="bg1"/>
              </a:solidFill>
              <a:latin typeface="Arial" panose="020B0604020202020204" pitchFamily="34" charset="0"/>
              <a:cs typeface="Arial" panose="020B0604020202020204" pitchFamily="34" charset="0"/>
            </a:rPr>
            <a:t>45.7% of total enrollment </a:t>
          </a:r>
        </a:p>
        <a:p xmlns:a="http://schemas.openxmlformats.org/drawingml/2006/main">
          <a:pPr algn="ctr"/>
          <a:r>
            <a:rPr lang="en-US" sz="800">
              <a:solidFill>
                <a:schemeClr val="bg1"/>
              </a:solidFill>
              <a:latin typeface="Arial" panose="020B0604020202020204" pitchFamily="34" charset="0"/>
              <a:cs typeface="Arial" panose="020B0604020202020204" pitchFamily="34" charset="0"/>
            </a:rPr>
            <a:t>88.4% of students</a:t>
          </a:r>
          <a:r>
            <a:rPr lang="en-US" sz="800" baseline="0">
              <a:solidFill>
                <a:schemeClr val="bg1"/>
              </a:solidFill>
              <a:latin typeface="Arial" panose="020B0604020202020204" pitchFamily="34" charset="0"/>
              <a:cs typeface="Arial" panose="020B0604020202020204" pitchFamily="34" charset="0"/>
            </a:rPr>
            <a:t> requesting aid</a:t>
          </a:r>
        </a:p>
        <a:p xmlns:a="http://schemas.openxmlformats.org/drawingml/2006/main">
          <a:endParaRPr lang="en-US" sz="800">
            <a:solidFill>
              <a:schemeClr val="bg1"/>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1"/>
  <sheetViews>
    <sheetView tabSelected="1" zoomScaleNormal="100" workbookViewId="0"/>
  </sheetViews>
  <sheetFormatPr defaultColWidth="9.109375" defaultRowHeight="13.2" x14ac:dyDescent="0.25"/>
  <cols>
    <col min="1" max="1" width="138.109375" style="3" customWidth="1"/>
    <col min="2" max="16384" width="9.109375" style="3"/>
  </cols>
  <sheetData>
    <row r="1" spans="1:16384" x14ac:dyDescent="0.25">
      <c r="A1" s="23" t="s">
        <v>439</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c r="XF1" s="23"/>
      <c r="XG1" s="23"/>
      <c r="XH1" s="23"/>
      <c r="XI1" s="23"/>
      <c r="XJ1" s="23"/>
      <c r="XK1" s="23"/>
      <c r="XL1" s="23"/>
      <c r="XM1" s="23"/>
      <c r="XN1" s="23"/>
      <c r="XO1" s="23"/>
      <c r="XP1" s="23"/>
      <c r="XQ1" s="23"/>
      <c r="XR1" s="23"/>
      <c r="XS1" s="23"/>
      <c r="XT1" s="23"/>
      <c r="XU1" s="23"/>
      <c r="XV1" s="23"/>
      <c r="XW1" s="23"/>
      <c r="XX1" s="23"/>
      <c r="XY1" s="23"/>
      <c r="XZ1" s="23"/>
      <c r="YA1" s="23"/>
      <c r="YB1" s="23"/>
      <c r="YC1" s="23"/>
      <c r="YD1" s="23"/>
      <c r="YE1" s="23"/>
      <c r="YF1" s="23"/>
      <c r="YG1" s="23"/>
      <c r="YH1" s="23"/>
      <c r="YI1" s="23"/>
      <c r="YJ1" s="23"/>
      <c r="YK1" s="23"/>
      <c r="YL1" s="23"/>
      <c r="YM1" s="23"/>
      <c r="YN1" s="23"/>
      <c r="YO1" s="23"/>
      <c r="YP1" s="23"/>
      <c r="YQ1" s="23"/>
      <c r="YR1" s="23"/>
      <c r="YS1" s="23"/>
      <c r="YT1" s="23"/>
      <c r="YU1" s="23"/>
      <c r="YV1" s="23"/>
      <c r="YW1" s="23"/>
      <c r="YX1" s="23"/>
      <c r="YY1" s="23"/>
      <c r="YZ1" s="23"/>
      <c r="ZA1" s="23"/>
      <c r="ZB1" s="23"/>
      <c r="ZC1" s="23"/>
      <c r="ZD1" s="23"/>
      <c r="ZE1" s="23"/>
      <c r="ZF1" s="23"/>
      <c r="ZG1" s="23"/>
      <c r="ZH1" s="23"/>
      <c r="ZI1" s="23"/>
      <c r="ZJ1" s="23"/>
      <c r="ZK1" s="23"/>
      <c r="ZL1" s="23"/>
      <c r="ZM1" s="23"/>
      <c r="ZN1" s="23"/>
      <c r="ZO1" s="23"/>
      <c r="ZP1" s="23"/>
      <c r="ZQ1" s="23"/>
      <c r="ZR1" s="23"/>
      <c r="ZS1" s="23"/>
      <c r="ZT1" s="23"/>
      <c r="ZU1" s="23"/>
      <c r="ZV1" s="23"/>
      <c r="ZW1" s="23"/>
      <c r="ZX1" s="23"/>
      <c r="ZY1" s="23"/>
      <c r="ZZ1" s="23"/>
      <c r="AAA1" s="23"/>
      <c r="AAB1" s="23"/>
      <c r="AAC1" s="23"/>
      <c r="AAD1" s="23"/>
      <c r="AAE1" s="23"/>
      <c r="AAF1" s="23"/>
      <c r="AAG1" s="23"/>
      <c r="AAH1" s="23"/>
      <c r="AAI1" s="23"/>
      <c r="AAJ1" s="23"/>
      <c r="AAK1" s="23"/>
      <c r="AAL1" s="23"/>
      <c r="AAM1" s="23"/>
      <c r="AAN1" s="23"/>
      <c r="AAO1" s="23"/>
      <c r="AAP1" s="23"/>
      <c r="AAQ1" s="23"/>
      <c r="AAR1" s="23"/>
      <c r="AAS1" s="23"/>
      <c r="AAT1" s="23"/>
      <c r="AAU1" s="23"/>
      <c r="AAV1" s="23"/>
      <c r="AAW1" s="23"/>
      <c r="AAX1" s="23"/>
      <c r="AAY1" s="23"/>
      <c r="AAZ1" s="23"/>
      <c r="ABA1" s="23"/>
      <c r="ABB1" s="23"/>
      <c r="ABC1" s="23"/>
      <c r="ABD1" s="23"/>
      <c r="ABE1" s="23"/>
      <c r="ABF1" s="23"/>
      <c r="ABG1" s="23"/>
      <c r="ABH1" s="23"/>
      <c r="ABI1" s="23"/>
      <c r="ABJ1" s="23"/>
      <c r="ABK1" s="23"/>
      <c r="ABL1" s="23"/>
      <c r="ABM1" s="23"/>
      <c r="ABN1" s="23"/>
      <c r="ABO1" s="23"/>
      <c r="ABP1" s="23"/>
      <c r="ABQ1" s="23"/>
      <c r="ABR1" s="23"/>
      <c r="ABS1" s="23"/>
      <c r="ABT1" s="23"/>
      <c r="ABU1" s="23"/>
      <c r="ABV1" s="23"/>
      <c r="ABW1" s="23"/>
      <c r="ABX1" s="23"/>
      <c r="ABY1" s="23"/>
      <c r="ABZ1" s="23"/>
      <c r="ACA1" s="23"/>
      <c r="ACB1" s="23"/>
      <c r="ACC1" s="23"/>
      <c r="ACD1" s="23"/>
      <c r="ACE1" s="23"/>
      <c r="ACF1" s="23"/>
      <c r="ACG1" s="23"/>
      <c r="ACH1" s="23"/>
      <c r="ACI1" s="23"/>
      <c r="ACJ1" s="23"/>
      <c r="ACK1" s="23"/>
      <c r="ACL1" s="23"/>
      <c r="ACM1" s="23"/>
      <c r="ACN1" s="23"/>
      <c r="ACO1" s="23"/>
      <c r="ACP1" s="23"/>
      <c r="ACQ1" s="23"/>
      <c r="ACR1" s="23"/>
      <c r="ACS1" s="23"/>
      <c r="ACT1" s="23"/>
      <c r="ACU1" s="23"/>
      <c r="ACV1" s="23"/>
      <c r="ACW1" s="23"/>
      <c r="ACX1" s="23"/>
      <c r="ACY1" s="23"/>
      <c r="ACZ1" s="23"/>
      <c r="ADA1" s="23"/>
      <c r="ADB1" s="23"/>
      <c r="ADC1" s="23"/>
      <c r="ADD1" s="23"/>
      <c r="ADE1" s="23"/>
      <c r="ADF1" s="23"/>
      <c r="ADG1" s="23"/>
      <c r="ADH1" s="23"/>
      <c r="ADI1" s="23"/>
      <c r="ADJ1" s="23"/>
      <c r="ADK1" s="23"/>
      <c r="ADL1" s="23"/>
      <c r="ADM1" s="23"/>
      <c r="ADN1" s="23"/>
      <c r="ADO1" s="23"/>
      <c r="ADP1" s="23"/>
      <c r="ADQ1" s="23"/>
      <c r="ADR1" s="23"/>
      <c r="ADS1" s="23"/>
      <c r="ADT1" s="23"/>
      <c r="ADU1" s="23"/>
      <c r="ADV1" s="23"/>
      <c r="ADW1" s="23"/>
      <c r="ADX1" s="23"/>
      <c r="ADY1" s="23"/>
      <c r="ADZ1" s="23"/>
      <c r="AEA1" s="23"/>
      <c r="AEB1" s="23"/>
      <c r="AEC1" s="23"/>
      <c r="AED1" s="23"/>
      <c r="AEE1" s="23"/>
      <c r="AEF1" s="23"/>
      <c r="AEG1" s="23"/>
      <c r="AEH1" s="23"/>
      <c r="AEI1" s="23"/>
      <c r="AEJ1" s="23"/>
      <c r="AEK1" s="23"/>
      <c r="AEL1" s="23"/>
      <c r="AEM1" s="23"/>
      <c r="AEN1" s="23"/>
      <c r="AEO1" s="23"/>
      <c r="AEP1" s="23"/>
      <c r="AEQ1" s="23"/>
      <c r="AER1" s="23"/>
      <c r="AES1" s="23"/>
      <c r="AET1" s="23"/>
      <c r="AEU1" s="23"/>
      <c r="AEV1" s="23"/>
      <c r="AEW1" s="23"/>
      <c r="AEX1" s="23"/>
      <c r="AEY1" s="23"/>
      <c r="AEZ1" s="23"/>
      <c r="AFA1" s="23"/>
      <c r="AFB1" s="23"/>
      <c r="AFC1" s="23"/>
      <c r="AFD1" s="23"/>
      <c r="AFE1" s="23"/>
      <c r="AFF1" s="23"/>
      <c r="AFG1" s="23"/>
      <c r="AFH1" s="23"/>
      <c r="AFI1" s="23"/>
      <c r="AFJ1" s="23"/>
      <c r="AFK1" s="23"/>
      <c r="AFL1" s="23"/>
      <c r="AFM1" s="23"/>
      <c r="AFN1" s="23"/>
      <c r="AFO1" s="23"/>
      <c r="AFP1" s="23"/>
      <c r="AFQ1" s="23"/>
      <c r="AFR1" s="23"/>
      <c r="AFS1" s="23"/>
      <c r="AFT1" s="23"/>
      <c r="AFU1" s="23"/>
      <c r="AFV1" s="23"/>
      <c r="AFW1" s="23"/>
      <c r="AFX1" s="23"/>
      <c r="AFY1" s="23"/>
      <c r="AFZ1" s="23"/>
      <c r="AGA1" s="23"/>
      <c r="AGB1" s="23"/>
      <c r="AGC1" s="23"/>
      <c r="AGD1" s="23"/>
      <c r="AGE1" s="23"/>
      <c r="AGF1" s="23"/>
      <c r="AGG1" s="23"/>
      <c r="AGH1" s="23"/>
      <c r="AGI1" s="23"/>
      <c r="AGJ1" s="23"/>
      <c r="AGK1" s="23"/>
      <c r="AGL1" s="23"/>
      <c r="AGM1" s="23"/>
      <c r="AGN1" s="23"/>
      <c r="AGO1" s="23"/>
      <c r="AGP1" s="23"/>
      <c r="AGQ1" s="23"/>
      <c r="AGR1" s="23"/>
      <c r="AGS1" s="23"/>
      <c r="AGT1" s="23"/>
      <c r="AGU1" s="23"/>
      <c r="AGV1" s="23"/>
      <c r="AGW1" s="23"/>
      <c r="AGX1" s="23"/>
      <c r="AGY1" s="23"/>
      <c r="AGZ1" s="23"/>
      <c r="AHA1" s="23"/>
      <c r="AHB1" s="23"/>
      <c r="AHC1" s="23"/>
      <c r="AHD1" s="23"/>
      <c r="AHE1" s="23"/>
      <c r="AHF1" s="23"/>
      <c r="AHG1" s="23"/>
      <c r="AHH1" s="23"/>
      <c r="AHI1" s="23"/>
      <c r="AHJ1" s="23"/>
      <c r="AHK1" s="23"/>
      <c r="AHL1" s="23"/>
      <c r="AHM1" s="23"/>
      <c r="AHN1" s="23"/>
      <c r="AHO1" s="23"/>
      <c r="AHP1" s="23"/>
      <c r="AHQ1" s="23"/>
      <c r="AHR1" s="23"/>
      <c r="AHS1" s="23"/>
      <c r="AHT1" s="23"/>
      <c r="AHU1" s="23"/>
      <c r="AHV1" s="23"/>
      <c r="AHW1" s="23"/>
      <c r="AHX1" s="23"/>
      <c r="AHY1" s="23"/>
      <c r="AHZ1" s="23"/>
      <c r="AIA1" s="23"/>
      <c r="AIB1" s="23"/>
      <c r="AIC1" s="23"/>
      <c r="AID1" s="23"/>
      <c r="AIE1" s="23"/>
      <c r="AIF1" s="23"/>
      <c r="AIG1" s="23"/>
      <c r="AIH1" s="23"/>
      <c r="AII1" s="23"/>
      <c r="AIJ1" s="23"/>
      <c r="AIK1" s="23"/>
      <c r="AIL1" s="23"/>
      <c r="AIM1" s="23"/>
      <c r="AIN1" s="23"/>
      <c r="AIO1" s="23"/>
      <c r="AIP1" s="23"/>
      <c r="AIQ1" s="23"/>
      <c r="AIR1" s="23"/>
      <c r="AIS1" s="23"/>
      <c r="AIT1" s="23"/>
      <c r="AIU1" s="23"/>
      <c r="AIV1" s="23"/>
      <c r="AIW1" s="23"/>
      <c r="AIX1" s="23"/>
      <c r="AIY1" s="23"/>
      <c r="AIZ1" s="23"/>
      <c r="AJA1" s="23"/>
      <c r="AJB1" s="23"/>
      <c r="AJC1" s="23"/>
      <c r="AJD1" s="23"/>
      <c r="AJE1" s="23"/>
      <c r="AJF1" s="23"/>
      <c r="AJG1" s="23"/>
      <c r="AJH1" s="23"/>
      <c r="AJI1" s="23"/>
      <c r="AJJ1" s="23"/>
      <c r="AJK1" s="23"/>
      <c r="AJL1" s="23"/>
      <c r="AJM1" s="23"/>
      <c r="AJN1" s="23"/>
      <c r="AJO1" s="23"/>
      <c r="AJP1" s="23"/>
      <c r="AJQ1" s="23"/>
      <c r="AJR1" s="23"/>
      <c r="AJS1" s="23"/>
      <c r="AJT1" s="23"/>
      <c r="AJU1" s="23"/>
      <c r="AJV1" s="23"/>
      <c r="AJW1" s="23"/>
      <c r="AJX1" s="23"/>
      <c r="AJY1" s="23"/>
      <c r="AJZ1" s="23"/>
      <c r="AKA1" s="23"/>
      <c r="AKB1" s="23"/>
      <c r="AKC1" s="23"/>
      <c r="AKD1" s="23"/>
      <c r="AKE1" s="23"/>
      <c r="AKF1" s="23"/>
      <c r="AKG1" s="23"/>
      <c r="AKH1" s="23"/>
      <c r="AKI1" s="23"/>
      <c r="AKJ1" s="23"/>
      <c r="AKK1" s="23"/>
      <c r="AKL1" s="23"/>
      <c r="AKM1" s="23"/>
      <c r="AKN1" s="23"/>
      <c r="AKO1" s="23"/>
      <c r="AKP1" s="23"/>
      <c r="AKQ1" s="23"/>
      <c r="AKR1" s="23"/>
      <c r="AKS1" s="23"/>
      <c r="AKT1" s="23"/>
      <c r="AKU1" s="23"/>
      <c r="AKV1" s="23"/>
      <c r="AKW1" s="23"/>
      <c r="AKX1" s="23"/>
      <c r="AKY1" s="23"/>
      <c r="AKZ1" s="23"/>
      <c r="ALA1" s="23"/>
      <c r="ALB1" s="23"/>
      <c r="ALC1" s="23"/>
      <c r="ALD1" s="23"/>
      <c r="ALE1" s="23"/>
      <c r="ALF1" s="23"/>
      <c r="ALG1" s="23"/>
      <c r="ALH1" s="23"/>
      <c r="ALI1" s="23"/>
      <c r="ALJ1" s="23"/>
      <c r="ALK1" s="23"/>
      <c r="ALL1" s="23"/>
      <c r="ALM1" s="23"/>
      <c r="ALN1" s="23"/>
      <c r="ALO1" s="23"/>
      <c r="ALP1" s="23"/>
      <c r="ALQ1" s="23"/>
      <c r="ALR1" s="23"/>
      <c r="ALS1" s="23"/>
      <c r="ALT1" s="23"/>
      <c r="ALU1" s="23"/>
      <c r="ALV1" s="23"/>
      <c r="ALW1" s="23"/>
      <c r="ALX1" s="23"/>
      <c r="ALY1" s="23"/>
      <c r="ALZ1" s="23"/>
      <c r="AMA1" s="23"/>
      <c r="AMB1" s="23"/>
      <c r="AMC1" s="23"/>
      <c r="AMD1" s="23"/>
      <c r="AME1" s="23"/>
      <c r="AMF1" s="23"/>
      <c r="AMG1" s="23"/>
      <c r="AMH1" s="23"/>
      <c r="AMI1" s="23"/>
      <c r="AMJ1" s="23"/>
      <c r="AMK1" s="23"/>
      <c r="AML1" s="23"/>
      <c r="AMM1" s="23"/>
      <c r="AMN1" s="23"/>
      <c r="AMO1" s="23"/>
      <c r="AMP1" s="23"/>
      <c r="AMQ1" s="23"/>
      <c r="AMR1" s="23"/>
      <c r="AMS1" s="23"/>
      <c r="AMT1" s="23"/>
      <c r="AMU1" s="23"/>
      <c r="AMV1" s="23"/>
      <c r="AMW1" s="23"/>
      <c r="AMX1" s="23"/>
      <c r="AMY1" s="23"/>
      <c r="AMZ1" s="23"/>
      <c r="ANA1" s="23"/>
      <c r="ANB1" s="23"/>
      <c r="ANC1" s="23"/>
      <c r="AND1" s="23"/>
      <c r="ANE1" s="23"/>
      <c r="ANF1" s="23"/>
      <c r="ANG1" s="23"/>
      <c r="ANH1" s="23"/>
      <c r="ANI1" s="23"/>
      <c r="ANJ1" s="23"/>
      <c r="ANK1" s="23"/>
      <c r="ANL1" s="23"/>
      <c r="ANM1" s="23"/>
      <c r="ANN1" s="23"/>
      <c r="ANO1" s="23"/>
      <c r="ANP1" s="23"/>
      <c r="ANQ1" s="23"/>
      <c r="ANR1" s="23"/>
      <c r="ANS1" s="23"/>
      <c r="ANT1" s="23"/>
      <c r="ANU1" s="23"/>
      <c r="ANV1" s="23"/>
      <c r="ANW1" s="23"/>
      <c r="ANX1" s="23"/>
      <c r="ANY1" s="23"/>
      <c r="ANZ1" s="23"/>
      <c r="AOA1" s="23"/>
      <c r="AOB1" s="23"/>
      <c r="AOC1" s="23"/>
      <c r="AOD1" s="23"/>
      <c r="AOE1" s="23"/>
      <c r="AOF1" s="23"/>
      <c r="AOG1" s="23"/>
      <c r="AOH1" s="23"/>
      <c r="AOI1" s="23"/>
      <c r="AOJ1" s="23"/>
      <c r="AOK1" s="23"/>
      <c r="AOL1" s="23"/>
      <c r="AOM1" s="23"/>
      <c r="AON1" s="23"/>
      <c r="AOO1" s="23"/>
      <c r="AOP1" s="23"/>
      <c r="AOQ1" s="23"/>
      <c r="AOR1" s="23"/>
      <c r="AOS1" s="23"/>
      <c r="AOT1" s="23"/>
      <c r="AOU1" s="23"/>
      <c r="AOV1" s="23"/>
      <c r="AOW1" s="23"/>
      <c r="AOX1" s="23"/>
      <c r="AOY1" s="23"/>
      <c r="AOZ1" s="23"/>
      <c r="APA1" s="23"/>
      <c r="APB1" s="23"/>
      <c r="APC1" s="23"/>
      <c r="APD1" s="23"/>
      <c r="APE1" s="23"/>
      <c r="APF1" s="23"/>
      <c r="APG1" s="23"/>
      <c r="APH1" s="23"/>
      <c r="API1" s="23"/>
      <c r="APJ1" s="23"/>
      <c r="APK1" s="23"/>
      <c r="APL1" s="23"/>
      <c r="APM1" s="23"/>
      <c r="APN1" s="23"/>
      <c r="APO1" s="23"/>
      <c r="APP1" s="23"/>
      <c r="APQ1" s="23"/>
      <c r="APR1" s="23"/>
      <c r="APS1" s="23"/>
      <c r="APT1" s="23"/>
      <c r="APU1" s="23"/>
      <c r="APV1" s="23"/>
      <c r="APW1" s="23"/>
      <c r="APX1" s="23"/>
      <c r="APY1" s="23"/>
      <c r="APZ1" s="23"/>
      <c r="AQA1" s="23"/>
      <c r="AQB1" s="23"/>
      <c r="AQC1" s="23"/>
      <c r="AQD1" s="23"/>
      <c r="AQE1" s="23"/>
      <c r="AQF1" s="23"/>
      <c r="AQG1" s="23"/>
      <c r="AQH1" s="23"/>
      <c r="AQI1" s="23"/>
      <c r="AQJ1" s="23"/>
      <c r="AQK1" s="23"/>
      <c r="AQL1" s="23"/>
      <c r="AQM1" s="23"/>
      <c r="AQN1" s="23"/>
      <c r="AQO1" s="23"/>
      <c r="AQP1" s="23"/>
      <c r="AQQ1" s="23"/>
      <c r="AQR1" s="23"/>
      <c r="AQS1" s="23"/>
      <c r="AQT1" s="23"/>
      <c r="AQU1" s="23"/>
      <c r="AQV1" s="23"/>
      <c r="AQW1" s="23"/>
      <c r="AQX1" s="23"/>
      <c r="AQY1" s="23"/>
      <c r="AQZ1" s="23"/>
      <c r="ARA1" s="23"/>
      <c r="ARB1" s="23"/>
      <c r="ARC1" s="23"/>
      <c r="ARD1" s="23"/>
      <c r="ARE1" s="23"/>
      <c r="ARF1" s="23"/>
      <c r="ARG1" s="23"/>
      <c r="ARH1" s="23"/>
      <c r="ARI1" s="23"/>
      <c r="ARJ1" s="23"/>
      <c r="ARK1" s="23"/>
      <c r="ARL1" s="23"/>
      <c r="ARM1" s="23"/>
      <c r="ARN1" s="23"/>
      <c r="ARO1" s="23"/>
      <c r="ARP1" s="23"/>
      <c r="ARQ1" s="23"/>
      <c r="ARR1" s="23"/>
      <c r="ARS1" s="23"/>
      <c r="ART1" s="23"/>
      <c r="ARU1" s="23"/>
      <c r="ARV1" s="23"/>
      <c r="ARW1" s="23"/>
      <c r="ARX1" s="23"/>
      <c r="ARY1" s="23"/>
      <c r="ARZ1" s="23"/>
      <c r="ASA1" s="23"/>
      <c r="ASB1" s="23"/>
      <c r="ASC1" s="23"/>
      <c r="ASD1" s="23"/>
      <c r="ASE1" s="23"/>
      <c r="ASF1" s="23"/>
      <c r="ASG1" s="23"/>
      <c r="ASH1" s="23"/>
      <c r="ASI1" s="23"/>
      <c r="ASJ1" s="23"/>
      <c r="ASK1" s="23"/>
      <c r="ASL1" s="23"/>
      <c r="ASM1" s="23"/>
      <c r="ASN1" s="23"/>
      <c r="ASO1" s="23"/>
      <c r="ASP1" s="23"/>
      <c r="ASQ1" s="23"/>
      <c r="ASR1" s="23"/>
      <c r="ASS1" s="23"/>
      <c r="AST1" s="23"/>
      <c r="ASU1" s="23"/>
      <c r="ASV1" s="23"/>
      <c r="ASW1" s="23"/>
      <c r="ASX1" s="23"/>
      <c r="ASY1" s="23"/>
      <c r="ASZ1" s="23"/>
      <c r="ATA1" s="23"/>
      <c r="ATB1" s="23"/>
      <c r="ATC1" s="23"/>
      <c r="ATD1" s="23"/>
      <c r="ATE1" s="23"/>
      <c r="ATF1" s="23"/>
      <c r="ATG1" s="23"/>
      <c r="ATH1" s="23"/>
      <c r="ATI1" s="23"/>
      <c r="ATJ1" s="23"/>
      <c r="ATK1" s="23"/>
      <c r="ATL1" s="23"/>
      <c r="ATM1" s="23"/>
      <c r="ATN1" s="23"/>
      <c r="ATO1" s="23"/>
      <c r="ATP1" s="23"/>
      <c r="ATQ1" s="23"/>
      <c r="ATR1" s="23"/>
      <c r="ATS1" s="23"/>
      <c r="ATT1" s="23"/>
      <c r="ATU1" s="23"/>
      <c r="ATV1" s="23"/>
      <c r="ATW1" s="23"/>
      <c r="ATX1" s="23"/>
      <c r="ATY1" s="23"/>
      <c r="ATZ1" s="23"/>
      <c r="AUA1" s="23"/>
      <c r="AUB1" s="23"/>
      <c r="AUC1" s="23"/>
      <c r="AUD1" s="23"/>
      <c r="AUE1" s="23"/>
      <c r="AUF1" s="23"/>
      <c r="AUG1" s="23"/>
      <c r="AUH1" s="23"/>
      <c r="AUI1" s="23"/>
      <c r="AUJ1" s="23"/>
      <c r="AUK1" s="23"/>
      <c r="AUL1" s="23"/>
      <c r="AUM1" s="23"/>
      <c r="AUN1" s="23"/>
      <c r="AUO1" s="23"/>
      <c r="AUP1" s="23"/>
      <c r="AUQ1" s="23"/>
      <c r="AUR1" s="23"/>
      <c r="AUS1" s="23"/>
      <c r="AUT1" s="23"/>
      <c r="AUU1" s="23"/>
      <c r="AUV1" s="23"/>
      <c r="AUW1" s="23"/>
      <c r="AUX1" s="23"/>
      <c r="AUY1" s="23"/>
      <c r="AUZ1" s="23"/>
      <c r="AVA1" s="23"/>
      <c r="AVB1" s="23"/>
      <c r="AVC1" s="23"/>
      <c r="AVD1" s="23"/>
      <c r="AVE1" s="23"/>
      <c r="AVF1" s="23"/>
      <c r="AVG1" s="23"/>
      <c r="AVH1" s="23"/>
      <c r="AVI1" s="23"/>
      <c r="AVJ1" s="23"/>
      <c r="AVK1" s="23"/>
      <c r="AVL1" s="23"/>
      <c r="AVM1" s="23"/>
      <c r="AVN1" s="23"/>
      <c r="AVO1" s="23"/>
      <c r="AVP1" s="23"/>
      <c r="AVQ1" s="23"/>
      <c r="AVR1" s="23"/>
      <c r="AVS1" s="23"/>
      <c r="AVT1" s="23"/>
      <c r="AVU1" s="23"/>
      <c r="AVV1" s="23"/>
      <c r="AVW1" s="23"/>
      <c r="AVX1" s="23"/>
      <c r="AVY1" s="23"/>
      <c r="AVZ1" s="23"/>
      <c r="AWA1" s="23"/>
      <c r="AWB1" s="23"/>
      <c r="AWC1" s="23"/>
      <c r="AWD1" s="23"/>
      <c r="AWE1" s="23"/>
      <c r="AWF1" s="23"/>
      <c r="AWG1" s="23"/>
      <c r="AWH1" s="23"/>
      <c r="AWI1" s="23"/>
      <c r="AWJ1" s="23"/>
      <c r="AWK1" s="23"/>
      <c r="AWL1" s="23"/>
      <c r="AWM1" s="23"/>
      <c r="AWN1" s="23"/>
      <c r="AWO1" s="23"/>
      <c r="AWP1" s="23"/>
      <c r="AWQ1" s="23"/>
      <c r="AWR1" s="23"/>
      <c r="AWS1" s="23"/>
      <c r="AWT1" s="23"/>
      <c r="AWU1" s="23"/>
      <c r="AWV1" s="23"/>
      <c r="AWW1" s="23"/>
      <c r="AWX1" s="23"/>
      <c r="AWY1" s="23"/>
      <c r="AWZ1" s="23"/>
      <c r="AXA1" s="23"/>
      <c r="AXB1" s="23"/>
      <c r="AXC1" s="23"/>
      <c r="AXD1" s="23"/>
      <c r="AXE1" s="23"/>
      <c r="AXF1" s="23"/>
      <c r="AXG1" s="23"/>
      <c r="AXH1" s="23"/>
      <c r="AXI1" s="23"/>
      <c r="AXJ1" s="23"/>
      <c r="AXK1" s="23"/>
      <c r="AXL1" s="23"/>
      <c r="AXM1" s="23"/>
      <c r="AXN1" s="23"/>
      <c r="AXO1" s="23"/>
      <c r="AXP1" s="23"/>
      <c r="AXQ1" s="23"/>
      <c r="AXR1" s="23"/>
      <c r="AXS1" s="23"/>
      <c r="AXT1" s="23"/>
      <c r="AXU1" s="23"/>
      <c r="AXV1" s="23"/>
      <c r="AXW1" s="23"/>
      <c r="AXX1" s="23"/>
      <c r="AXY1" s="23"/>
      <c r="AXZ1" s="23"/>
      <c r="AYA1" s="23"/>
      <c r="AYB1" s="23"/>
      <c r="AYC1" s="23"/>
      <c r="AYD1" s="23"/>
      <c r="AYE1" s="23"/>
      <c r="AYF1" s="23"/>
      <c r="AYG1" s="23"/>
      <c r="AYH1" s="23"/>
      <c r="AYI1" s="23"/>
      <c r="AYJ1" s="23"/>
      <c r="AYK1" s="23"/>
      <c r="AYL1" s="23"/>
      <c r="AYM1" s="23"/>
      <c r="AYN1" s="23"/>
      <c r="AYO1" s="23"/>
      <c r="AYP1" s="23"/>
      <c r="AYQ1" s="23"/>
      <c r="AYR1" s="23"/>
      <c r="AYS1" s="23"/>
      <c r="AYT1" s="23"/>
      <c r="AYU1" s="23"/>
      <c r="AYV1" s="23"/>
      <c r="AYW1" s="23"/>
      <c r="AYX1" s="23"/>
      <c r="AYY1" s="23"/>
      <c r="AYZ1" s="23"/>
      <c r="AZA1" s="23"/>
      <c r="AZB1" s="23"/>
      <c r="AZC1" s="23"/>
      <c r="AZD1" s="23"/>
      <c r="AZE1" s="23"/>
      <c r="AZF1" s="23"/>
      <c r="AZG1" s="23"/>
      <c r="AZH1" s="23"/>
      <c r="AZI1" s="23"/>
      <c r="AZJ1" s="23"/>
      <c r="AZK1" s="23"/>
      <c r="AZL1" s="23"/>
      <c r="AZM1" s="23"/>
      <c r="AZN1" s="23"/>
      <c r="AZO1" s="23"/>
      <c r="AZP1" s="23"/>
      <c r="AZQ1" s="23"/>
      <c r="AZR1" s="23"/>
      <c r="AZS1" s="23"/>
      <c r="AZT1" s="23"/>
      <c r="AZU1" s="23"/>
      <c r="AZV1" s="23"/>
      <c r="AZW1" s="23"/>
      <c r="AZX1" s="23"/>
      <c r="AZY1" s="23"/>
      <c r="AZZ1" s="23"/>
      <c r="BAA1" s="23"/>
      <c r="BAB1" s="23"/>
      <c r="BAC1" s="23"/>
      <c r="BAD1" s="23"/>
      <c r="BAE1" s="23"/>
      <c r="BAF1" s="23"/>
      <c r="BAG1" s="23"/>
      <c r="BAH1" s="23"/>
      <c r="BAI1" s="23"/>
      <c r="BAJ1" s="23"/>
      <c r="BAK1" s="23"/>
      <c r="BAL1" s="23"/>
      <c r="BAM1" s="23"/>
      <c r="BAN1" s="23"/>
      <c r="BAO1" s="23"/>
      <c r="BAP1" s="23"/>
      <c r="BAQ1" s="23"/>
      <c r="BAR1" s="23"/>
      <c r="BAS1" s="23"/>
      <c r="BAT1" s="23"/>
      <c r="BAU1" s="23"/>
      <c r="BAV1" s="23"/>
      <c r="BAW1" s="23"/>
      <c r="BAX1" s="23"/>
      <c r="BAY1" s="23"/>
      <c r="BAZ1" s="23"/>
      <c r="BBA1" s="23"/>
      <c r="BBB1" s="23"/>
      <c r="BBC1" s="23"/>
      <c r="BBD1" s="23"/>
      <c r="BBE1" s="23"/>
      <c r="BBF1" s="23"/>
      <c r="BBG1" s="23"/>
      <c r="BBH1" s="23"/>
      <c r="BBI1" s="23"/>
      <c r="BBJ1" s="23"/>
      <c r="BBK1" s="23"/>
      <c r="BBL1" s="23"/>
      <c r="BBM1" s="23"/>
      <c r="BBN1" s="23"/>
      <c r="BBO1" s="23"/>
      <c r="BBP1" s="23"/>
      <c r="BBQ1" s="23"/>
      <c r="BBR1" s="23"/>
      <c r="BBS1" s="23"/>
      <c r="BBT1" s="23"/>
      <c r="BBU1" s="23"/>
      <c r="BBV1" s="23"/>
      <c r="BBW1" s="23"/>
      <c r="BBX1" s="23"/>
      <c r="BBY1" s="23"/>
      <c r="BBZ1" s="23"/>
      <c r="BCA1" s="23"/>
      <c r="BCB1" s="23"/>
      <c r="BCC1" s="23"/>
      <c r="BCD1" s="23"/>
      <c r="BCE1" s="23"/>
      <c r="BCF1" s="23"/>
      <c r="BCG1" s="23"/>
      <c r="BCH1" s="23"/>
      <c r="BCI1" s="23"/>
      <c r="BCJ1" s="23"/>
      <c r="BCK1" s="23"/>
      <c r="BCL1" s="23"/>
      <c r="BCM1" s="23"/>
      <c r="BCN1" s="23"/>
      <c r="BCO1" s="23"/>
      <c r="BCP1" s="23"/>
      <c r="BCQ1" s="23"/>
      <c r="BCR1" s="23"/>
      <c r="BCS1" s="23"/>
      <c r="BCT1" s="23"/>
      <c r="BCU1" s="23"/>
      <c r="BCV1" s="23"/>
      <c r="BCW1" s="23"/>
      <c r="BCX1" s="23"/>
      <c r="BCY1" s="23"/>
      <c r="BCZ1" s="23"/>
      <c r="BDA1" s="23"/>
      <c r="BDB1" s="23"/>
      <c r="BDC1" s="23"/>
      <c r="BDD1" s="23"/>
      <c r="BDE1" s="23"/>
      <c r="BDF1" s="23"/>
      <c r="BDG1" s="23"/>
      <c r="BDH1" s="23"/>
      <c r="BDI1" s="23"/>
      <c r="BDJ1" s="23"/>
      <c r="BDK1" s="23"/>
      <c r="BDL1" s="23"/>
      <c r="BDM1" s="23"/>
      <c r="BDN1" s="23"/>
      <c r="BDO1" s="23"/>
      <c r="BDP1" s="23"/>
      <c r="BDQ1" s="23"/>
      <c r="BDR1" s="23"/>
      <c r="BDS1" s="23"/>
      <c r="BDT1" s="23"/>
      <c r="BDU1" s="23"/>
      <c r="BDV1" s="23"/>
      <c r="BDW1" s="23"/>
      <c r="BDX1" s="23"/>
      <c r="BDY1" s="23"/>
      <c r="BDZ1" s="23"/>
      <c r="BEA1" s="23"/>
      <c r="BEB1" s="23"/>
      <c r="BEC1" s="23"/>
      <c r="BED1" s="23"/>
      <c r="BEE1" s="23"/>
      <c r="BEF1" s="23"/>
      <c r="BEG1" s="23"/>
      <c r="BEH1" s="23"/>
      <c r="BEI1" s="23"/>
      <c r="BEJ1" s="23"/>
      <c r="BEK1" s="23"/>
      <c r="BEL1" s="23"/>
      <c r="BEM1" s="23"/>
      <c r="BEN1" s="23"/>
      <c r="BEO1" s="23"/>
      <c r="BEP1" s="23"/>
      <c r="BEQ1" s="23"/>
      <c r="BER1" s="23"/>
      <c r="BES1" s="23"/>
      <c r="BET1" s="23"/>
      <c r="BEU1" s="23"/>
      <c r="BEV1" s="23"/>
      <c r="BEW1" s="23"/>
      <c r="BEX1" s="23"/>
      <c r="BEY1" s="23"/>
      <c r="BEZ1" s="23"/>
      <c r="BFA1" s="23"/>
      <c r="BFB1" s="23"/>
      <c r="BFC1" s="23"/>
      <c r="BFD1" s="23"/>
      <c r="BFE1" s="23"/>
      <c r="BFF1" s="23"/>
      <c r="BFG1" s="23"/>
      <c r="BFH1" s="23"/>
      <c r="BFI1" s="23"/>
      <c r="BFJ1" s="23"/>
      <c r="BFK1" s="23"/>
      <c r="BFL1" s="23"/>
      <c r="BFM1" s="23"/>
      <c r="BFN1" s="23"/>
      <c r="BFO1" s="23"/>
      <c r="BFP1" s="23"/>
      <c r="BFQ1" s="23"/>
      <c r="BFR1" s="23"/>
      <c r="BFS1" s="23"/>
      <c r="BFT1" s="23"/>
      <c r="BFU1" s="23"/>
      <c r="BFV1" s="23"/>
      <c r="BFW1" s="23"/>
      <c r="BFX1" s="23"/>
      <c r="BFY1" s="23"/>
      <c r="BFZ1" s="23"/>
      <c r="BGA1" s="23"/>
      <c r="BGB1" s="23"/>
      <c r="BGC1" s="23"/>
      <c r="BGD1" s="23"/>
      <c r="BGE1" s="23"/>
      <c r="BGF1" s="23"/>
      <c r="BGG1" s="23"/>
      <c r="BGH1" s="23"/>
      <c r="BGI1" s="23"/>
      <c r="BGJ1" s="23"/>
      <c r="BGK1" s="23"/>
      <c r="BGL1" s="23"/>
      <c r="BGM1" s="23"/>
      <c r="BGN1" s="23"/>
      <c r="BGO1" s="23"/>
      <c r="BGP1" s="23"/>
      <c r="BGQ1" s="23"/>
      <c r="BGR1" s="23"/>
      <c r="BGS1" s="23"/>
      <c r="BGT1" s="23"/>
      <c r="BGU1" s="23"/>
      <c r="BGV1" s="23"/>
      <c r="BGW1" s="23"/>
      <c r="BGX1" s="23"/>
      <c r="BGY1" s="23"/>
      <c r="BGZ1" s="23"/>
      <c r="BHA1" s="23"/>
      <c r="BHB1" s="23"/>
      <c r="BHC1" s="23"/>
      <c r="BHD1" s="23"/>
      <c r="BHE1" s="23"/>
      <c r="BHF1" s="23"/>
      <c r="BHG1" s="23"/>
      <c r="BHH1" s="23"/>
      <c r="BHI1" s="23"/>
      <c r="BHJ1" s="23"/>
      <c r="BHK1" s="23"/>
      <c r="BHL1" s="23"/>
      <c r="BHM1" s="23"/>
      <c r="BHN1" s="23"/>
      <c r="BHO1" s="23"/>
      <c r="BHP1" s="23"/>
      <c r="BHQ1" s="23"/>
      <c r="BHR1" s="23"/>
      <c r="BHS1" s="23"/>
      <c r="BHT1" s="23"/>
      <c r="BHU1" s="23"/>
      <c r="BHV1" s="23"/>
      <c r="BHW1" s="23"/>
      <c r="BHX1" s="23"/>
      <c r="BHY1" s="23"/>
      <c r="BHZ1" s="23"/>
      <c r="BIA1" s="23"/>
      <c r="BIB1" s="23"/>
      <c r="BIC1" s="23"/>
      <c r="BID1" s="23"/>
      <c r="BIE1" s="23"/>
      <c r="BIF1" s="23"/>
      <c r="BIG1" s="23"/>
      <c r="BIH1" s="23"/>
      <c r="BII1" s="23"/>
      <c r="BIJ1" s="23"/>
      <c r="BIK1" s="23"/>
      <c r="BIL1" s="23"/>
      <c r="BIM1" s="23"/>
      <c r="BIN1" s="23"/>
      <c r="BIO1" s="23"/>
      <c r="BIP1" s="23"/>
      <c r="BIQ1" s="23"/>
      <c r="BIR1" s="23"/>
      <c r="BIS1" s="23"/>
      <c r="BIT1" s="23"/>
      <c r="BIU1" s="23"/>
      <c r="BIV1" s="23"/>
      <c r="BIW1" s="23"/>
      <c r="BIX1" s="23"/>
      <c r="BIY1" s="23"/>
      <c r="BIZ1" s="23"/>
      <c r="BJA1" s="23"/>
      <c r="BJB1" s="23"/>
      <c r="BJC1" s="23"/>
      <c r="BJD1" s="23"/>
      <c r="BJE1" s="23"/>
      <c r="BJF1" s="23"/>
      <c r="BJG1" s="23"/>
      <c r="BJH1" s="23"/>
      <c r="BJI1" s="23"/>
      <c r="BJJ1" s="23"/>
      <c r="BJK1" s="23"/>
      <c r="BJL1" s="23"/>
      <c r="BJM1" s="23"/>
      <c r="BJN1" s="23"/>
      <c r="BJO1" s="23"/>
      <c r="BJP1" s="23"/>
      <c r="BJQ1" s="23"/>
      <c r="BJR1" s="23"/>
      <c r="BJS1" s="23"/>
      <c r="BJT1" s="23"/>
      <c r="BJU1" s="23"/>
      <c r="BJV1" s="23"/>
      <c r="BJW1" s="23"/>
      <c r="BJX1" s="23"/>
      <c r="BJY1" s="23"/>
      <c r="BJZ1" s="23"/>
      <c r="BKA1" s="23"/>
      <c r="BKB1" s="23"/>
      <c r="BKC1" s="23"/>
      <c r="BKD1" s="23"/>
      <c r="BKE1" s="23"/>
      <c r="BKF1" s="23"/>
      <c r="BKG1" s="23"/>
      <c r="BKH1" s="23"/>
      <c r="BKI1" s="23"/>
      <c r="BKJ1" s="23"/>
      <c r="BKK1" s="23"/>
      <c r="BKL1" s="23"/>
      <c r="BKM1" s="23"/>
      <c r="BKN1" s="23"/>
      <c r="BKO1" s="23"/>
      <c r="BKP1" s="23"/>
      <c r="BKQ1" s="23"/>
      <c r="BKR1" s="23"/>
      <c r="BKS1" s="23"/>
      <c r="BKT1" s="23"/>
      <c r="BKU1" s="23"/>
      <c r="BKV1" s="23"/>
      <c r="BKW1" s="23"/>
      <c r="BKX1" s="23"/>
      <c r="BKY1" s="23"/>
      <c r="BKZ1" s="23"/>
      <c r="BLA1" s="23"/>
      <c r="BLB1" s="23"/>
      <c r="BLC1" s="23"/>
      <c r="BLD1" s="23"/>
      <c r="BLE1" s="23"/>
      <c r="BLF1" s="23"/>
      <c r="BLG1" s="23"/>
      <c r="BLH1" s="23"/>
      <c r="BLI1" s="23"/>
      <c r="BLJ1" s="23"/>
      <c r="BLK1" s="23"/>
      <c r="BLL1" s="23"/>
      <c r="BLM1" s="23"/>
      <c r="BLN1" s="23"/>
      <c r="BLO1" s="23"/>
      <c r="BLP1" s="23"/>
      <c r="BLQ1" s="23"/>
      <c r="BLR1" s="23"/>
      <c r="BLS1" s="23"/>
      <c r="BLT1" s="23"/>
      <c r="BLU1" s="23"/>
      <c r="BLV1" s="23"/>
      <c r="BLW1" s="23"/>
      <c r="BLX1" s="23"/>
      <c r="BLY1" s="23"/>
      <c r="BLZ1" s="23"/>
      <c r="BMA1" s="23"/>
      <c r="BMB1" s="23"/>
      <c r="BMC1" s="23"/>
      <c r="BMD1" s="23"/>
      <c r="BME1" s="23"/>
      <c r="BMF1" s="23"/>
      <c r="BMG1" s="23"/>
      <c r="BMH1" s="23"/>
      <c r="BMI1" s="23"/>
      <c r="BMJ1" s="23"/>
      <c r="BMK1" s="23"/>
      <c r="BML1" s="23"/>
      <c r="BMM1" s="23"/>
      <c r="BMN1" s="23"/>
      <c r="BMO1" s="23"/>
      <c r="BMP1" s="23"/>
      <c r="BMQ1" s="23"/>
      <c r="BMR1" s="23"/>
      <c r="BMS1" s="23"/>
      <c r="BMT1" s="23"/>
      <c r="BMU1" s="23"/>
      <c r="BMV1" s="23"/>
      <c r="BMW1" s="23"/>
      <c r="BMX1" s="23"/>
      <c r="BMY1" s="23"/>
      <c r="BMZ1" s="23"/>
      <c r="BNA1" s="23"/>
      <c r="BNB1" s="23"/>
      <c r="BNC1" s="23"/>
      <c r="BND1" s="23"/>
      <c r="BNE1" s="23"/>
      <c r="BNF1" s="23"/>
      <c r="BNG1" s="23"/>
      <c r="BNH1" s="23"/>
      <c r="BNI1" s="23"/>
      <c r="BNJ1" s="23"/>
      <c r="BNK1" s="23"/>
      <c r="BNL1" s="23"/>
      <c r="BNM1" s="23"/>
      <c r="BNN1" s="23"/>
      <c r="BNO1" s="23"/>
      <c r="BNP1" s="23"/>
      <c r="BNQ1" s="23"/>
      <c r="BNR1" s="23"/>
      <c r="BNS1" s="23"/>
      <c r="BNT1" s="23"/>
      <c r="BNU1" s="23"/>
      <c r="BNV1" s="23"/>
      <c r="BNW1" s="23"/>
      <c r="BNX1" s="23"/>
      <c r="BNY1" s="23"/>
      <c r="BNZ1" s="23"/>
      <c r="BOA1" s="23"/>
      <c r="BOB1" s="23"/>
      <c r="BOC1" s="23"/>
      <c r="BOD1" s="23"/>
      <c r="BOE1" s="23"/>
      <c r="BOF1" s="23"/>
      <c r="BOG1" s="23"/>
      <c r="BOH1" s="23"/>
      <c r="BOI1" s="23"/>
      <c r="BOJ1" s="23"/>
      <c r="BOK1" s="23"/>
      <c r="BOL1" s="23"/>
      <c r="BOM1" s="23"/>
      <c r="BON1" s="23"/>
      <c r="BOO1" s="23"/>
      <c r="BOP1" s="23"/>
      <c r="BOQ1" s="23"/>
      <c r="BOR1" s="23"/>
      <c r="BOS1" s="23"/>
      <c r="BOT1" s="23"/>
      <c r="BOU1" s="23"/>
      <c r="BOV1" s="23"/>
      <c r="BOW1" s="23"/>
      <c r="BOX1" s="23"/>
      <c r="BOY1" s="23"/>
      <c r="BOZ1" s="23"/>
      <c r="BPA1" s="23"/>
      <c r="BPB1" s="23"/>
      <c r="BPC1" s="23"/>
      <c r="BPD1" s="23"/>
      <c r="BPE1" s="23"/>
      <c r="BPF1" s="23"/>
      <c r="BPG1" s="23"/>
      <c r="BPH1" s="23"/>
      <c r="BPI1" s="23"/>
      <c r="BPJ1" s="23"/>
      <c r="BPK1" s="23"/>
      <c r="BPL1" s="23"/>
      <c r="BPM1" s="23"/>
      <c r="BPN1" s="23"/>
      <c r="BPO1" s="23"/>
      <c r="BPP1" s="23"/>
      <c r="BPQ1" s="23"/>
      <c r="BPR1" s="23"/>
      <c r="BPS1" s="23"/>
      <c r="BPT1" s="23"/>
      <c r="BPU1" s="23"/>
      <c r="BPV1" s="23"/>
      <c r="BPW1" s="23"/>
      <c r="BPX1" s="23"/>
      <c r="BPY1" s="23"/>
      <c r="BPZ1" s="23"/>
      <c r="BQA1" s="23"/>
      <c r="BQB1" s="23"/>
      <c r="BQC1" s="23"/>
      <c r="BQD1" s="23"/>
      <c r="BQE1" s="23"/>
      <c r="BQF1" s="23"/>
      <c r="BQG1" s="23"/>
      <c r="BQH1" s="23"/>
      <c r="BQI1" s="23"/>
      <c r="BQJ1" s="23"/>
      <c r="BQK1" s="23"/>
      <c r="BQL1" s="23"/>
      <c r="BQM1" s="23"/>
      <c r="BQN1" s="23"/>
      <c r="BQO1" s="23"/>
      <c r="BQP1" s="23"/>
      <c r="BQQ1" s="23"/>
      <c r="BQR1" s="23"/>
      <c r="BQS1" s="23"/>
      <c r="BQT1" s="23"/>
      <c r="BQU1" s="23"/>
      <c r="BQV1" s="23"/>
      <c r="BQW1" s="23"/>
      <c r="BQX1" s="23"/>
      <c r="BQY1" s="23"/>
      <c r="BQZ1" s="23"/>
      <c r="BRA1" s="23"/>
      <c r="BRB1" s="23"/>
      <c r="BRC1" s="23"/>
      <c r="BRD1" s="23"/>
      <c r="BRE1" s="23"/>
      <c r="BRF1" s="23"/>
      <c r="BRG1" s="23"/>
      <c r="BRH1" s="23"/>
      <c r="BRI1" s="23"/>
      <c r="BRJ1" s="23"/>
      <c r="BRK1" s="23"/>
      <c r="BRL1" s="23"/>
      <c r="BRM1" s="23"/>
      <c r="BRN1" s="23"/>
      <c r="BRO1" s="23"/>
      <c r="BRP1" s="23"/>
      <c r="BRQ1" s="23"/>
      <c r="BRR1" s="23"/>
      <c r="BRS1" s="23"/>
      <c r="BRT1" s="23"/>
      <c r="BRU1" s="23"/>
      <c r="BRV1" s="23"/>
      <c r="BRW1" s="23"/>
      <c r="BRX1" s="23"/>
      <c r="BRY1" s="23"/>
      <c r="BRZ1" s="23"/>
      <c r="BSA1" s="23"/>
      <c r="BSB1" s="23"/>
      <c r="BSC1" s="23"/>
      <c r="BSD1" s="23"/>
      <c r="BSE1" s="23"/>
      <c r="BSF1" s="23"/>
      <c r="BSG1" s="23"/>
      <c r="BSH1" s="23"/>
      <c r="BSI1" s="23"/>
      <c r="BSJ1" s="23"/>
      <c r="BSK1" s="23"/>
      <c r="BSL1" s="23"/>
      <c r="BSM1" s="23"/>
      <c r="BSN1" s="23"/>
      <c r="BSO1" s="23"/>
      <c r="BSP1" s="23"/>
      <c r="BSQ1" s="23"/>
      <c r="BSR1" s="23"/>
      <c r="BSS1" s="23"/>
      <c r="BST1" s="23"/>
      <c r="BSU1" s="23"/>
      <c r="BSV1" s="23"/>
      <c r="BSW1" s="23"/>
      <c r="BSX1" s="23"/>
      <c r="BSY1" s="23"/>
      <c r="BSZ1" s="23"/>
      <c r="BTA1" s="23"/>
      <c r="BTB1" s="23"/>
      <c r="BTC1" s="23"/>
      <c r="BTD1" s="23"/>
      <c r="BTE1" s="23"/>
      <c r="BTF1" s="23"/>
      <c r="BTG1" s="23"/>
      <c r="BTH1" s="23"/>
      <c r="BTI1" s="23"/>
      <c r="BTJ1" s="23"/>
      <c r="BTK1" s="23"/>
      <c r="BTL1" s="23"/>
      <c r="BTM1" s="23"/>
      <c r="BTN1" s="23"/>
      <c r="BTO1" s="23"/>
      <c r="BTP1" s="23"/>
      <c r="BTQ1" s="23"/>
      <c r="BTR1" s="23"/>
      <c r="BTS1" s="23"/>
      <c r="BTT1" s="23"/>
      <c r="BTU1" s="23"/>
      <c r="BTV1" s="23"/>
      <c r="BTW1" s="23"/>
      <c r="BTX1" s="23"/>
      <c r="BTY1" s="23"/>
      <c r="BTZ1" s="23"/>
      <c r="BUA1" s="23"/>
      <c r="BUB1" s="23"/>
      <c r="BUC1" s="23"/>
      <c r="BUD1" s="23"/>
      <c r="BUE1" s="23"/>
      <c r="BUF1" s="23"/>
      <c r="BUG1" s="23"/>
      <c r="BUH1" s="23"/>
      <c r="BUI1" s="23"/>
      <c r="BUJ1" s="23"/>
      <c r="BUK1" s="23"/>
      <c r="BUL1" s="23"/>
      <c r="BUM1" s="23"/>
      <c r="BUN1" s="23"/>
      <c r="BUO1" s="23"/>
      <c r="BUP1" s="23"/>
      <c r="BUQ1" s="23"/>
      <c r="BUR1" s="23"/>
      <c r="BUS1" s="23"/>
      <c r="BUT1" s="23"/>
      <c r="BUU1" s="23"/>
      <c r="BUV1" s="23"/>
      <c r="BUW1" s="23"/>
      <c r="BUX1" s="23"/>
      <c r="BUY1" s="23"/>
      <c r="BUZ1" s="23"/>
      <c r="BVA1" s="23"/>
      <c r="BVB1" s="23"/>
      <c r="BVC1" s="23"/>
      <c r="BVD1" s="23"/>
      <c r="BVE1" s="23"/>
      <c r="BVF1" s="23"/>
      <c r="BVG1" s="23"/>
      <c r="BVH1" s="23"/>
      <c r="BVI1" s="23"/>
      <c r="BVJ1" s="23"/>
      <c r="BVK1" s="23"/>
      <c r="BVL1" s="23"/>
      <c r="BVM1" s="23"/>
      <c r="BVN1" s="23"/>
      <c r="BVO1" s="23"/>
      <c r="BVP1" s="23"/>
      <c r="BVQ1" s="23"/>
      <c r="BVR1" s="23"/>
      <c r="BVS1" s="23"/>
      <c r="BVT1" s="23"/>
      <c r="BVU1" s="23"/>
      <c r="BVV1" s="23"/>
      <c r="BVW1" s="23"/>
      <c r="BVX1" s="23"/>
      <c r="BVY1" s="23"/>
      <c r="BVZ1" s="23"/>
      <c r="BWA1" s="23"/>
      <c r="BWB1" s="23"/>
      <c r="BWC1" s="23"/>
      <c r="BWD1" s="23"/>
      <c r="BWE1" s="23"/>
      <c r="BWF1" s="23"/>
      <c r="BWG1" s="23"/>
      <c r="BWH1" s="23"/>
      <c r="BWI1" s="23"/>
      <c r="BWJ1" s="23"/>
      <c r="BWK1" s="23"/>
      <c r="BWL1" s="23"/>
      <c r="BWM1" s="23"/>
      <c r="BWN1" s="23"/>
      <c r="BWO1" s="23"/>
      <c r="BWP1" s="23"/>
      <c r="BWQ1" s="23"/>
      <c r="BWR1" s="23"/>
      <c r="BWS1" s="23"/>
      <c r="BWT1" s="23"/>
      <c r="BWU1" s="23"/>
      <c r="BWV1" s="23"/>
      <c r="BWW1" s="23"/>
      <c r="BWX1" s="23"/>
      <c r="BWY1" s="23"/>
      <c r="BWZ1" s="23"/>
      <c r="BXA1" s="23"/>
      <c r="BXB1" s="23"/>
      <c r="BXC1" s="23"/>
      <c r="BXD1" s="23"/>
      <c r="BXE1" s="23"/>
      <c r="BXF1" s="23"/>
      <c r="BXG1" s="23"/>
      <c r="BXH1" s="23"/>
      <c r="BXI1" s="23"/>
      <c r="BXJ1" s="23"/>
      <c r="BXK1" s="23"/>
      <c r="BXL1" s="23"/>
      <c r="BXM1" s="23"/>
      <c r="BXN1" s="23"/>
      <c r="BXO1" s="23"/>
      <c r="BXP1" s="23"/>
      <c r="BXQ1" s="23"/>
      <c r="BXR1" s="23"/>
      <c r="BXS1" s="23"/>
      <c r="BXT1" s="23"/>
      <c r="BXU1" s="23"/>
      <c r="BXV1" s="23"/>
      <c r="BXW1" s="23"/>
      <c r="BXX1" s="23"/>
      <c r="BXY1" s="23"/>
      <c r="BXZ1" s="23"/>
      <c r="BYA1" s="23"/>
      <c r="BYB1" s="23"/>
      <c r="BYC1" s="23"/>
      <c r="BYD1" s="23"/>
      <c r="BYE1" s="23"/>
      <c r="BYF1" s="23"/>
      <c r="BYG1" s="23"/>
      <c r="BYH1" s="23"/>
      <c r="BYI1" s="23"/>
      <c r="BYJ1" s="23"/>
      <c r="BYK1" s="23"/>
      <c r="BYL1" s="23"/>
      <c r="BYM1" s="23"/>
      <c r="BYN1" s="23"/>
      <c r="BYO1" s="23"/>
      <c r="BYP1" s="23"/>
      <c r="BYQ1" s="23"/>
      <c r="BYR1" s="23"/>
      <c r="BYS1" s="23"/>
      <c r="BYT1" s="23"/>
      <c r="BYU1" s="23"/>
      <c r="BYV1" s="23"/>
      <c r="BYW1" s="23"/>
      <c r="BYX1" s="23"/>
      <c r="BYY1" s="23"/>
      <c r="BYZ1" s="23"/>
      <c r="BZA1" s="23"/>
      <c r="BZB1" s="23"/>
      <c r="BZC1" s="23"/>
      <c r="BZD1" s="23"/>
      <c r="BZE1" s="23"/>
      <c r="BZF1" s="23"/>
      <c r="BZG1" s="23"/>
      <c r="BZH1" s="23"/>
      <c r="BZI1" s="23"/>
      <c r="BZJ1" s="23"/>
      <c r="BZK1" s="23"/>
      <c r="BZL1" s="23"/>
      <c r="BZM1" s="23"/>
      <c r="BZN1" s="23"/>
      <c r="BZO1" s="23"/>
      <c r="BZP1" s="23"/>
      <c r="BZQ1" s="23"/>
      <c r="BZR1" s="23"/>
      <c r="BZS1" s="23"/>
      <c r="BZT1" s="23"/>
      <c r="BZU1" s="23"/>
      <c r="BZV1" s="23"/>
      <c r="BZW1" s="23"/>
      <c r="BZX1" s="23"/>
      <c r="BZY1" s="23"/>
      <c r="BZZ1" s="23"/>
      <c r="CAA1" s="23"/>
      <c r="CAB1" s="23"/>
      <c r="CAC1" s="23"/>
      <c r="CAD1" s="23"/>
      <c r="CAE1" s="23"/>
      <c r="CAF1" s="23"/>
      <c r="CAG1" s="23"/>
      <c r="CAH1" s="23"/>
      <c r="CAI1" s="23"/>
      <c r="CAJ1" s="23"/>
      <c r="CAK1" s="23"/>
      <c r="CAL1" s="23"/>
      <c r="CAM1" s="23"/>
      <c r="CAN1" s="23"/>
      <c r="CAO1" s="23"/>
      <c r="CAP1" s="23"/>
      <c r="CAQ1" s="23"/>
      <c r="CAR1" s="23"/>
      <c r="CAS1" s="23"/>
      <c r="CAT1" s="23"/>
      <c r="CAU1" s="23"/>
      <c r="CAV1" s="23"/>
      <c r="CAW1" s="23"/>
      <c r="CAX1" s="23"/>
      <c r="CAY1" s="23"/>
      <c r="CAZ1" s="23"/>
      <c r="CBA1" s="23"/>
      <c r="CBB1" s="23"/>
      <c r="CBC1" s="23"/>
      <c r="CBD1" s="23"/>
      <c r="CBE1" s="23"/>
      <c r="CBF1" s="23"/>
      <c r="CBG1" s="23"/>
      <c r="CBH1" s="23"/>
      <c r="CBI1" s="23"/>
      <c r="CBJ1" s="23"/>
      <c r="CBK1" s="23"/>
      <c r="CBL1" s="23"/>
      <c r="CBM1" s="23"/>
      <c r="CBN1" s="23"/>
      <c r="CBO1" s="23"/>
      <c r="CBP1" s="23"/>
      <c r="CBQ1" s="23"/>
      <c r="CBR1" s="23"/>
      <c r="CBS1" s="23"/>
      <c r="CBT1" s="23"/>
      <c r="CBU1" s="23"/>
      <c r="CBV1" s="23"/>
      <c r="CBW1" s="23"/>
      <c r="CBX1" s="23"/>
      <c r="CBY1" s="23"/>
      <c r="CBZ1" s="23"/>
      <c r="CCA1" s="23"/>
      <c r="CCB1" s="23"/>
      <c r="CCC1" s="23"/>
      <c r="CCD1" s="23"/>
      <c r="CCE1" s="23"/>
      <c r="CCF1" s="23"/>
      <c r="CCG1" s="23"/>
      <c r="CCH1" s="23"/>
      <c r="CCI1" s="23"/>
      <c r="CCJ1" s="23"/>
      <c r="CCK1" s="23"/>
      <c r="CCL1" s="23"/>
      <c r="CCM1" s="23"/>
      <c r="CCN1" s="23"/>
      <c r="CCO1" s="23"/>
      <c r="CCP1" s="23"/>
      <c r="CCQ1" s="23"/>
      <c r="CCR1" s="23"/>
      <c r="CCS1" s="23"/>
      <c r="CCT1" s="23"/>
      <c r="CCU1" s="23"/>
      <c r="CCV1" s="23"/>
      <c r="CCW1" s="23"/>
      <c r="CCX1" s="23"/>
      <c r="CCY1" s="23"/>
      <c r="CCZ1" s="23"/>
      <c r="CDA1" s="23"/>
      <c r="CDB1" s="23"/>
      <c r="CDC1" s="23"/>
      <c r="CDD1" s="23"/>
      <c r="CDE1" s="23"/>
      <c r="CDF1" s="23"/>
      <c r="CDG1" s="23"/>
      <c r="CDH1" s="23"/>
      <c r="CDI1" s="23"/>
      <c r="CDJ1" s="23"/>
      <c r="CDK1" s="23"/>
      <c r="CDL1" s="23"/>
      <c r="CDM1" s="23"/>
      <c r="CDN1" s="23"/>
      <c r="CDO1" s="23"/>
      <c r="CDP1" s="23"/>
      <c r="CDQ1" s="23"/>
      <c r="CDR1" s="23"/>
      <c r="CDS1" s="23"/>
      <c r="CDT1" s="23"/>
      <c r="CDU1" s="23"/>
      <c r="CDV1" s="23"/>
      <c r="CDW1" s="23"/>
      <c r="CDX1" s="23"/>
      <c r="CDY1" s="23"/>
      <c r="CDZ1" s="23"/>
      <c r="CEA1" s="23"/>
      <c r="CEB1" s="23"/>
      <c r="CEC1" s="23"/>
      <c r="CED1" s="23"/>
      <c r="CEE1" s="23"/>
      <c r="CEF1" s="23"/>
      <c r="CEG1" s="23"/>
      <c r="CEH1" s="23"/>
      <c r="CEI1" s="23"/>
      <c r="CEJ1" s="23"/>
      <c r="CEK1" s="23"/>
      <c r="CEL1" s="23"/>
      <c r="CEM1" s="23"/>
      <c r="CEN1" s="23"/>
      <c r="CEO1" s="23"/>
      <c r="CEP1" s="23"/>
      <c r="CEQ1" s="23"/>
      <c r="CER1" s="23"/>
      <c r="CES1" s="23"/>
      <c r="CET1" s="23"/>
      <c r="CEU1" s="23"/>
      <c r="CEV1" s="23"/>
      <c r="CEW1" s="23"/>
      <c r="CEX1" s="23"/>
      <c r="CEY1" s="23"/>
      <c r="CEZ1" s="23"/>
      <c r="CFA1" s="23"/>
      <c r="CFB1" s="23"/>
      <c r="CFC1" s="23"/>
      <c r="CFD1" s="23"/>
      <c r="CFE1" s="23"/>
      <c r="CFF1" s="23"/>
      <c r="CFG1" s="23"/>
      <c r="CFH1" s="23"/>
      <c r="CFI1" s="23"/>
      <c r="CFJ1" s="23"/>
      <c r="CFK1" s="23"/>
      <c r="CFL1" s="23"/>
      <c r="CFM1" s="23"/>
      <c r="CFN1" s="23"/>
      <c r="CFO1" s="23"/>
      <c r="CFP1" s="23"/>
      <c r="CFQ1" s="23"/>
      <c r="CFR1" s="23"/>
      <c r="CFS1" s="23"/>
      <c r="CFT1" s="23"/>
      <c r="CFU1" s="23"/>
      <c r="CFV1" s="23"/>
      <c r="CFW1" s="23"/>
      <c r="CFX1" s="23"/>
      <c r="CFY1" s="23"/>
      <c r="CFZ1" s="23"/>
      <c r="CGA1" s="23"/>
      <c r="CGB1" s="23"/>
      <c r="CGC1" s="23"/>
      <c r="CGD1" s="23"/>
      <c r="CGE1" s="23"/>
      <c r="CGF1" s="23"/>
      <c r="CGG1" s="23"/>
      <c r="CGH1" s="23"/>
      <c r="CGI1" s="23"/>
      <c r="CGJ1" s="23"/>
      <c r="CGK1" s="23"/>
      <c r="CGL1" s="23"/>
      <c r="CGM1" s="23"/>
      <c r="CGN1" s="23"/>
      <c r="CGO1" s="23"/>
      <c r="CGP1" s="23"/>
      <c r="CGQ1" s="23"/>
      <c r="CGR1" s="23"/>
      <c r="CGS1" s="23"/>
      <c r="CGT1" s="23"/>
      <c r="CGU1" s="23"/>
      <c r="CGV1" s="23"/>
      <c r="CGW1" s="23"/>
      <c r="CGX1" s="23"/>
      <c r="CGY1" s="23"/>
      <c r="CGZ1" s="23"/>
      <c r="CHA1" s="23"/>
      <c r="CHB1" s="23"/>
      <c r="CHC1" s="23"/>
      <c r="CHD1" s="23"/>
      <c r="CHE1" s="23"/>
      <c r="CHF1" s="23"/>
      <c r="CHG1" s="23"/>
      <c r="CHH1" s="23"/>
      <c r="CHI1" s="23"/>
      <c r="CHJ1" s="23"/>
      <c r="CHK1" s="23"/>
      <c r="CHL1" s="23"/>
      <c r="CHM1" s="23"/>
      <c r="CHN1" s="23"/>
      <c r="CHO1" s="23"/>
      <c r="CHP1" s="23"/>
      <c r="CHQ1" s="23"/>
      <c r="CHR1" s="23"/>
      <c r="CHS1" s="23"/>
      <c r="CHT1" s="23"/>
      <c r="CHU1" s="23"/>
      <c r="CHV1" s="23"/>
      <c r="CHW1" s="23"/>
      <c r="CHX1" s="23"/>
      <c r="CHY1" s="23"/>
      <c r="CHZ1" s="23"/>
      <c r="CIA1" s="23"/>
      <c r="CIB1" s="23"/>
      <c r="CIC1" s="23"/>
      <c r="CID1" s="23"/>
      <c r="CIE1" s="23"/>
      <c r="CIF1" s="23"/>
      <c r="CIG1" s="23"/>
      <c r="CIH1" s="23"/>
      <c r="CII1" s="23"/>
      <c r="CIJ1" s="23"/>
      <c r="CIK1" s="23"/>
      <c r="CIL1" s="23"/>
      <c r="CIM1" s="23"/>
      <c r="CIN1" s="23"/>
      <c r="CIO1" s="23"/>
      <c r="CIP1" s="23"/>
      <c r="CIQ1" s="23"/>
      <c r="CIR1" s="23"/>
      <c r="CIS1" s="23"/>
      <c r="CIT1" s="23"/>
      <c r="CIU1" s="23"/>
      <c r="CIV1" s="23"/>
      <c r="CIW1" s="23"/>
      <c r="CIX1" s="23"/>
      <c r="CIY1" s="23"/>
      <c r="CIZ1" s="23"/>
      <c r="CJA1" s="23"/>
      <c r="CJB1" s="23"/>
      <c r="CJC1" s="23"/>
      <c r="CJD1" s="23"/>
      <c r="CJE1" s="23"/>
      <c r="CJF1" s="23"/>
      <c r="CJG1" s="23"/>
      <c r="CJH1" s="23"/>
      <c r="CJI1" s="23"/>
      <c r="CJJ1" s="23"/>
      <c r="CJK1" s="23"/>
      <c r="CJL1" s="23"/>
      <c r="CJM1" s="23"/>
      <c r="CJN1" s="23"/>
      <c r="CJO1" s="23"/>
      <c r="CJP1" s="23"/>
      <c r="CJQ1" s="23"/>
      <c r="CJR1" s="23"/>
      <c r="CJS1" s="23"/>
      <c r="CJT1" s="23"/>
      <c r="CJU1" s="23"/>
      <c r="CJV1" s="23"/>
      <c r="CJW1" s="23"/>
      <c r="CJX1" s="23"/>
      <c r="CJY1" s="23"/>
      <c r="CJZ1" s="23"/>
      <c r="CKA1" s="23"/>
      <c r="CKB1" s="23"/>
      <c r="CKC1" s="23"/>
      <c r="CKD1" s="23"/>
      <c r="CKE1" s="23"/>
      <c r="CKF1" s="23"/>
      <c r="CKG1" s="23"/>
      <c r="CKH1" s="23"/>
      <c r="CKI1" s="23"/>
      <c r="CKJ1" s="23"/>
      <c r="CKK1" s="23"/>
      <c r="CKL1" s="23"/>
      <c r="CKM1" s="23"/>
      <c r="CKN1" s="23"/>
      <c r="CKO1" s="23"/>
      <c r="CKP1" s="23"/>
      <c r="CKQ1" s="23"/>
      <c r="CKR1" s="23"/>
      <c r="CKS1" s="23"/>
      <c r="CKT1" s="23"/>
      <c r="CKU1" s="23"/>
      <c r="CKV1" s="23"/>
      <c r="CKW1" s="23"/>
      <c r="CKX1" s="23"/>
      <c r="CKY1" s="23"/>
      <c r="CKZ1" s="23"/>
      <c r="CLA1" s="23"/>
      <c r="CLB1" s="23"/>
      <c r="CLC1" s="23"/>
      <c r="CLD1" s="23"/>
      <c r="CLE1" s="23"/>
      <c r="CLF1" s="23"/>
      <c r="CLG1" s="23"/>
      <c r="CLH1" s="23"/>
      <c r="CLI1" s="23"/>
      <c r="CLJ1" s="23"/>
      <c r="CLK1" s="23"/>
      <c r="CLL1" s="23"/>
      <c r="CLM1" s="23"/>
      <c r="CLN1" s="23"/>
      <c r="CLO1" s="23"/>
      <c r="CLP1" s="23"/>
      <c r="CLQ1" s="23"/>
      <c r="CLR1" s="23"/>
      <c r="CLS1" s="23"/>
      <c r="CLT1" s="23"/>
      <c r="CLU1" s="23"/>
      <c r="CLV1" s="23"/>
      <c r="CLW1" s="23"/>
      <c r="CLX1" s="23"/>
      <c r="CLY1" s="23"/>
      <c r="CLZ1" s="23"/>
      <c r="CMA1" s="23"/>
      <c r="CMB1" s="23"/>
      <c r="CMC1" s="23"/>
      <c r="CMD1" s="23"/>
      <c r="CME1" s="23"/>
      <c r="CMF1" s="23"/>
      <c r="CMG1" s="23"/>
      <c r="CMH1" s="23"/>
      <c r="CMI1" s="23"/>
      <c r="CMJ1" s="23"/>
      <c r="CMK1" s="23"/>
      <c r="CML1" s="23"/>
      <c r="CMM1" s="23"/>
      <c r="CMN1" s="23"/>
      <c r="CMO1" s="23"/>
      <c r="CMP1" s="23"/>
      <c r="CMQ1" s="23"/>
      <c r="CMR1" s="23"/>
      <c r="CMS1" s="23"/>
      <c r="CMT1" s="23"/>
      <c r="CMU1" s="23"/>
      <c r="CMV1" s="23"/>
      <c r="CMW1" s="23"/>
      <c r="CMX1" s="23"/>
      <c r="CMY1" s="23"/>
      <c r="CMZ1" s="23"/>
      <c r="CNA1" s="23"/>
      <c r="CNB1" s="23"/>
      <c r="CNC1" s="23"/>
      <c r="CND1" s="23"/>
      <c r="CNE1" s="23"/>
      <c r="CNF1" s="23"/>
      <c r="CNG1" s="23"/>
      <c r="CNH1" s="23"/>
      <c r="CNI1" s="23"/>
      <c r="CNJ1" s="23"/>
      <c r="CNK1" s="23"/>
      <c r="CNL1" s="23"/>
      <c r="CNM1" s="23"/>
      <c r="CNN1" s="23"/>
      <c r="CNO1" s="23"/>
      <c r="CNP1" s="23"/>
      <c r="CNQ1" s="23"/>
      <c r="CNR1" s="23"/>
      <c r="CNS1" s="23"/>
      <c r="CNT1" s="23"/>
      <c r="CNU1" s="23"/>
      <c r="CNV1" s="23"/>
      <c r="CNW1" s="23"/>
      <c r="CNX1" s="23"/>
      <c r="CNY1" s="23"/>
      <c r="CNZ1" s="23"/>
      <c r="COA1" s="23"/>
      <c r="COB1" s="23"/>
      <c r="COC1" s="23"/>
      <c r="COD1" s="23"/>
      <c r="COE1" s="23"/>
      <c r="COF1" s="23"/>
      <c r="COG1" s="23"/>
      <c r="COH1" s="23"/>
      <c r="COI1" s="23"/>
      <c r="COJ1" s="23"/>
      <c r="COK1" s="23"/>
      <c r="COL1" s="23"/>
      <c r="COM1" s="23"/>
      <c r="CON1" s="23"/>
      <c r="COO1" s="23"/>
      <c r="COP1" s="23"/>
      <c r="COQ1" s="23"/>
      <c r="COR1" s="23"/>
      <c r="COS1" s="23"/>
      <c r="COT1" s="23"/>
      <c r="COU1" s="23"/>
      <c r="COV1" s="23"/>
      <c r="COW1" s="23"/>
      <c r="COX1" s="23"/>
      <c r="COY1" s="23"/>
      <c r="COZ1" s="23"/>
      <c r="CPA1" s="23"/>
      <c r="CPB1" s="23"/>
      <c r="CPC1" s="23"/>
      <c r="CPD1" s="23"/>
      <c r="CPE1" s="23"/>
      <c r="CPF1" s="23"/>
      <c r="CPG1" s="23"/>
      <c r="CPH1" s="23"/>
      <c r="CPI1" s="23"/>
      <c r="CPJ1" s="23"/>
      <c r="CPK1" s="23"/>
      <c r="CPL1" s="23"/>
      <c r="CPM1" s="23"/>
      <c r="CPN1" s="23"/>
      <c r="CPO1" s="23"/>
      <c r="CPP1" s="23"/>
      <c r="CPQ1" s="23"/>
      <c r="CPR1" s="23"/>
      <c r="CPS1" s="23"/>
      <c r="CPT1" s="23"/>
      <c r="CPU1" s="23"/>
      <c r="CPV1" s="23"/>
      <c r="CPW1" s="23"/>
      <c r="CPX1" s="23"/>
      <c r="CPY1" s="23"/>
      <c r="CPZ1" s="23"/>
      <c r="CQA1" s="23"/>
      <c r="CQB1" s="23"/>
      <c r="CQC1" s="23"/>
      <c r="CQD1" s="23"/>
      <c r="CQE1" s="23"/>
      <c r="CQF1" s="23"/>
      <c r="CQG1" s="23"/>
      <c r="CQH1" s="23"/>
      <c r="CQI1" s="23"/>
      <c r="CQJ1" s="23"/>
      <c r="CQK1" s="23"/>
      <c r="CQL1" s="23"/>
      <c r="CQM1" s="23"/>
      <c r="CQN1" s="23"/>
      <c r="CQO1" s="23"/>
      <c r="CQP1" s="23"/>
      <c r="CQQ1" s="23"/>
      <c r="CQR1" s="23"/>
      <c r="CQS1" s="23"/>
      <c r="CQT1" s="23"/>
      <c r="CQU1" s="23"/>
      <c r="CQV1" s="23"/>
      <c r="CQW1" s="23"/>
      <c r="CQX1" s="23"/>
      <c r="CQY1" s="23"/>
      <c r="CQZ1" s="23"/>
      <c r="CRA1" s="23"/>
      <c r="CRB1" s="23"/>
      <c r="CRC1" s="23"/>
      <c r="CRD1" s="23"/>
      <c r="CRE1" s="23"/>
      <c r="CRF1" s="23"/>
      <c r="CRG1" s="23"/>
      <c r="CRH1" s="23"/>
      <c r="CRI1" s="23"/>
      <c r="CRJ1" s="23"/>
      <c r="CRK1" s="23"/>
      <c r="CRL1" s="23"/>
      <c r="CRM1" s="23"/>
      <c r="CRN1" s="23"/>
      <c r="CRO1" s="23"/>
      <c r="CRP1" s="23"/>
      <c r="CRQ1" s="23"/>
      <c r="CRR1" s="23"/>
      <c r="CRS1" s="23"/>
      <c r="CRT1" s="23"/>
      <c r="CRU1" s="23"/>
      <c r="CRV1" s="23"/>
      <c r="CRW1" s="23"/>
      <c r="CRX1" s="23"/>
      <c r="CRY1" s="23"/>
      <c r="CRZ1" s="23"/>
      <c r="CSA1" s="23"/>
      <c r="CSB1" s="23"/>
      <c r="CSC1" s="23"/>
      <c r="CSD1" s="23"/>
      <c r="CSE1" s="23"/>
      <c r="CSF1" s="23"/>
      <c r="CSG1" s="23"/>
      <c r="CSH1" s="23"/>
      <c r="CSI1" s="23"/>
      <c r="CSJ1" s="23"/>
      <c r="CSK1" s="23"/>
      <c r="CSL1" s="23"/>
      <c r="CSM1" s="23"/>
      <c r="CSN1" s="23"/>
      <c r="CSO1" s="23"/>
      <c r="CSP1" s="23"/>
      <c r="CSQ1" s="23"/>
      <c r="CSR1" s="23"/>
      <c r="CSS1" s="23"/>
      <c r="CST1" s="23"/>
      <c r="CSU1" s="23"/>
      <c r="CSV1" s="23"/>
      <c r="CSW1" s="23"/>
      <c r="CSX1" s="23"/>
      <c r="CSY1" s="23"/>
      <c r="CSZ1" s="23"/>
      <c r="CTA1" s="23"/>
      <c r="CTB1" s="23"/>
      <c r="CTC1" s="23"/>
      <c r="CTD1" s="23"/>
      <c r="CTE1" s="23"/>
      <c r="CTF1" s="23"/>
      <c r="CTG1" s="23"/>
      <c r="CTH1" s="23"/>
      <c r="CTI1" s="23"/>
      <c r="CTJ1" s="23"/>
      <c r="CTK1" s="23"/>
      <c r="CTL1" s="23"/>
      <c r="CTM1" s="23"/>
      <c r="CTN1" s="23"/>
      <c r="CTO1" s="23"/>
      <c r="CTP1" s="23"/>
      <c r="CTQ1" s="23"/>
      <c r="CTR1" s="23"/>
      <c r="CTS1" s="23"/>
      <c r="CTT1" s="23"/>
      <c r="CTU1" s="23"/>
      <c r="CTV1" s="23"/>
      <c r="CTW1" s="23"/>
      <c r="CTX1" s="23"/>
      <c r="CTY1" s="23"/>
      <c r="CTZ1" s="23"/>
      <c r="CUA1" s="23"/>
      <c r="CUB1" s="23"/>
      <c r="CUC1" s="23"/>
      <c r="CUD1" s="23"/>
      <c r="CUE1" s="23"/>
      <c r="CUF1" s="23"/>
      <c r="CUG1" s="23"/>
      <c r="CUH1" s="23"/>
      <c r="CUI1" s="23"/>
      <c r="CUJ1" s="23"/>
      <c r="CUK1" s="23"/>
      <c r="CUL1" s="23"/>
      <c r="CUM1" s="23"/>
      <c r="CUN1" s="23"/>
      <c r="CUO1" s="23"/>
      <c r="CUP1" s="23"/>
      <c r="CUQ1" s="23"/>
      <c r="CUR1" s="23"/>
      <c r="CUS1" s="23"/>
      <c r="CUT1" s="23"/>
      <c r="CUU1" s="23"/>
      <c r="CUV1" s="23"/>
      <c r="CUW1" s="23"/>
      <c r="CUX1" s="23"/>
      <c r="CUY1" s="23"/>
      <c r="CUZ1" s="23"/>
      <c r="CVA1" s="23"/>
      <c r="CVB1" s="23"/>
      <c r="CVC1" s="23"/>
      <c r="CVD1" s="23"/>
      <c r="CVE1" s="23"/>
      <c r="CVF1" s="23"/>
      <c r="CVG1" s="23"/>
      <c r="CVH1" s="23"/>
      <c r="CVI1" s="23"/>
      <c r="CVJ1" s="23"/>
      <c r="CVK1" s="23"/>
      <c r="CVL1" s="23"/>
      <c r="CVM1" s="23"/>
      <c r="CVN1" s="23"/>
      <c r="CVO1" s="23"/>
      <c r="CVP1" s="23"/>
      <c r="CVQ1" s="23"/>
      <c r="CVR1" s="23"/>
      <c r="CVS1" s="23"/>
      <c r="CVT1" s="23"/>
      <c r="CVU1" s="23"/>
      <c r="CVV1" s="23"/>
      <c r="CVW1" s="23"/>
      <c r="CVX1" s="23"/>
      <c r="CVY1" s="23"/>
      <c r="CVZ1" s="23"/>
      <c r="CWA1" s="23"/>
      <c r="CWB1" s="23"/>
      <c r="CWC1" s="23"/>
      <c r="CWD1" s="23"/>
      <c r="CWE1" s="23"/>
      <c r="CWF1" s="23"/>
      <c r="CWG1" s="23"/>
      <c r="CWH1" s="23"/>
      <c r="CWI1" s="23"/>
      <c r="CWJ1" s="23"/>
      <c r="CWK1" s="23"/>
      <c r="CWL1" s="23"/>
      <c r="CWM1" s="23"/>
      <c r="CWN1" s="23"/>
      <c r="CWO1" s="23"/>
      <c r="CWP1" s="23"/>
      <c r="CWQ1" s="23"/>
      <c r="CWR1" s="23"/>
      <c r="CWS1" s="23"/>
      <c r="CWT1" s="23"/>
      <c r="CWU1" s="23"/>
      <c r="CWV1" s="23"/>
      <c r="CWW1" s="23"/>
      <c r="CWX1" s="23"/>
      <c r="CWY1" s="23"/>
      <c r="CWZ1" s="23"/>
      <c r="CXA1" s="23"/>
      <c r="CXB1" s="23"/>
      <c r="CXC1" s="23"/>
      <c r="CXD1" s="23"/>
      <c r="CXE1" s="23"/>
      <c r="CXF1" s="23"/>
      <c r="CXG1" s="23"/>
      <c r="CXH1" s="23"/>
      <c r="CXI1" s="23"/>
      <c r="CXJ1" s="23"/>
      <c r="CXK1" s="23"/>
      <c r="CXL1" s="23"/>
      <c r="CXM1" s="23"/>
      <c r="CXN1" s="23"/>
      <c r="CXO1" s="23"/>
      <c r="CXP1" s="23"/>
      <c r="CXQ1" s="23"/>
      <c r="CXR1" s="23"/>
      <c r="CXS1" s="23"/>
      <c r="CXT1" s="23"/>
      <c r="CXU1" s="23"/>
      <c r="CXV1" s="23"/>
      <c r="CXW1" s="23"/>
      <c r="CXX1" s="23"/>
      <c r="CXY1" s="23"/>
      <c r="CXZ1" s="23"/>
      <c r="CYA1" s="23"/>
      <c r="CYB1" s="23"/>
      <c r="CYC1" s="23"/>
      <c r="CYD1" s="23"/>
      <c r="CYE1" s="23"/>
      <c r="CYF1" s="23"/>
      <c r="CYG1" s="23"/>
      <c r="CYH1" s="23"/>
      <c r="CYI1" s="23"/>
      <c r="CYJ1" s="23"/>
      <c r="CYK1" s="23"/>
      <c r="CYL1" s="23"/>
      <c r="CYM1" s="23"/>
      <c r="CYN1" s="23"/>
      <c r="CYO1" s="23"/>
      <c r="CYP1" s="23"/>
      <c r="CYQ1" s="23"/>
      <c r="CYR1" s="23"/>
      <c r="CYS1" s="23"/>
      <c r="CYT1" s="23"/>
      <c r="CYU1" s="23"/>
      <c r="CYV1" s="23"/>
      <c r="CYW1" s="23"/>
      <c r="CYX1" s="23"/>
      <c r="CYY1" s="23"/>
      <c r="CYZ1" s="23"/>
      <c r="CZA1" s="23"/>
      <c r="CZB1" s="23"/>
      <c r="CZC1" s="23"/>
      <c r="CZD1" s="23"/>
      <c r="CZE1" s="23"/>
      <c r="CZF1" s="23"/>
      <c r="CZG1" s="23"/>
      <c r="CZH1" s="23"/>
      <c r="CZI1" s="23"/>
      <c r="CZJ1" s="23"/>
      <c r="CZK1" s="23"/>
      <c r="CZL1" s="23"/>
      <c r="CZM1" s="23"/>
      <c r="CZN1" s="23"/>
      <c r="CZO1" s="23"/>
      <c r="CZP1" s="23"/>
      <c r="CZQ1" s="23"/>
      <c r="CZR1" s="23"/>
      <c r="CZS1" s="23"/>
      <c r="CZT1" s="23"/>
      <c r="CZU1" s="23"/>
      <c r="CZV1" s="23"/>
      <c r="CZW1" s="23"/>
      <c r="CZX1" s="23"/>
      <c r="CZY1" s="23"/>
      <c r="CZZ1" s="23"/>
      <c r="DAA1" s="23"/>
      <c r="DAB1" s="23"/>
      <c r="DAC1" s="23"/>
      <c r="DAD1" s="23"/>
      <c r="DAE1" s="23"/>
      <c r="DAF1" s="23"/>
      <c r="DAG1" s="23"/>
      <c r="DAH1" s="23"/>
      <c r="DAI1" s="23"/>
      <c r="DAJ1" s="23"/>
      <c r="DAK1" s="23"/>
      <c r="DAL1" s="23"/>
      <c r="DAM1" s="23"/>
      <c r="DAN1" s="23"/>
      <c r="DAO1" s="23"/>
      <c r="DAP1" s="23"/>
      <c r="DAQ1" s="23"/>
      <c r="DAR1" s="23"/>
      <c r="DAS1" s="23"/>
      <c r="DAT1" s="23"/>
      <c r="DAU1" s="23"/>
      <c r="DAV1" s="23"/>
      <c r="DAW1" s="23"/>
      <c r="DAX1" s="23"/>
      <c r="DAY1" s="23"/>
      <c r="DAZ1" s="23"/>
      <c r="DBA1" s="23"/>
      <c r="DBB1" s="23"/>
      <c r="DBC1" s="23"/>
      <c r="DBD1" s="23"/>
      <c r="DBE1" s="23"/>
      <c r="DBF1" s="23"/>
      <c r="DBG1" s="23"/>
      <c r="DBH1" s="23"/>
      <c r="DBI1" s="23"/>
      <c r="DBJ1" s="23"/>
      <c r="DBK1" s="23"/>
      <c r="DBL1" s="23"/>
      <c r="DBM1" s="23"/>
      <c r="DBN1" s="23"/>
      <c r="DBO1" s="23"/>
      <c r="DBP1" s="23"/>
      <c r="DBQ1" s="23"/>
      <c r="DBR1" s="23"/>
      <c r="DBS1" s="23"/>
      <c r="DBT1" s="23"/>
      <c r="DBU1" s="23"/>
      <c r="DBV1" s="23"/>
      <c r="DBW1" s="23"/>
      <c r="DBX1" s="23"/>
      <c r="DBY1" s="23"/>
      <c r="DBZ1" s="23"/>
      <c r="DCA1" s="23"/>
      <c r="DCB1" s="23"/>
      <c r="DCC1" s="23"/>
      <c r="DCD1" s="23"/>
      <c r="DCE1" s="23"/>
      <c r="DCF1" s="23"/>
      <c r="DCG1" s="23"/>
      <c r="DCH1" s="23"/>
      <c r="DCI1" s="23"/>
      <c r="DCJ1" s="23"/>
      <c r="DCK1" s="23"/>
      <c r="DCL1" s="23"/>
      <c r="DCM1" s="23"/>
      <c r="DCN1" s="23"/>
      <c r="DCO1" s="23"/>
      <c r="DCP1" s="23"/>
      <c r="DCQ1" s="23"/>
      <c r="DCR1" s="23"/>
      <c r="DCS1" s="23"/>
      <c r="DCT1" s="23"/>
      <c r="DCU1" s="23"/>
      <c r="DCV1" s="23"/>
      <c r="DCW1" s="23"/>
      <c r="DCX1" s="23"/>
      <c r="DCY1" s="23"/>
      <c r="DCZ1" s="23"/>
      <c r="DDA1" s="23"/>
      <c r="DDB1" s="23"/>
      <c r="DDC1" s="23"/>
      <c r="DDD1" s="23"/>
      <c r="DDE1" s="23"/>
      <c r="DDF1" s="23"/>
      <c r="DDG1" s="23"/>
      <c r="DDH1" s="23"/>
      <c r="DDI1" s="23"/>
      <c r="DDJ1" s="23"/>
      <c r="DDK1" s="23"/>
      <c r="DDL1" s="23"/>
      <c r="DDM1" s="23"/>
      <c r="DDN1" s="23"/>
      <c r="DDO1" s="23"/>
      <c r="DDP1" s="23"/>
      <c r="DDQ1" s="23"/>
      <c r="DDR1" s="23"/>
      <c r="DDS1" s="23"/>
      <c r="DDT1" s="23"/>
      <c r="DDU1" s="23"/>
      <c r="DDV1" s="23"/>
      <c r="DDW1" s="23"/>
      <c r="DDX1" s="23"/>
      <c r="DDY1" s="23"/>
      <c r="DDZ1" s="23"/>
      <c r="DEA1" s="23"/>
      <c r="DEB1" s="23"/>
      <c r="DEC1" s="23"/>
      <c r="DED1" s="23"/>
      <c r="DEE1" s="23"/>
      <c r="DEF1" s="23"/>
      <c r="DEG1" s="23"/>
      <c r="DEH1" s="23"/>
      <c r="DEI1" s="23"/>
      <c r="DEJ1" s="23"/>
      <c r="DEK1" s="23"/>
      <c r="DEL1" s="23"/>
      <c r="DEM1" s="23"/>
      <c r="DEN1" s="23"/>
      <c r="DEO1" s="23"/>
      <c r="DEP1" s="23"/>
      <c r="DEQ1" s="23"/>
      <c r="DER1" s="23"/>
      <c r="DES1" s="23"/>
      <c r="DET1" s="23"/>
      <c r="DEU1" s="23"/>
      <c r="DEV1" s="23"/>
      <c r="DEW1" s="23"/>
      <c r="DEX1" s="23"/>
      <c r="DEY1" s="23"/>
      <c r="DEZ1" s="23"/>
      <c r="DFA1" s="23"/>
      <c r="DFB1" s="23"/>
      <c r="DFC1" s="23"/>
      <c r="DFD1" s="23"/>
      <c r="DFE1" s="23"/>
      <c r="DFF1" s="23"/>
      <c r="DFG1" s="23"/>
      <c r="DFH1" s="23"/>
      <c r="DFI1" s="23"/>
      <c r="DFJ1" s="23"/>
      <c r="DFK1" s="23"/>
      <c r="DFL1" s="23"/>
      <c r="DFM1" s="23"/>
      <c r="DFN1" s="23"/>
      <c r="DFO1" s="23"/>
      <c r="DFP1" s="23"/>
      <c r="DFQ1" s="23"/>
      <c r="DFR1" s="23"/>
      <c r="DFS1" s="23"/>
      <c r="DFT1" s="23"/>
      <c r="DFU1" s="23"/>
      <c r="DFV1" s="23"/>
      <c r="DFW1" s="23"/>
      <c r="DFX1" s="23"/>
      <c r="DFY1" s="23"/>
      <c r="DFZ1" s="23"/>
      <c r="DGA1" s="23"/>
      <c r="DGB1" s="23"/>
      <c r="DGC1" s="23"/>
      <c r="DGD1" s="23"/>
      <c r="DGE1" s="23"/>
      <c r="DGF1" s="23"/>
      <c r="DGG1" s="23"/>
      <c r="DGH1" s="23"/>
      <c r="DGI1" s="23"/>
      <c r="DGJ1" s="23"/>
      <c r="DGK1" s="23"/>
      <c r="DGL1" s="23"/>
      <c r="DGM1" s="23"/>
      <c r="DGN1" s="23"/>
      <c r="DGO1" s="23"/>
      <c r="DGP1" s="23"/>
      <c r="DGQ1" s="23"/>
      <c r="DGR1" s="23"/>
      <c r="DGS1" s="23"/>
      <c r="DGT1" s="23"/>
      <c r="DGU1" s="23"/>
      <c r="DGV1" s="23"/>
      <c r="DGW1" s="23"/>
      <c r="DGX1" s="23"/>
      <c r="DGY1" s="23"/>
      <c r="DGZ1" s="23"/>
      <c r="DHA1" s="23"/>
      <c r="DHB1" s="23"/>
      <c r="DHC1" s="23"/>
      <c r="DHD1" s="23"/>
      <c r="DHE1" s="23"/>
      <c r="DHF1" s="23"/>
      <c r="DHG1" s="23"/>
      <c r="DHH1" s="23"/>
      <c r="DHI1" s="23"/>
      <c r="DHJ1" s="23"/>
      <c r="DHK1" s="23"/>
      <c r="DHL1" s="23"/>
      <c r="DHM1" s="23"/>
      <c r="DHN1" s="23"/>
      <c r="DHO1" s="23"/>
      <c r="DHP1" s="23"/>
      <c r="DHQ1" s="23"/>
      <c r="DHR1" s="23"/>
      <c r="DHS1" s="23"/>
      <c r="DHT1" s="23"/>
      <c r="DHU1" s="23"/>
      <c r="DHV1" s="23"/>
      <c r="DHW1" s="23"/>
      <c r="DHX1" s="23"/>
      <c r="DHY1" s="23"/>
      <c r="DHZ1" s="23"/>
      <c r="DIA1" s="23"/>
      <c r="DIB1" s="23"/>
      <c r="DIC1" s="23"/>
      <c r="DID1" s="23"/>
      <c r="DIE1" s="23"/>
      <c r="DIF1" s="23"/>
      <c r="DIG1" s="23"/>
      <c r="DIH1" s="23"/>
      <c r="DII1" s="23"/>
      <c r="DIJ1" s="23"/>
      <c r="DIK1" s="23"/>
      <c r="DIL1" s="23"/>
      <c r="DIM1" s="23"/>
      <c r="DIN1" s="23"/>
      <c r="DIO1" s="23"/>
      <c r="DIP1" s="23"/>
      <c r="DIQ1" s="23"/>
      <c r="DIR1" s="23"/>
      <c r="DIS1" s="23"/>
      <c r="DIT1" s="23"/>
      <c r="DIU1" s="23"/>
      <c r="DIV1" s="23"/>
      <c r="DIW1" s="23"/>
      <c r="DIX1" s="23"/>
      <c r="DIY1" s="23"/>
      <c r="DIZ1" s="23"/>
      <c r="DJA1" s="23"/>
      <c r="DJB1" s="23"/>
      <c r="DJC1" s="23"/>
      <c r="DJD1" s="23"/>
      <c r="DJE1" s="23"/>
      <c r="DJF1" s="23"/>
      <c r="DJG1" s="23"/>
      <c r="DJH1" s="23"/>
      <c r="DJI1" s="23"/>
      <c r="DJJ1" s="23"/>
      <c r="DJK1" s="23"/>
      <c r="DJL1" s="23"/>
      <c r="DJM1" s="23"/>
      <c r="DJN1" s="23"/>
      <c r="DJO1" s="23"/>
      <c r="DJP1" s="23"/>
      <c r="DJQ1" s="23"/>
      <c r="DJR1" s="23"/>
      <c r="DJS1" s="23"/>
      <c r="DJT1" s="23"/>
      <c r="DJU1" s="23"/>
      <c r="DJV1" s="23"/>
      <c r="DJW1" s="23"/>
      <c r="DJX1" s="23"/>
      <c r="DJY1" s="23"/>
      <c r="DJZ1" s="23"/>
      <c r="DKA1" s="23"/>
      <c r="DKB1" s="23"/>
      <c r="DKC1" s="23"/>
      <c r="DKD1" s="23"/>
      <c r="DKE1" s="23"/>
      <c r="DKF1" s="23"/>
      <c r="DKG1" s="23"/>
      <c r="DKH1" s="23"/>
      <c r="DKI1" s="23"/>
      <c r="DKJ1" s="23"/>
      <c r="DKK1" s="23"/>
      <c r="DKL1" s="23"/>
      <c r="DKM1" s="23"/>
      <c r="DKN1" s="23"/>
      <c r="DKO1" s="23"/>
      <c r="DKP1" s="23"/>
      <c r="DKQ1" s="23"/>
      <c r="DKR1" s="23"/>
      <c r="DKS1" s="23"/>
      <c r="DKT1" s="23"/>
      <c r="DKU1" s="23"/>
      <c r="DKV1" s="23"/>
      <c r="DKW1" s="23"/>
      <c r="DKX1" s="23"/>
      <c r="DKY1" s="23"/>
      <c r="DKZ1" s="23"/>
      <c r="DLA1" s="23"/>
      <c r="DLB1" s="23"/>
      <c r="DLC1" s="23"/>
      <c r="DLD1" s="23"/>
      <c r="DLE1" s="23"/>
      <c r="DLF1" s="23"/>
      <c r="DLG1" s="23"/>
      <c r="DLH1" s="23"/>
      <c r="DLI1" s="23"/>
      <c r="DLJ1" s="23"/>
      <c r="DLK1" s="23"/>
      <c r="DLL1" s="23"/>
      <c r="DLM1" s="23"/>
      <c r="DLN1" s="23"/>
      <c r="DLO1" s="23"/>
      <c r="DLP1" s="23"/>
      <c r="DLQ1" s="23"/>
      <c r="DLR1" s="23"/>
      <c r="DLS1" s="23"/>
      <c r="DLT1" s="23"/>
      <c r="DLU1" s="23"/>
      <c r="DLV1" s="23"/>
      <c r="DLW1" s="23"/>
      <c r="DLX1" s="23"/>
      <c r="DLY1" s="23"/>
      <c r="DLZ1" s="23"/>
      <c r="DMA1" s="23"/>
      <c r="DMB1" s="23"/>
      <c r="DMC1" s="23"/>
      <c r="DMD1" s="23"/>
      <c r="DME1" s="23"/>
      <c r="DMF1" s="23"/>
      <c r="DMG1" s="23"/>
      <c r="DMH1" s="23"/>
      <c r="DMI1" s="23"/>
      <c r="DMJ1" s="23"/>
      <c r="DMK1" s="23"/>
      <c r="DML1" s="23"/>
      <c r="DMM1" s="23"/>
      <c r="DMN1" s="23"/>
      <c r="DMO1" s="23"/>
      <c r="DMP1" s="23"/>
      <c r="DMQ1" s="23"/>
      <c r="DMR1" s="23"/>
      <c r="DMS1" s="23"/>
      <c r="DMT1" s="23"/>
      <c r="DMU1" s="23"/>
      <c r="DMV1" s="23"/>
      <c r="DMW1" s="23"/>
      <c r="DMX1" s="23"/>
      <c r="DMY1" s="23"/>
      <c r="DMZ1" s="23"/>
      <c r="DNA1" s="23"/>
      <c r="DNB1" s="23"/>
      <c r="DNC1" s="23"/>
      <c r="DND1" s="23"/>
      <c r="DNE1" s="23"/>
      <c r="DNF1" s="23"/>
      <c r="DNG1" s="23"/>
      <c r="DNH1" s="23"/>
      <c r="DNI1" s="23"/>
      <c r="DNJ1" s="23"/>
      <c r="DNK1" s="23"/>
      <c r="DNL1" s="23"/>
      <c r="DNM1" s="23"/>
      <c r="DNN1" s="23"/>
      <c r="DNO1" s="23"/>
      <c r="DNP1" s="23"/>
      <c r="DNQ1" s="23"/>
      <c r="DNR1" s="23"/>
      <c r="DNS1" s="23"/>
      <c r="DNT1" s="23"/>
      <c r="DNU1" s="23"/>
      <c r="DNV1" s="23"/>
      <c r="DNW1" s="23"/>
      <c r="DNX1" s="23"/>
      <c r="DNY1" s="23"/>
      <c r="DNZ1" s="23"/>
      <c r="DOA1" s="23"/>
      <c r="DOB1" s="23"/>
      <c r="DOC1" s="23"/>
      <c r="DOD1" s="23"/>
      <c r="DOE1" s="23"/>
      <c r="DOF1" s="23"/>
      <c r="DOG1" s="23"/>
      <c r="DOH1" s="23"/>
      <c r="DOI1" s="23"/>
      <c r="DOJ1" s="23"/>
      <c r="DOK1" s="23"/>
      <c r="DOL1" s="23"/>
      <c r="DOM1" s="23"/>
      <c r="DON1" s="23"/>
      <c r="DOO1" s="23"/>
      <c r="DOP1" s="23"/>
      <c r="DOQ1" s="23"/>
      <c r="DOR1" s="23"/>
      <c r="DOS1" s="23"/>
      <c r="DOT1" s="23"/>
      <c r="DOU1" s="23"/>
      <c r="DOV1" s="23"/>
      <c r="DOW1" s="23"/>
      <c r="DOX1" s="23"/>
      <c r="DOY1" s="23"/>
      <c r="DOZ1" s="23"/>
      <c r="DPA1" s="23"/>
      <c r="DPB1" s="23"/>
      <c r="DPC1" s="23"/>
      <c r="DPD1" s="23"/>
      <c r="DPE1" s="23"/>
      <c r="DPF1" s="23"/>
      <c r="DPG1" s="23"/>
      <c r="DPH1" s="23"/>
      <c r="DPI1" s="23"/>
      <c r="DPJ1" s="23"/>
      <c r="DPK1" s="23"/>
      <c r="DPL1" s="23"/>
      <c r="DPM1" s="23"/>
      <c r="DPN1" s="23"/>
      <c r="DPO1" s="23"/>
      <c r="DPP1" s="23"/>
      <c r="DPQ1" s="23"/>
      <c r="DPR1" s="23"/>
      <c r="DPS1" s="23"/>
      <c r="DPT1" s="23"/>
      <c r="DPU1" s="23"/>
      <c r="DPV1" s="23"/>
      <c r="DPW1" s="23"/>
      <c r="DPX1" s="23"/>
      <c r="DPY1" s="23"/>
      <c r="DPZ1" s="23"/>
      <c r="DQA1" s="23"/>
      <c r="DQB1" s="23"/>
      <c r="DQC1" s="23"/>
      <c r="DQD1" s="23"/>
      <c r="DQE1" s="23"/>
      <c r="DQF1" s="23"/>
      <c r="DQG1" s="23"/>
      <c r="DQH1" s="23"/>
      <c r="DQI1" s="23"/>
      <c r="DQJ1" s="23"/>
      <c r="DQK1" s="23"/>
      <c r="DQL1" s="23"/>
      <c r="DQM1" s="23"/>
      <c r="DQN1" s="23"/>
      <c r="DQO1" s="23"/>
      <c r="DQP1" s="23"/>
      <c r="DQQ1" s="23"/>
      <c r="DQR1" s="23"/>
      <c r="DQS1" s="23"/>
      <c r="DQT1" s="23"/>
      <c r="DQU1" s="23"/>
      <c r="DQV1" s="23"/>
      <c r="DQW1" s="23"/>
      <c r="DQX1" s="23"/>
      <c r="DQY1" s="23"/>
      <c r="DQZ1" s="23"/>
      <c r="DRA1" s="23"/>
      <c r="DRB1" s="23"/>
      <c r="DRC1" s="23"/>
      <c r="DRD1" s="23"/>
      <c r="DRE1" s="23"/>
      <c r="DRF1" s="23"/>
      <c r="DRG1" s="23"/>
      <c r="DRH1" s="23"/>
      <c r="DRI1" s="23"/>
      <c r="DRJ1" s="23"/>
      <c r="DRK1" s="23"/>
      <c r="DRL1" s="23"/>
      <c r="DRM1" s="23"/>
      <c r="DRN1" s="23"/>
      <c r="DRO1" s="23"/>
      <c r="DRP1" s="23"/>
      <c r="DRQ1" s="23"/>
      <c r="DRR1" s="23"/>
      <c r="DRS1" s="23"/>
      <c r="DRT1" s="23"/>
      <c r="DRU1" s="23"/>
      <c r="DRV1" s="23"/>
      <c r="DRW1" s="23"/>
      <c r="DRX1" s="23"/>
      <c r="DRY1" s="23"/>
      <c r="DRZ1" s="23"/>
      <c r="DSA1" s="23"/>
      <c r="DSB1" s="23"/>
      <c r="DSC1" s="23"/>
      <c r="DSD1" s="23"/>
      <c r="DSE1" s="23"/>
      <c r="DSF1" s="23"/>
      <c r="DSG1" s="23"/>
      <c r="DSH1" s="23"/>
      <c r="DSI1" s="23"/>
      <c r="DSJ1" s="23"/>
      <c r="DSK1" s="23"/>
      <c r="DSL1" s="23"/>
      <c r="DSM1" s="23"/>
      <c r="DSN1" s="23"/>
      <c r="DSO1" s="23"/>
      <c r="DSP1" s="23"/>
      <c r="DSQ1" s="23"/>
      <c r="DSR1" s="23"/>
      <c r="DSS1" s="23"/>
      <c r="DST1" s="23"/>
      <c r="DSU1" s="23"/>
      <c r="DSV1" s="23"/>
      <c r="DSW1" s="23"/>
      <c r="DSX1" s="23"/>
      <c r="DSY1" s="23"/>
      <c r="DSZ1" s="23"/>
      <c r="DTA1" s="23"/>
      <c r="DTB1" s="23"/>
      <c r="DTC1" s="23"/>
      <c r="DTD1" s="23"/>
      <c r="DTE1" s="23"/>
      <c r="DTF1" s="23"/>
      <c r="DTG1" s="23"/>
      <c r="DTH1" s="23"/>
      <c r="DTI1" s="23"/>
      <c r="DTJ1" s="23"/>
      <c r="DTK1" s="23"/>
      <c r="DTL1" s="23"/>
      <c r="DTM1" s="23"/>
      <c r="DTN1" s="23"/>
      <c r="DTO1" s="23"/>
      <c r="DTP1" s="23"/>
      <c r="DTQ1" s="23"/>
      <c r="DTR1" s="23"/>
      <c r="DTS1" s="23"/>
      <c r="DTT1" s="23"/>
      <c r="DTU1" s="23"/>
      <c r="DTV1" s="23"/>
      <c r="DTW1" s="23"/>
      <c r="DTX1" s="23"/>
      <c r="DTY1" s="23"/>
      <c r="DTZ1" s="23"/>
      <c r="DUA1" s="23"/>
      <c r="DUB1" s="23"/>
      <c r="DUC1" s="23"/>
      <c r="DUD1" s="23"/>
      <c r="DUE1" s="23"/>
      <c r="DUF1" s="23"/>
      <c r="DUG1" s="23"/>
      <c r="DUH1" s="23"/>
      <c r="DUI1" s="23"/>
      <c r="DUJ1" s="23"/>
      <c r="DUK1" s="23"/>
      <c r="DUL1" s="23"/>
      <c r="DUM1" s="23"/>
      <c r="DUN1" s="23"/>
      <c r="DUO1" s="23"/>
      <c r="DUP1" s="23"/>
      <c r="DUQ1" s="23"/>
      <c r="DUR1" s="23"/>
      <c r="DUS1" s="23"/>
      <c r="DUT1" s="23"/>
      <c r="DUU1" s="23"/>
      <c r="DUV1" s="23"/>
      <c r="DUW1" s="23"/>
      <c r="DUX1" s="23"/>
      <c r="DUY1" s="23"/>
      <c r="DUZ1" s="23"/>
      <c r="DVA1" s="23"/>
      <c r="DVB1" s="23"/>
      <c r="DVC1" s="23"/>
      <c r="DVD1" s="23"/>
      <c r="DVE1" s="23"/>
      <c r="DVF1" s="23"/>
      <c r="DVG1" s="23"/>
      <c r="DVH1" s="23"/>
      <c r="DVI1" s="23"/>
      <c r="DVJ1" s="23"/>
      <c r="DVK1" s="23"/>
      <c r="DVL1" s="23"/>
      <c r="DVM1" s="23"/>
      <c r="DVN1" s="23"/>
      <c r="DVO1" s="23"/>
      <c r="DVP1" s="23"/>
      <c r="DVQ1" s="23"/>
      <c r="DVR1" s="23"/>
      <c r="DVS1" s="23"/>
      <c r="DVT1" s="23"/>
      <c r="DVU1" s="23"/>
      <c r="DVV1" s="23"/>
      <c r="DVW1" s="23"/>
      <c r="DVX1" s="23"/>
      <c r="DVY1" s="23"/>
      <c r="DVZ1" s="23"/>
      <c r="DWA1" s="23"/>
      <c r="DWB1" s="23"/>
      <c r="DWC1" s="23"/>
      <c r="DWD1" s="23"/>
      <c r="DWE1" s="23"/>
      <c r="DWF1" s="23"/>
      <c r="DWG1" s="23"/>
      <c r="DWH1" s="23"/>
      <c r="DWI1" s="23"/>
      <c r="DWJ1" s="23"/>
      <c r="DWK1" s="23"/>
      <c r="DWL1" s="23"/>
      <c r="DWM1" s="23"/>
      <c r="DWN1" s="23"/>
      <c r="DWO1" s="23"/>
      <c r="DWP1" s="23"/>
      <c r="DWQ1" s="23"/>
      <c r="DWR1" s="23"/>
      <c r="DWS1" s="23"/>
      <c r="DWT1" s="23"/>
      <c r="DWU1" s="23"/>
      <c r="DWV1" s="23"/>
      <c r="DWW1" s="23"/>
      <c r="DWX1" s="23"/>
      <c r="DWY1" s="23"/>
      <c r="DWZ1" s="23"/>
      <c r="DXA1" s="23"/>
      <c r="DXB1" s="23"/>
      <c r="DXC1" s="23"/>
      <c r="DXD1" s="23"/>
      <c r="DXE1" s="23"/>
      <c r="DXF1" s="23"/>
      <c r="DXG1" s="23"/>
      <c r="DXH1" s="23"/>
      <c r="DXI1" s="23"/>
      <c r="DXJ1" s="23"/>
      <c r="DXK1" s="23"/>
      <c r="DXL1" s="23"/>
      <c r="DXM1" s="23"/>
      <c r="DXN1" s="23"/>
      <c r="DXO1" s="23"/>
      <c r="DXP1" s="23"/>
      <c r="DXQ1" s="23"/>
      <c r="DXR1" s="23"/>
      <c r="DXS1" s="23"/>
      <c r="DXT1" s="23"/>
      <c r="DXU1" s="23"/>
      <c r="DXV1" s="23"/>
      <c r="DXW1" s="23"/>
      <c r="DXX1" s="23"/>
      <c r="DXY1" s="23"/>
      <c r="DXZ1" s="23"/>
      <c r="DYA1" s="23"/>
      <c r="DYB1" s="23"/>
      <c r="DYC1" s="23"/>
      <c r="DYD1" s="23"/>
      <c r="DYE1" s="23"/>
      <c r="DYF1" s="23"/>
      <c r="DYG1" s="23"/>
      <c r="DYH1" s="23"/>
      <c r="DYI1" s="23"/>
      <c r="DYJ1" s="23"/>
      <c r="DYK1" s="23"/>
      <c r="DYL1" s="23"/>
      <c r="DYM1" s="23"/>
      <c r="DYN1" s="23"/>
      <c r="DYO1" s="23"/>
      <c r="DYP1" s="23"/>
      <c r="DYQ1" s="23"/>
      <c r="DYR1" s="23"/>
      <c r="DYS1" s="23"/>
      <c r="DYT1" s="23"/>
      <c r="DYU1" s="23"/>
      <c r="DYV1" s="23"/>
      <c r="DYW1" s="23"/>
      <c r="DYX1" s="23"/>
      <c r="DYY1" s="23"/>
      <c r="DYZ1" s="23"/>
      <c r="DZA1" s="23"/>
      <c r="DZB1" s="23"/>
      <c r="DZC1" s="23"/>
      <c r="DZD1" s="23"/>
      <c r="DZE1" s="23"/>
      <c r="DZF1" s="23"/>
      <c r="DZG1" s="23"/>
      <c r="DZH1" s="23"/>
      <c r="DZI1" s="23"/>
      <c r="DZJ1" s="23"/>
      <c r="DZK1" s="23"/>
      <c r="DZL1" s="23"/>
      <c r="DZM1" s="23"/>
      <c r="DZN1" s="23"/>
      <c r="DZO1" s="23"/>
      <c r="DZP1" s="23"/>
      <c r="DZQ1" s="23"/>
      <c r="DZR1" s="23"/>
      <c r="DZS1" s="23"/>
      <c r="DZT1" s="23"/>
      <c r="DZU1" s="23"/>
      <c r="DZV1" s="23"/>
      <c r="DZW1" s="23"/>
      <c r="DZX1" s="23"/>
      <c r="DZY1" s="23"/>
      <c r="DZZ1" s="23"/>
      <c r="EAA1" s="23"/>
      <c r="EAB1" s="23"/>
      <c r="EAC1" s="23"/>
      <c r="EAD1" s="23"/>
      <c r="EAE1" s="23"/>
      <c r="EAF1" s="23"/>
      <c r="EAG1" s="23"/>
      <c r="EAH1" s="23"/>
      <c r="EAI1" s="23"/>
      <c r="EAJ1" s="23"/>
      <c r="EAK1" s="23"/>
      <c r="EAL1" s="23"/>
      <c r="EAM1" s="23"/>
      <c r="EAN1" s="23"/>
      <c r="EAO1" s="23"/>
      <c r="EAP1" s="23"/>
      <c r="EAQ1" s="23"/>
      <c r="EAR1" s="23"/>
      <c r="EAS1" s="23"/>
      <c r="EAT1" s="23"/>
      <c r="EAU1" s="23"/>
      <c r="EAV1" s="23"/>
      <c r="EAW1" s="23"/>
      <c r="EAX1" s="23"/>
      <c r="EAY1" s="23"/>
      <c r="EAZ1" s="23"/>
      <c r="EBA1" s="23"/>
      <c r="EBB1" s="23"/>
      <c r="EBC1" s="23"/>
      <c r="EBD1" s="23"/>
      <c r="EBE1" s="23"/>
      <c r="EBF1" s="23"/>
      <c r="EBG1" s="23"/>
      <c r="EBH1" s="23"/>
      <c r="EBI1" s="23"/>
      <c r="EBJ1" s="23"/>
      <c r="EBK1" s="23"/>
      <c r="EBL1" s="23"/>
      <c r="EBM1" s="23"/>
      <c r="EBN1" s="23"/>
      <c r="EBO1" s="23"/>
      <c r="EBP1" s="23"/>
      <c r="EBQ1" s="23"/>
      <c r="EBR1" s="23"/>
      <c r="EBS1" s="23"/>
      <c r="EBT1" s="23"/>
      <c r="EBU1" s="23"/>
      <c r="EBV1" s="23"/>
      <c r="EBW1" s="23"/>
      <c r="EBX1" s="23"/>
      <c r="EBY1" s="23"/>
      <c r="EBZ1" s="23"/>
      <c r="ECA1" s="23"/>
      <c r="ECB1" s="23"/>
      <c r="ECC1" s="23"/>
      <c r="ECD1" s="23"/>
      <c r="ECE1" s="23"/>
      <c r="ECF1" s="23"/>
      <c r="ECG1" s="23"/>
      <c r="ECH1" s="23"/>
      <c r="ECI1" s="23"/>
      <c r="ECJ1" s="23"/>
      <c r="ECK1" s="23"/>
      <c r="ECL1" s="23"/>
      <c r="ECM1" s="23"/>
      <c r="ECN1" s="23"/>
      <c r="ECO1" s="23"/>
      <c r="ECP1" s="23"/>
      <c r="ECQ1" s="23"/>
      <c r="ECR1" s="23"/>
      <c r="ECS1" s="23"/>
      <c r="ECT1" s="23"/>
      <c r="ECU1" s="23"/>
      <c r="ECV1" s="23"/>
      <c r="ECW1" s="23"/>
      <c r="ECX1" s="23"/>
      <c r="ECY1" s="23"/>
      <c r="ECZ1" s="23"/>
      <c r="EDA1" s="23"/>
      <c r="EDB1" s="23"/>
      <c r="EDC1" s="23"/>
      <c r="EDD1" s="23"/>
      <c r="EDE1" s="23"/>
      <c r="EDF1" s="23"/>
      <c r="EDG1" s="23"/>
      <c r="EDH1" s="23"/>
      <c r="EDI1" s="23"/>
      <c r="EDJ1" s="23"/>
      <c r="EDK1" s="23"/>
      <c r="EDL1" s="23"/>
      <c r="EDM1" s="23"/>
      <c r="EDN1" s="23"/>
      <c r="EDO1" s="23"/>
      <c r="EDP1" s="23"/>
      <c r="EDQ1" s="23"/>
      <c r="EDR1" s="23"/>
      <c r="EDS1" s="23"/>
      <c r="EDT1" s="23"/>
      <c r="EDU1" s="23"/>
      <c r="EDV1" s="23"/>
      <c r="EDW1" s="23"/>
      <c r="EDX1" s="23"/>
      <c r="EDY1" s="23"/>
      <c r="EDZ1" s="23"/>
      <c r="EEA1" s="23"/>
      <c r="EEB1" s="23"/>
      <c r="EEC1" s="23"/>
      <c r="EED1" s="23"/>
      <c r="EEE1" s="23"/>
      <c r="EEF1" s="23"/>
      <c r="EEG1" s="23"/>
      <c r="EEH1" s="23"/>
      <c r="EEI1" s="23"/>
      <c r="EEJ1" s="23"/>
      <c r="EEK1" s="23"/>
      <c r="EEL1" s="23"/>
      <c r="EEM1" s="23"/>
      <c r="EEN1" s="23"/>
      <c r="EEO1" s="23"/>
      <c r="EEP1" s="23"/>
      <c r="EEQ1" s="23"/>
      <c r="EER1" s="23"/>
      <c r="EES1" s="23"/>
      <c r="EET1" s="23"/>
      <c r="EEU1" s="23"/>
      <c r="EEV1" s="23"/>
      <c r="EEW1" s="23"/>
      <c r="EEX1" s="23"/>
      <c r="EEY1" s="23"/>
      <c r="EEZ1" s="23"/>
      <c r="EFA1" s="23"/>
      <c r="EFB1" s="23"/>
      <c r="EFC1" s="23"/>
      <c r="EFD1" s="23"/>
      <c r="EFE1" s="23"/>
      <c r="EFF1" s="23"/>
      <c r="EFG1" s="23"/>
      <c r="EFH1" s="23"/>
      <c r="EFI1" s="23"/>
      <c r="EFJ1" s="23"/>
      <c r="EFK1" s="23"/>
      <c r="EFL1" s="23"/>
      <c r="EFM1" s="23"/>
      <c r="EFN1" s="23"/>
      <c r="EFO1" s="23"/>
      <c r="EFP1" s="23"/>
      <c r="EFQ1" s="23"/>
      <c r="EFR1" s="23"/>
      <c r="EFS1" s="23"/>
      <c r="EFT1" s="23"/>
      <c r="EFU1" s="23"/>
      <c r="EFV1" s="23"/>
      <c r="EFW1" s="23"/>
      <c r="EFX1" s="23"/>
      <c r="EFY1" s="23"/>
      <c r="EFZ1" s="23"/>
      <c r="EGA1" s="23"/>
      <c r="EGB1" s="23"/>
      <c r="EGC1" s="23"/>
      <c r="EGD1" s="23"/>
      <c r="EGE1" s="23"/>
      <c r="EGF1" s="23"/>
      <c r="EGG1" s="23"/>
      <c r="EGH1" s="23"/>
      <c r="EGI1" s="23"/>
      <c r="EGJ1" s="23"/>
      <c r="EGK1" s="23"/>
      <c r="EGL1" s="23"/>
      <c r="EGM1" s="23"/>
      <c r="EGN1" s="23"/>
      <c r="EGO1" s="23"/>
      <c r="EGP1" s="23"/>
      <c r="EGQ1" s="23"/>
      <c r="EGR1" s="23"/>
      <c r="EGS1" s="23"/>
      <c r="EGT1" s="23"/>
      <c r="EGU1" s="23"/>
      <c r="EGV1" s="23"/>
      <c r="EGW1" s="23"/>
      <c r="EGX1" s="23"/>
      <c r="EGY1" s="23"/>
      <c r="EGZ1" s="23"/>
      <c r="EHA1" s="23"/>
      <c r="EHB1" s="23"/>
      <c r="EHC1" s="23"/>
      <c r="EHD1" s="23"/>
      <c r="EHE1" s="23"/>
      <c r="EHF1" s="23"/>
      <c r="EHG1" s="23"/>
      <c r="EHH1" s="23"/>
      <c r="EHI1" s="23"/>
      <c r="EHJ1" s="23"/>
      <c r="EHK1" s="23"/>
      <c r="EHL1" s="23"/>
      <c r="EHM1" s="23"/>
      <c r="EHN1" s="23"/>
      <c r="EHO1" s="23"/>
      <c r="EHP1" s="23"/>
      <c r="EHQ1" s="23"/>
      <c r="EHR1" s="23"/>
      <c r="EHS1" s="23"/>
      <c r="EHT1" s="23"/>
      <c r="EHU1" s="23"/>
      <c r="EHV1" s="23"/>
      <c r="EHW1" s="23"/>
      <c r="EHX1" s="23"/>
      <c r="EHY1" s="23"/>
      <c r="EHZ1" s="23"/>
      <c r="EIA1" s="23"/>
      <c r="EIB1" s="23"/>
      <c r="EIC1" s="23"/>
      <c r="EID1" s="23"/>
      <c r="EIE1" s="23"/>
      <c r="EIF1" s="23"/>
      <c r="EIG1" s="23"/>
      <c r="EIH1" s="23"/>
      <c r="EII1" s="23"/>
      <c r="EIJ1" s="23"/>
      <c r="EIK1" s="23"/>
      <c r="EIL1" s="23"/>
      <c r="EIM1" s="23"/>
      <c r="EIN1" s="23"/>
      <c r="EIO1" s="23"/>
      <c r="EIP1" s="23"/>
      <c r="EIQ1" s="23"/>
      <c r="EIR1" s="23"/>
      <c r="EIS1" s="23"/>
      <c r="EIT1" s="23"/>
      <c r="EIU1" s="23"/>
      <c r="EIV1" s="23"/>
      <c r="EIW1" s="23"/>
      <c r="EIX1" s="23"/>
      <c r="EIY1" s="23"/>
      <c r="EIZ1" s="23"/>
      <c r="EJA1" s="23"/>
      <c r="EJB1" s="23"/>
      <c r="EJC1" s="23"/>
      <c r="EJD1" s="23"/>
      <c r="EJE1" s="23"/>
      <c r="EJF1" s="23"/>
      <c r="EJG1" s="23"/>
      <c r="EJH1" s="23"/>
      <c r="EJI1" s="23"/>
      <c r="EJJ1" s="23"/>
      <c r="EJK1" s="23"/>
      <c r="EJL1" s="23"/>
      <c r="EJM1" s="23"/>
      <c r="EJN1" s="23"/>
      <c r="EJO1" s="23"/>
      <c r="EJP1" s="23"/>
      <c r="EJQ1" s="23"/>
      <c r="EJR1" s="23"/>
      <c r="EJS1" s="23"/>
      <c r="EJT1" s="23"/>
      <c r="EJU1" s="23"/>
      <c r="EJV1" s="23"/>
      <c r="EJW1" s="23"/>
      <c r="EJX1" s="23"/>
      <c r="EJY1" s="23"/>
      <c r="EJZ1" s="23"/>
      <c r="EKA1" s="23"/>
      <c r="EKB1" s="23"/>
      <c r="EKC1" s="23"/>
      <c r="EKD1" s="23"/>
      <c r="EKE1" s="23"/>
      <c r="EKF1" s="23"/>
      <c r="EKG1" s="23"/>
      <c r="EKH1" s="23"/>
      <c r="EKI1" s="23"/>
      <c r="EKJ1" s="23"/>
      <c r="EKK1" s="23"/>
      <c r="EKL1" s="23"/>
      <c r="EKM1" s="23"/>
      <c r="EKN1" s="23"/>
      <c r="EKO1" s="23"/>
      <c r="EKP1" s="23"/>
      <c r="EKQ1" s="23"/>
      <c r="EKR1" s="23"/>
      <c r="EKS1" s="23"/>
      <c r="EKT1" s="23"/>
      <c r="EKU1" s="23"/>
      <c r="EKV1" s="23"/>
      <c r="EKW1" s="23"/>
      <c r="EKX1" s="23"/>
      <c r="EKY1" s="23"/>
      <c r="EKZ1" s="23"/>
      <c r="ELA1" s="23"/>
      <c r="ELB1" s="23"/>
      <c r="ELC1" s="23"/>
      <c r="ELD1" s="23"/>
      <c r="ELE1" s="23"/>
      <c r="ELF1" s="23"/>
      <c r="ELG1" s="23"/>
      <c r="ELH1" s="23"/>
      <c r="ELI1" s="23"/>
      <c r="ELJ1" s="23"/>
      <c r="ELK1" s="23"/>
      <c r="ELL1" s="23"/>
      <c r="ELM1" s="23"/>
      <c r="ELN1" s="23"/>
      <c r="ELO1" s="23"/>
      <c r="ELP1" s="23"/>
      <c r="ELQ1" s="23"/>
      <c r="ELR1" s="23"/>
      <c r="ELS1" s="23"/>
      <c r="ELT1" s="23"/>
      <c r="ELU1" s="23"/>
      <c r="ELV1" s="23"/>
      <c r="ELW1" s="23"/>
      <c r="ELX1" s="23"/>
      <c r="ELY1" s="23"/>
      <c r="ELZ1" s="23"/>
      <c r="EMA1" s="23"/>
      <c r="EMB1" s="23"/>
      <c r="EMC1" s="23"/>
      <c r="EMD1" s="23"/>
      <c r="EME1" s="23"/>
      <c r="EMF1" s="23"/>
      <c r="EMG1" s="23"/>
      <c r="EMH1" s="23"/>
      <c r="EMI1" s="23"/>
      <c r="EMJ1" s="23"/>
      <c r="EMK1" s="23"/>
      <c r="EML1" s="23"/>
      <c r="EMM1" s="23"/>
      <c r="EMN1" s="23"/>
      <c r="EMO1" s="23"/>
      <c r="EMP1" s="23"/>
      <c r="EMQ1" s="23"/>
      <c r="EMR1" s="23"/>
      <c r="EMS1" s="23"/>
      <c r="EMT1" s="23"/>
      <c r="EMU1" s="23"/>
      <c r="EMV1" s="23"/>
      <c r="EMW1" s="23"/>
      <c r="EMX1" s="23"/>
      <c r="EMY1" s="23"/>
      <c r="EMZ1" s="23"/>
      <c r="ENA1" s="23"/>
      <c r="ENB1" s="23"/>
      <c r="ENC1" s="23"/>
      <c r="END1" s="23"/>
      <c r="ENE1" s="23"/>
      <c r="ENF1" s="23"/>
      <c r="ENG1" s="23"/>
      <c r="ENH1" s="23"/>
      <c r="ENI1" s="23"/>
      <c r="ENJ1" s="23"/>
      <c r="ENK1" s="23"/>
      <c r="ENL1" s="23"/>
      <c r="ENM1" s="23"/>
      <c r="ENN1" s="23"/>
      <c r="ENO1" s="23"/>
      <c r="ENP1" s="23"/>
      <c r="ENQ1" s="23"/>
      <c r="ENR1" s="23"/>
      <c r="ENS1" s="23"/>
      <c r="ENT1" s="23"/>
      <c r="ENU1" s="23"/>
      <c r="ENV1" s="23"/>
      <c r="ENW1" s="23"/>
      <c r="ENX1" s="23"/>
      <c r="ENY1" s="23"/>
      <c r="ENZ1" s="23"/>
      <c r="EOA1" s="23"/>
      <c r="EOB1" s="23"/>
      <c r="EOC1" s="23"/>
      <c r="EOD1" s="23"/>
      <c r="EOE1" s="23"/>
      <c r="EOF1" s="23"/>
      <c r="EOG1" s="23"/>
      <c r="EOH1" s="23"/>
      <c r="EOI1" s="23"/>
      <c r="EOJ1" s="23"/>
      <c r="EOK1" s="23"/>
      <c r="EOL1" s="23"/>
      <c r="EOM1" s="23"/>
      <c r="EON1" s="23"/>
      <c r="EOO1" s="23"/>
      <c r="EOP1" s="23"/>
      <c r="EOQ1" s="23"/>
      <c r="EOR1" s="23"/>
      <c r="EOS1" s="23"/>
      <c r="EOT1" s="23"/>
      <c r="EOU1" s="23"/>
      <c r="EOV1" s="23"/>
      <c r="EOW1" s="23"/>
      <c r="EOX1" s="23"/>
      <c r="EOY1" s="23"/>
      <c r="EOZ1" s="23"/>
      <c r="EPA1" s="23"/>
      <c r="EPB1" s="23"/>
      <c r="EPC1" s="23"/>
      <c r="EPD1" s="23"/>
      <c r="EPE1" s="23"/>
      <c r="EPF1" s="23"/>
      <c r="EPG1" s="23"/>
      <c r="EPH1" s="23"/>
      <c r="EPI1" s="23"/>
      <c r="EPJ1" s="23"/>
      <c r="EPK1" s="23"/>
      <c r="EPL1" s="23"/>
      <c r="EPM1" s="23"/>
      <c r="EPN1" s="23"/>
      <c r="EPO1" s="23"/>
      <c r="EPP1" s="23"/>
      <c r="EPQ1" s="23"/>
      <c r="EPR1" s="23"/>
      <c r="EPS1" s="23"/>
      <c r="EPT1" s="23"/>
      <c r="EPU1" s="23"/>
      <c r="EPV1" s="23"/>
      <c r="EPW1" s="23"/>
      <c r="EPX1" s="23"/>
      <c r="EPY1" s="23"/>
      <c r="EPZ1" s="23"/>
      <c r="EQA1" s="23"/>
      <c r="EQB1" s="23"/>
      <c r="EQC1" s="23"/>
      <c r="EQD1" s="23"/>
      <c r="EQE1" s="23"/>
      <c r="EQF1" s="23"/>
      <c r="EQG1" s="23"/>
      <c r="EQH1" s="23"/>
      <c r="EQI1" s="23"/>
      <c r="EQJ1" s="23"/>
      <c r="EQK1" s="23"/>
      <c r="EQL1" s="23"/>
      <c r="EQM1" s="23"/>
      <c r="EQN1" s="23"/>
      <c r="EQO1" s="23"/>
      <c r="EQP1" s="23"/>
      <c r="EQQ1" s="23"/>
      <c r="EQR1" s="23"/>
      <c r="EQS1" s="23"/>
      <c r="EQT1" s="23"/>
      <c r="EQU1" s="23"/>
      <c r="EQV1" s="23"/>
      <c r="EQW1" s="23"/>
      <c r="EQX1" s="23"/>
      <c r="EQY1" s="23"/>
      <c r="EQZ1" s="23"/>
      <c r="ERA1" s="23"/>
      <c r="ERB1" s="23"/>
      <c r="ERC1" s="23"/>
      <c r="ERD1" s="23"/>
      <c r="ERE1" s="23"/>
      <c r="ERF1" s="23"/>
      <c r="ERG1" s="23"/>
      <c r="ERH1" s="23"/>
      <c r="ERI1" s="23"/>
      <c r="ERJ1" s="23"/>
      <c r="ERK1" s="23"/>
      <c r="ERL1" s="23"/>
      <c r="ERM1" s="23"/>
      <c r="ERN1" s="23"/>
      <c r="ERO1" s="23"/>
      <c r="ERP1" s="23"/>
      <c r="ERQ1" s="23"/>
      <c r="ERR1" s="23"/>
      <c r="ERS1" s="23"/>
      <c r="ERT1" s="23"/>
      <c r="ERU1" s="23"/>
      <c r="ERV1" s="23"/>
      <c r="ERW1" s="23"/>
      <c r="ERX1" s="23"/>
      <c r="ERY1" s="23"/>
      <c r="ERZ1" s="23"/>
      <c r="ESA1" s="23"/>
      <c r="ESB1" s="23"/>
      <c r="ESC1" s="23"/>
      <c r="ESD1" s="23"/>
      <c r="ESE1" s="23"/>
      <c r="ESF1" s="23"/>
      <c r="ESG1" s="23"/>
      <c r="ESH1" s="23"/>
      <c r="ESI1" s="23"/>
      <c r="ESJ1" s="23"/>
      <c r="ESK1" s="23"/>
      <c r="ESL1" s="23"/>
      <c r="ESM1" s="23"/>
      <c r="ESN1" s="23"/>
      <c r="ESO1" s="23"/>
      <c r="ESP1" s="23"/>
      <c r="ESQ1" s="23"/>
      <c r="ESR1" s="23"/>
      <c r="ESS1" s="23"/>
      <c r="EST1" s="23"/>
      <c r="ESU1" s="23"/>
      <c r="ESV1" s="23"/>
      <c r="ESW1" s="23"/>
      <c r="ESX1" s="23"/>
      <c r="ESY1" s="23"/>
      <c r="ESZ1" s="23"/>
      <c r="ETA1" s="23"/>
      <c r="ETB1" s="23"/>
      <c r="ETC1" s="23"/>
      <c r="ETD1" s="23"/>
      <c r="ETE1" s="23"/>
      <c r="ETF1" s="23"/>
      <c r="ETG1" s="23"/>
      <c r="ETH1" s="23"/>
      <c r="ETI1" s="23"/>
      <c r="ETJ1" s="23"/>
      <c r="ETK1" s="23"/>
      <c r="ETL1" s="23"/>
      <c r="ETM1" s="23"/>
      <c r="ETN1" s="23"/>
      <c r="ETO1" s="23"/>
      <c r="ETP1" s="23"/>
      <c r="ETQ1" s="23"/>
      <c r="ETR1" s="23"/>
      <c r="ETS1" s="23"/>
      <c r="ETT1" s="23"/>
      <c r="ETU1" s="23"/>
      <c r="ETV1" s="23"/>
      <c r="ETW1" s="23"/>
      <c r="ETX1" s="23"/>
      <c r="ETY1" s="23"/>
      <c r="ETZ1" s="23"/>
      <c r="EUA1" s="23"/>
      <c r="EUB1" s="23"/>
      <c r="EUC1" s="23"/>
      <c r="EUD1" s="23"/>
      <c r="EUE1" s="23"/>
      <c r="EUF1" s="23"/>
      <c r="EUG1" s="23"/>
      <c r="EUH1" s="23"/>
      <c r="EUI1" s="23"/>
      <c r="EUJ1" s="23"/>
      <c r="EUK1" s="23"/>
      <c r="EUL1" s="23"/>
      <c r="EUM1" s="23"/>
      <c r="EUN1" s="23"/>
      <c r="EUO1" s="23"/>
      <c r="EUP1" s="23"/>
      <c r="EUQ1" s="23"/>
      <c r="EUR1" s="23"/>
      <c r="EUS1" s="23"/>
      <c r="EUT1" s="23"/>
      <c r="EUU1" s="23"/>
      <c r="EUV1" s="23"/>
      <c r="EUW1" s="23"/>
      <c r="EUX1" s="23"/>
      <c r="EUY1" s="23"/>
      <c r="EUZ1" s="23"/>
      <c r="EVA1" s="23"/>
      <c r="EVB1" s="23"/>
      <c r="EVC1" s="23"/>
      <c r="EVD1" s="23"/>
      <c r="EVE1" s="23"/>
      <c r="EVF1" s="23"/>
      <c r="EVG1" s="23"/>
      <c r="EVH1" s="23"/>
      <c r="EVI1" s="23"/>
      <c r="EVJ1" s="23"/>
      <c r="EVK1" s="23"/>
      <c r="EVL1" s="23"/>
      <c r="EVM1" s="23"/>
      <c r="EVN1" s="23"/>
      <c r="EVO1" s="23"/>
      <c r="EVP1" s="23"/>
      <c r="EVQ1" s="23"/>
      <c r="EVR1" s="23"/>
      <c r="EVS1" s="23"/>
      <c r="EVT1" s="23"/>
      <c r="EVU1" s="23"/>
      <c r="EVV1" s="23"/>
      <c r="EVW1" s="23"/>
      <c r="EVX1" s="23"/>
      <c r="EVY1" s="23"/>
      <c r="EVZ1" s="23"/>
      <c r="EWA1" s="23"/>
      <c r="EWB1" s="23"/>
      <c r="EWC1" s="23"/>
      <c r="EWD1" s="23"/>
      <c r="EWE1" s="23"/>
      <c r="EWF1" s="23"/>
      <c r="EWG1" s="23"/>
      <c r="EWH1" s="23"/>
      <c r="EWI1" s="23"/>
      <c r="EWJ1" s="23"/>
      <c r="EWK1" s="23"/>
      <c r="EWL1" s="23"/>
      <c r="EWM1" s="23"/>
      <c r="EWN1" s="23"/>
      <c r="EWO1" s="23"/>
      <c r="EWP1" s="23"/>
      <c r="EWQ1" s="23"/>
      <c r="EWR1" s="23"/>
      <c r="EWS1" s="23"/>
      <c r="EWT1" s="23"/>
      <c r="EWU1" s="23"/>
      <c r="EWV1" s="23"/>
      <c r="EWW1" s="23"/>
      <c r="EWX1" s="23"/>
      <c r="EWY1" s="23"/>
      <c r="EWZ1" s="23"/>
      <c r="EXA1" s="23"/>
      <c r="EXB1" s="23"/>
      <c r="EXC1" s="23"/>
      <c r="EXD1" s="23"/>
      <c r="EXE1" s="23"/>
      <c r="EXF1" s="23"/>
      <c r="EXG1" s="23"/>
      <c r="EXH1" s="23"/>
      <c r="EXI1" s="23"/>
      <c r="EXJ1" s="23"/>
      <c r="EXK1" s="23"/>
      <c r="EXL1" s="23"/>
      <c r="EXM1" s="23"/>
      <c r="EXN1" s="23"/>
      <c r="EXO1" s="23"/>
      <c r="EXP1" s="23"/>
      <c r="EXQ1" s="23"/>
      <c r="EXR1" s="23"/>
      <c r="EXS1" s="23"/>
      <c r="EXT1" s="23"/>
      <c r="EXU1" s="23"/>
      <c r="EXV1" s="23"/>
      <c r="EXW1" s="23"/>
      <c r="EXX1" s="23"/>
      <c r="EXY1" s="23"/>
      <c r="EXZ1" s="23"/>
      <c r="EYA1" s="23"/>
      <c r="EYB1" s="23"/>
      <c r="EYC1" s="23"/>
      <c r="EYD1" s="23"/>
      <c r="EYE1" s="23"/>
      <c r="EYF1" s="23"/>
      <c r="EYG1" s="23"/>
      <c r="EYH1" s="23"/>
      <c r="EYI1" s="23"/>
      <c r="EYJ1" s="23"/>
      <c r="EYK1" s="23"/>
      <c r="EYL1" s="23"/>
      <c r="EYM1" s="23"/>
      <c r="EYN1" s="23"/>
      <c r="EYO1" s="23"/>
      <c r="EYP1" s="23"/>
      <c r="EYQ1" s="23"/>
      <c r="EYR1" s="23"/>
      <c r="EYS1" s="23"/>
      <c r="EYT1" s="23"/>
      <c r="EYU1" s="23"/>
      <c r="EYV1" s="23"/>
      <c r="EYW1" s="23"/>
      <c r="EYX1" s="23"/>
      <c r="EYY1" s="23"/>
      <c r="EYZ1" s="23"/>
      <c r="EZA1" s="23"/>
      <c r="EZB1" s="23"/>
      <c r="EZC1" s="23"/>
      <c r="EZD1" s="23"/>
      <c r="EZE1" s="23"/>
      <c r="EZF1" s="23"/>
      <c r="EZG1" s="23"/>
      <c r="EZH1" s="23"/>
      <c r="EZI1" s="23"/>
      <c r="EZJ1" s="23"/>
      <c r="EZK1" s="23"/>
      <c r="EZL1" s="23"/>
      <c r="EZM1" s="23"/>
      <c r="EZN1" s="23"/>
      <c r="EZO1" s="23"/>
      <c r="EZP1" s="23"/>
      <c r="EZQ1" s="23"/>
      <c r="EZR1" s="23"/>
      <c r="EZS1" s="23"/>
      <c r="EZT1" s="23"/>
      <c r="EZU1" s="23"/>
      <c r="EZV1" s="23"/>
      <c r="EZW1" s="23"/>
      <c r="EZX1" s="23"/>
      <c r="EZY1" s="23"/>
      <c r="EZZ1" s="23"/>
      <c r="FAA1" s="23"/>
      <c r="FAB1" s="23"/>
      <c r="FAC1" s="23"/>
      <c r="FAD1" s="23"/>
      <c r="FAE1" s="23"/>
      <c r="FAF1" s="23"/>
      <c r="FAG1" s="23"/>
      <c r="FAH1" s="23"/>
      <c r="FAI1" s="23"/>
      <c r="FAJ1" s="23"/>
      <c r="FAK1" s="23"/>
      <c r="FAL1" s="23"/>
      <c r="FAM1" s="23"/>
      <c r="FAN1" s="23"/>
      <c r="FAO1" s="23"/>
      <c r="FAP1" s="23"/>
      <c r="FAQ1" s="23"/>
      <c r="FAR1" s="23"/>
      <c r="FAS1" s="23"/>
      <c r="FAT1" s="23"/>
      <c r="FAU1" s="23"/>
      <c r="FAV1" s="23"/>
      <c r="FAW1" s="23"/>
      <c r="FAX1" s="23"/>
      <c r="FAY1" s="23"/>
      <c r="FAZ1" s="23"/>
      <c r="FBA1" s="23"/>
      <c r="FBB1" s="23"/>
      <c r="FBC1" s="23"/>
      <c r="FBD1" s="23"/>
      <c r="FBE1" s="23"/>
      <c r="FBF1" s="23"/>
      <c r="FBG1" s="23"/>
      <c r="FBH1" s="23"/>
      <c r="FBI1" s="23"/>
      <c r="FBJ1" s="23"/>
      <c r="FBK1" s="23"/>
      <c r="FBL1" s="23"/>
      <c r="FBM1" s="23"/>
      <c r="FBN1" s="23"/>
      <c r="FBO1" s="23"/>
      <c r="FBP1" s="23"/>
      <c r="FBQ1" s="23"/>
      <c r="FBR1" s="23"/>
      <c r="FBS1" s="23"/>
      <c r="FBT1" s="23"/>
      <c r="FBU1" s="23"/>
      <c r="FBV1" s="23"/>
      <c r="FBW1" s="23"/>
      <c r="FBX1" s="23"/>
      <c r="FBY1" s="23"/>
      <c r="FBZ1" s="23"/>
      <c r="FCA1" s="23"/>
      <c r="FCB1" s="23"/>
      <c r="FCC1" s="23"/>
      <c r="FCD1" s="23"/>
      <c r="FCE1" s="23"/>
      <c r="FCF1" s="23"/>
      <c r="FCG1" s="23"/>
      <c r="FCH1" s="23"/>
      <c r="FCI1" s="23"/>
      <c r="FCJ1" s="23"/>
      <c r="FCK1" s="23"/>
      <c r="FCL1" s="23"/>
      <c r="FCM1" s="23"/>
      <c r="FCN1" s="23"/>
      <c r="FCO1" s="23"/>
      <c r="FCP1" s="23"/>
      <c r="FCQ1" s="23"/>
      <c r="FCR1" s="23"/>
      <c r="FCS1" s="23"/>
      <c r="FCT1" s="23"/>
      <c r="FCU1" s="23"/>
      <c r="FCV1" s="23"/>
      <c r="FCW1" s="23"/>
      <c r="FCX1" s="23"/>
      <c r="FCY1" s="23"/>
      <c r="FCZ1" s="23"/>
      <c r="FDA1" s="23"/>
      <c r="FDB1" s="23"/>
      <c r="FDC1" s="23"/>
      <c r="FDD1" s="23"/>
      <c r="FDE1" s="23"/>
      <c r="FDF1" s="23"/>
      <c r="FDG1" s="23"/>
      <c r="FDH1" s="23"/>
      <c r="FDI1" s="23"/>
      <c r="FDJ1" s="23"/>
      <c r="FDK1" s="23"/>
      <c r="FDL1" s="23"/>
      <c r="FDM1" s="23"/>
      <c r="FDN1" s="23"/>
      <c r="FDO1" s="23"/>
      <c r="FDP1" s="23"/>
      <c r="FDQ1" s="23"/>
      <c r="FDR1" s="23"/>
      <c r="FDS1" s="23"/>
      <c r="FDT1" s="23"/>
      <c r="FDU1" s="23"/>
      <c r="FDV1" s="23"/>
      <c r="FDW1" s="23"/>
      <c r="FDX1" s="23"/>
      <c r="FDY1" s="23"/>
      <c r="FDZ1" s="23"/>
      <c r="FEA1" s="23"/>
      <c r="FEB1" s="23"/>
      <c r="FEC1" s="23"/>
      <c r="FED1" s="23"/>
      <c r="FEE1" s="23"/>
      <c r="FEF1" s="23"/>
      <c r="FEG1" s="23"/>
      <c r="FEH1" s="23"/>
      <c r="FEI1" s="23"/>
      <c r="FEJ1" s="23"/>
      <c r="FEK1" s="23"/>
      <c r="FEL1" s="23"/>
      <c r="FEM1" s="23"/>
      <c r="FEN1" s="23"/>
      <c r="FEO1" s="23"/>
      <c r="FEP1" s="23"/>
      <c r="FEQ1" s="23"/>
      <c r="FER1" s="23"/>
      <c r="FES1" s="23"/>
      <c r="FET1" s="23"/>
      <c r="FEU1" s="23"/>
      <c r="FEV1" s="23"/>
      <c r="FEW1" s="23"/>
      <c r="FEX1" s="23"/>
      <c r="FEY1" s="23"/>
      <c r="FEZ1" s="23"/>
      <c r="FFA1" s="23"/>
      <c r="FFB1" s="23"/>
      <c r="FFC1" s="23"/>
      <c r="FFD1" s="23"/>
      <c r="FFE1" s="23"/>
      <c r="FFF1" s="23"/>
      <c r="FFG1" s="23"/>
      <c r="FFH1" s="23"/>
      <c r="FFI1" s="23"/>
      <c r="FFJ1" s="23"/>
      <c r="FFK1" s="23"/>
      <c r="FFL1" s="23"/>
      <c r="FFM1" s="23"/>
      <c r="FFN1" s="23"/>
      <c r="FFO1" s="23"/>
      <c r="FFP1" s="23"/>
      <c r="FFQ1" s="23"/>
      <c r="FFR1" s="23"/>
      <c r="FFS1" s="23"/>
      <c r="FFT1" s="23"/>
      <c r="FFU1" s="23"/>
      <c r="FFV1" s="23"/>
      <c r="FFW1" s="23"/>
      <c r="FFX1" s="23"/>
      <c r="FFY1" s="23"/>
      <c r="FFZ1" s="23"/>
      <c r="FGA1" s="23"/>
      <c r="FGB1" s="23"/>
      <c r="FGC1" s="23"/>
      <c r="FGD1" s="23"/>
      <c r="FGE1" s="23"/>
      <c r="FGF1" s="23"/>
      <c r="FGG1" s="23"/>
      <c r="FGH1" s="23"/>
      <c r="FGI1" s="23"/>
      <c r="FGJ1" s="23"/>
      <c r="FGK1" s="23"/>
      <c r="FGL1" s="23"/>
      <c r="FGM1" s="23"/>
      <c r="FGN1" s="23"/>
      <c r="FGO1" s="23"/>
      <c r="FGP1" s="23"/>
      <c r="FGQ1" s="23"/>
      <c r="FGR1" s="23"/>
      <c r="FGS1" s="23"/>
      <c r="FGT1" s="23"/>
      <c r="FGU1" s="23"/>
      <c r="FGV1" s="23"/>
      <c r="FGW1" s="23"/>
      <c r="FGX1" s="23"/>
      <c r="FGY1" s="23"/>
      <c r="FGZ1" s="23"/>
      <c r="FHA1" s="23"/>
      <c r="FHB1" s="23"/>
      <c r="FHC1" s="23"/>
      <c r="FHD1" s="23"/>
      <c r="FHE1" s="23"/>
      <c r="FHF1" s="23"/>
      <c r="FHG1" s="23"/>
      <c r="FHH1" s="23"/>
      <c r="FHI1" s="23"/>
      <c r="FHJ1" s="23"/>
      <c r="FHK1" s="23"/>
      <c r="FHL1" s="23"/>
      <c r="FHM1" s="23"/>
      <c r="FHN1" s="23"/>
      <c r="FHO1" s="23"/>
      <c r="FHP1" s="23"/>
      <c r="FHQ1" s="23"/>
      <c r="FHR1" s="23"/>
      <c r="FHS1" s="23"/>
      <c r="FHT1" s="23"/>
      <c r="FHU1" s="23"/>
      <c r="FHV1" s="23"/>
      <c r="FHW1" s="23"/>
      <c r="FHX1" s="23"/>
      <c r="FHY1" s="23"/>
      <c r="FHZ1" s="23"/>
      <c r="FIA1" s="23"/>
      <c r="FIB1" s="23"/>
      <c r="FIC1" s="23"/>
      <c r="FID1" s="23"/>
      <c r="FIE1" s="23"/>
      <c r="FIF1" s="23"/>
      <c r="FIG1" s="23"/>
      <c r="FIH1" s="23"/>
      <c r="FII1" s="23"/>
      <c r="FIJ1" s="23"/>
      <c r="FIK1" s="23"/>
      <c r="FIL1" s="23"/>
      <c r="FIM1" s="23"/>
      <c r="FIN1" s="23"/>
      <c r="FIO1" s="23"/>
      <c r="FIP1" s="23"/>
      <c r="FIQ1" s="23"/>
      <c r="FIR1" s="23"/>
      <c r="FIS1" s="23"/>
      <c r="FIT1" s="23"/>
      <c r="FIU1" s="23"/>
      <c r="FIV1" s="23"/>
      <c r="FIW1" s="23"/>
      <c r="FIX1" s="23"/>
      <c r="FIY1" s="23"/>
      <c r="FIZ1" s="23"/>
      <c r="FJA1" s="23"/>
      <c r="FJB1" s="23"/>
      <c r="FJC1" s="23"/>
      <c r="FJD1" s="23"/>
      <c r="FJE1" s="23"/>
      <c r="FJF1" s="23"/>
      <c r="FJG1" s="23"/>
      <c r="FJH1" s="23"/>
      <c r="FJI1" s="23"/>
      <c r="FJJ1" s="23"/>
      <c r="FJK1" s="23"/>
      <c r="FJL1" s="23"/>
      <c r="FJM1" s="23"/>
      <c r="FJN1" s="23"/>
      <c r="FJO1" s="23"/>
      <c r="FJP1" s="23"/>
      <c r="FJQ1" s="23"/>
      <c r="FJR1" s="23"/>
      <c r="FJS1" s="23"/>
      <c r="FJT1" s="23"/>
      <c r="FJU1" s="23"/>
      <c r="FJV1" s="23"/>
      <c r="FJW1" s="23"/>
      <c r="FJX1" s="23"/>
      <c r="FJY1" s="23"/>
      <c r="FJZ1" s="23"/>
      <c r="FKA1" s="23"/>
      <c r="FKB1" s="23"/>
      <c r="FKC1" s="23"/>
      <c r="FKD1" s="23"/>
      <c r="FKE1" s="23"/>
      <c r="FKF1" s="23"/>
      <c r="FKG1" s="23"/>
      <c r="FKH1" s="23"/>
      <c r="FKI1" s="23"/>
      <c r="FKJ1" s="23"/>
      <c r="FKK1" s="23"/>
      <c r="FKL1" s="23"/>
      <c r="FKM1" s="23"/>
      <c r="FKN1" s="23"/>
      <c r="FKO1" s="23"/>
      <c r="FKP1" s="23"/>
      <c r="FKQ1" s="23"/>
      <c r="FKR1" s="23"/>
      <c r="FKS1" s="23"/>
      <c r="FKT1" s="23"/>
      <c r="FKU1" s="23"/>
      <c r="FKV1" s="23"/>
      <c r="FKW1" s="23"/>
      <c r="FKX1" s="23"/>
      <c r="FKY1" s="23"/>
      <c r="FKZ1" s="23"/>
      <c r="FLA1" s="23"/>
      <c r="FLB1" s="23"/>
      <c r="FLC1" s="23"/>
      <c r="FLD1" s="23"/>
      <c r="FLE1" s="23"/>
      <c r="FLF1" s="23"/>
      <c r="FLG1" s="23"/>
      <c r="FLH1" s="23"/>
      <c r="FLI1" s="23"/>
      <c r="FLJ1" s="23"/>
      <c r="FLK1" s="23"/>
      <c r="FLL1" s="23"/>
      <c r="FLM1" s="23"/>
      <c r="FLN1" s="23"/>
      <c r="FLO1" s="23"/>
      <c r="FLP1" s="23"/>
      <c r="FLQ1" s="23"/>
      <c r="FLR1" s="23"/>
      <c r="FLS1" s="23"/>
      <c r="FLT1" s="23"/>
      <c r="FLU1" s="23"/>
      <c r="FLV1" s="23"/>
      <c r="FLW1" s="23"/>
      <c r="FLX1" s="23"/>
      <c r="FLY1" s="23"/>
      <c r="FLZ1" s="23"/>
      <c r="FMA1" s="23"/>
      <c r="FMB1" s="23"/>
      <c r="FMC1" s="23"/>
      <c r="FMD1" s="23"/>
      <c r="FME1" s="23"/>
      <c r="FMF1" s="23"/>
      <c r="FMG1" s="23"/>
      <c r="FMH1" s="23"/>
      <c r="FMI1" s="23"/>
      <c r="FMJ1" s="23"/>
      <c r="FMK1" s="23"/>
      <c r="FML1" s="23"/>
      <c r="FMM1" s="23"/>
      <c r="FMN1" s="23"/>
      <c r="FMO1" s="23"/>
      <c r="FMP1" s="23"/>
      <c r="FMQ1" s="23"/>
      <c r="FMR1" s="23"/>
      <c r="FMS1" s="23"/>
      <c r="FMT1" s="23"/>
      <c r="FMU1" s="23"/>
      <c r="FMV1" s="23"/>
      <c r="FMW1" s="23"/>
      <c r="FMX1" s="23"/>
      <c r="FMY1" s="23"/>
      <c r="FMZ1" s="23"/>
      <c r="FNA1" s="23"/>
      <c r="FNB1" s="23"/>
      <c r="FNC1" s="23"/>
      <c r="FND1" s="23"/>
      <c r="FNE1" s="23"/>
      <c r="FNF1" s="23"/>
      <c r="FNG1" s="23"/>
      <c r="FNH1" s="23"/>
      <c r="FNI1" s="23"/>
      <c r="FNJ1" s="23"/>
      <c r="FNK1" s="23"/>
      <c r="FNL1" s="23"/>
      <c r="FNM1" s="23"/>
      <c r="FNN1" s="23"/>
      <c r="FNO1" s="23"/>
      <c r="FNP1" s="23"/>
      <c r="FNQ1" s="23"/>
      <c r="FNR1" s="23"/>
      <c r="FNS1" s="23"/>
      <c r="FNT1" s="23"/>
      <c r="FNU1" s="23"/>
      <c r="FNV1" s="23"/>
      <c r="FNW1" s="23"/>
      <c r="FNX1" s="23"/>
      <c r="FNY1" s="23"/>
      <c r="FNZ1" s="23"/>
      <c r="FOA1" s="23"/>
      <c r="FOB1" s="23"/>
      <c r="FOC1" s="23"/>
      <c r="FOD1" s="23"/>
      <c r="FOE1" s="23"/>
      <c r="FOF1" s="23"/>
      <c r="FOG1" s="23"/>
      <c r="FOH1" s="23"/>
      <c r="FOI1" s="23"/>
      <c r="FOJ1" s="23"/>
      <c r="FOK1" s="23"/>
      <c r="FOL1" s="23"/>
      <c r="FOM1" s="23"/>
      <c r="FON1" s="23"/>
      <c r="FOO1" s="23"/>
      <c r="FOP1" s="23"/>
      <c r="FOQ1" s="23"/>
      <c r="FOR1" s="23"/>
      <c r="FOS1" s="23"/>
      <c r="FOT1" s="23"/>
      <c r="FOU1" s="23"/>
      <c r="FOV1" s="23"/>
      <c r="FOW1" s="23"/>
      <c r="FOX1" s="23"/>
      <c r="FOY1" s="23"/>
      <c r="FOZ1" s="23"/>
      <c r="FPA1" s="23"/>
      <c r="FPB1" s="23"/>
      <c r="FPC1" s="23"/>
      <c r="FPD1" s="23"/>
      <c r="FPE1" s="23"/>
      <c r="FPF1" s="23"/>
      <c r="FPG1" s="23"/>
      <c r="FPH1" s="23"/>
      <c r="FPI1" s="23"/>
      <c r="FPJ1" s="23"/>
      <c r="FPK1" s="23"/>
      <c r="FPL1" s="23"/>
      <c r="FPM1" s="23"/>
      <c r="FPN1" s="23"/>
      <c r="FPO1" s="23"/>
      <c r="FPP1" s="23"/>
      <c r="FPQ1" s="23"/>
      <c r="FPR1" s="23"/>
      <c r="FPS1" s="23"/>
      <c r="FPT1" s="23"/>
      <c r="FPU1" s="23"/>
      <c r="FPV1" s="23"/>
      <c r="FPW1" s="23"/>
      <c r="FPX1" s="23"/>
      <c r="FPY1" s="23"/>
      <c r="FPZ1" s="23"/>
      <c r="FQA1" s="23"/>
      <c r="FQB1" s="23"/>
      <c r="FQC1" s="23"/>
      <c r="FQD1" s="23"/>
      <c r="FQE1" s="23"/>
      <c r="FQF1" s="23"/>
      <c r="FQG1" s="23"/>
      <c r="FQH1" s="23"/>
      <c r="FQI1" s="23"/>
      <c r="FQJ1" s="23"/>
      <c r="FQK1" s="23"/>
      <c r="FQL1" s="23"/>
      <c r="FQM1" s="23"/>
      <c r="FQN1" s="23"/>
      <c r="FQO1" s="23"/>
      <c r="FQP1" s="23"/>
      <c r="FQQ1" s="23"/>
      <c r="FQR1" s="23"/>
      <c r="FQS1" s="23"/>
      <c r="FQT1" s="23"/>
      <c r="FQU1" s="23"/>
      <c r="FQV1" s="23"/>
      <c r="FQW1" s="23"/>
      <c r="FQX1" s="23"/>
      <c r="FQY1" s="23"/>
      <c r="FQZ1" s="23"/>
      <c r="FRA1" s="23"/>
      <c r="FRB1" s="23"/>
      <c r="FRC1" s="23"/>
      <c r="FRD1" s="23"/>
      <c r="FRE1" s="23"/>
      <c r="FRF1" s="23"/>
      <c r="FRG1" s="23"/>
      <c r="FRH1" s="23"/>
      <c r="FRI1" s="23"/>
      <c r="FRJ1" s="23"/>
      <c r="FRK1" s="23"/>
      <c r="FRL1" s="23"/>
      <c r="FRM1" s="23"/>
      <c r="FRN1" s="23"/>
      <c r="FRO1" s="23"/>
      <c r="FRP1" s="23"/>
      <c r="FRQ1" s="23"/>
      <c r="FRR1" s="23"/>
      <c r="FRS1" s="23"/>
      <c r="FRT1" s="23"/>
      <c r="FRU1" s="23"/>
      <c r="FRV1" s="23"/>
      <c r="FRW1" s="23"/>
      <c r="FRX1" s="23"/>
      <c r="FRY1" s="23"/>
      <c r="FRZ1" s="23"/>
      <c r="FSA1" s="23"/>
      <c r="FSB1" s="23"/>
      <c r="FSC1" s="23"/>
      <c r="FSD1" s="23"/>
      <c r="FSE1" s="23"/>
      <c r="FSF1" s="23"/>
      <c r="FSG1" s="23"/>
      <c r="FSH1" s="23"/>
      <c r="FSI1" s="23"/>
      <c r="FSJ1" s="23"/>
      <c r="FSK1" s="23"/>
      <c r="FSL1" s="23"/>
      <c r="FSM1" s="23"/>
      <c r="FSN1" s="23"/>
      <c r="FSO1" s="23"/>
      <c r="FSP1" s="23"/>
      <c r="FSQ1" s="23"/>
      <c r="FSR1" s="23"/>
      <c r="FSS1" s="23"/>
      <c r="FST1" s="23"/>
      <c r="FSU1" s="23"/>
      <c r="FSV1" s="23"/>
      <c r="FSW1" s="23"/>
      <c r="FSX1" s="23"/>
      <c r="FSY1" s="23"/>
      <c r="FSZ1" s="23"/>
      <c r="FTA1" s="23"/>
      <c r="FTB1" s="23"/>
      <c r="FTC1" s="23"/>
      <c r="FTD1" s="23"/>
      <c r="FTE1" s="23"/>
      <c r="FTF1" s="23"/>
      <c r="FTG1" s="23"/>
      <c r="FTH1" s="23"/>
      <c r="FTI1" s="23"/>
      <c r="FTJ1" s="23"/>
      <c r="FTK1" s="23"/>
      <c r="FTL1" s="23"/>
      <c r="FTM1" s="23"/>
      <c r="FTN1" s="23"/>
      <c r="FTO1" s="23"/>
      <c r="FTP1" s="23"/>
      <c r="FTQ1" s="23"/>
      <c r="FTR1" s="23"/>
      <c r="FTS1" s="23"/>
      <c r="FTT1" s="23"/>
      <c r="FTU1" s="23"/>
      <c r="FTV1" s="23"/>
      <c r="FTW1" s="23"/>
      <c r="FTX1" s="23"/>
      <c r="FTY1" s="23"/>
      <c r="FTZ1" s="23"/>
      <c r="FUA1" s="23"/>
      <c r="FUB1" s="23"/>
      <c r="FUC1" s="23"/>
      <c r="FUD1" s="23"/>
      <c r="FUE1" s="23"/>
      <c r="FUF1" s="23"/>
      <c r="FUG1" s="23"/>
      <c r="FUH1" s="23"/>
      <c r="FUI1" s="23"/>
      <c r="FUJ1" s="23"/>
      <c r="FUK1" s="23"/>
      <c r="FUL1" s="23"/>
      <c r="FUM1" s="23"/>
      <c r="FUN1" s="23"/>
      <c r="FUO1" s="23"/>
      <c r="FUP1" s="23"/>
      <c r="FUQ1" s="23"/>
      <c r="FUR1" s="23"/>
      <c r="FUS1" s="23"/>
      <c r="FUT1" s="23"/>
      <c r="FUU1" s="23"/>
      <c r="FUV1" s="23"/>
      <c r="FUW1" s="23"/>
      <c r="FUX1" s="23"/>
      <c r="FUY1" s="23"/>
      <c r="FUZ1" s="23"/>
      <c r="FVA1" s="23"/>
      <c r="FVB1" s="23"/>
      <c r="FVC1" s="23"/>
      <c r="FVD1" s="23"/>
      <c r="FVE1" s="23"/>
      <c r="FVF1" s="23"/>
      <c r="FVG1" s="23"/>
      <c r="FVH1" s="23"/>
      <c r="FVI1" s="23"/>
      <c r="FVJ1" s="23"/>
      <c r="FVK1" s="23"/>
      <c r="FVL1" s="23"/>
      <c r="FVM1" s="23"/>
      <c r="FVN1" s="23"/>
      <c r="FVO1" s="23"/>
      <c r="FVP1" s="23"/>
      <c r="FVQ1" s="23"/>
      <c r="FVR1" s="23"/>
      <c r="FVS1" s="23"/>
      <c r="FVT1" s="23"/>
      <c r="FVU1" s="23"/>
      <c r="FVV1" s="23"/>
      <c r="FVW1" s="23"/>
      <c r="FVX1" s="23"/>
      <c r="FVY1" s="23"/>
      <c r="FVZ1" s="23"/>
      <c r="FWA1" s="23"/>
      <c r="FWB1" s="23"/>
      <c r="FWC1" s="23"/>
      <c r="FWD1" s="23"/>
      <c r="FWE1" s="23"/>
      <c r="FWF1" s="23"/>
      <c r="FWG1" s="23"/>
      <c r="FWH1" s="23"/>
      <c r="FWI1" s="23"/>
      <c r="FWJ1" s="23"/>
      <c r="FWK1" s="23"/>
      <c r="FWL1" s="23"/>
      <c r="FWM1" s="23"/>
      <c r="FWN1" s="23"/>
      <c r="FWO1" s="23"/>
      <c r="FWP1" s="23"/>
      <c r="FWQ1" s="23"/>
      <c r="FWR1" s="23"/>
      <c r="FWS1" s="23"/>
      <c r="FWT1" s="23"/>
      <c r="FWU1" s="23"/>
      <c r="FWV1" s="23"/>
      <c r="FWW1" s="23"/>
      <c r="FWX1" s="23"/>
      <c r="FWY1" s="23"/>
      <c r="FWZ1" s="23"/>
      <c r="FXA1" s="23"/>
      <c r="FXB1" s="23"/>
      <c r="FXC1" s="23"/>
      <c r="FXD1" s="23"/>
      <c r="FXE1" s="23"/>
      <c r="FXF1" s="23"/>
      <c r="FXG1" s="23"/>
      <c r="FXH1" s="23"/>
      <c r="FXI1" s="23"/>
      <c r="FXJ1" s="23"/>
      <c r="FXK1" s="23"/>
      <c r="FXL1" s="23"/>
      <c r="FXM1" s="23"/>
      <c r="FXN1" s="23"/>
      <c r="FXO1" s="23"/>
      <c r="FXP1" s="23"/>
      <c r="FXQ1" s="23"/>
      <c r="FXR1" s="23"/>
      <c r="FXS1" s="23"/>
      <c r="FXT1" s="23"/>
      <c r="FXU1" s="23"/>
      <c r="FXV1" s="23"/>
      <c r="FXW1" s="23"/>
      <c r="FXX1" s="23"/>
      <c r="FXY1" s="23"/>
      <c r="FXZ1" s="23"/>
      <c r="FYA1" s="23"/>
      <c r="FYB1" s="23"/>
      <c r="FYC1" s="23"/>
      <c r="FYD1" s="23"/>
      <c r="FYE1" s="23"/>
      <c r="FYF1" s="23"/>
      <c r="FYG1" s="23"/>
      <c r="FYH1" s="23"/>
      <c r="FYI1" s="23"/>
      <c r="FYJ1" s="23"/>
      <c r="FYK1" s="23"/>
      <c r="FYL1" s="23"/>
      <c r="FYM1" s="23"/>
      <c r="FYN1" s="23"/>
      <c r="FYO1" s="23"/>
      <c r="FYP1" s="23"/>
      <c r="FYQ1" s="23"/>
      <c r="FYR1" s="23"/>
      <c r="FYS1" s="23"/>
      <c r="FYT1" s="23"/>
      <c r="FYU1" s="23"/>
      <c r="FYV1" s="23"/>
      <c r="FYW1" s="23"/>
      <c r="FYX1" s="23"/>
      <c r="FYY1" s="23"/>
      <c r="FYZ1" s="23"/>
      <c r="FZA1" s="23"/>
      <c r="FZB1" s="23"/>
      <c r="FZC1" s="23"/>
      <c r="FZD1" s="23"/>
      <c r="FZE1" s="23"/>
      <c r="FZF1" s="23"/>
      <c r="FZG1" s="23"/>
      <c r="FZH1" s="23"/>
      <c r="FZI1" s="23"/>
      <c r="FZJ1" s="23"/>
      <c r="FZK1" s="23"/>
      <c r="FZL1" s="23"/>
      <c r="FZM1" s="23"/>
      <c r="FZN1" s="23"/>
      <c r="FZO1" s="23"/>
      <c r="FZP1" s="23"/>
      <c r="FZQ1" s="23"/>
      <c r="FZR1" s="23"/>
      <c r="FZS1" s="23"/>
      <c r="FZT1" s="23"/>
      <c r="FZU1" s="23"/>
      <c r="FZV1" s="23"/>
      <c r="FZW1" s="23"/>
      <c r="FZX1" s="23"/>
      <c r="FZY1" s="23"/>
      <c r="FZZ1" s="23"/>
      <c r="GAA1" s="23"/>
      <c r="GAB1" s="23"/>
      <c r="GAC1" s="23"/>
      <c r="GAD1" s="23"/>
      <c r="GAE1" s="23"/>
      <c r="GAF1" s="23"/>
      <c r="GAG1" s="23"/>
      <c r="GAH1" s="23"/>
      <c r="GAI1" s="23"/>
      <c r="GAJ1" s="23"/>
      <c r="GAK1" s="23"/>
      <c r="GAL1" s="23"/>
      <c r="GAM1" s="23"/>
      <c r="GAN1" s="23"/>
      <c r="GAO1" s="23"/>
      <c r="GAP1" s="23"/>
      <c r="GAQ1" s="23"/>
      <c r="GAR1" s="23"/>
      <c r="GAS1" s="23"/>
      <c r="GAT1" s="23"/>
      <c r="GAU1" s="23"/>
      <c r="GAV1" s="23"/>
      <c r="GAW1" s="23"/>
      <c r="GAX1" s="23"/>
      <c r="GAY1" s="23"/>
      <c r="GAZ1" s="23"/>
      <c r="GBA1" s="23"/>
      <c r="GBB1" s="23"/>
      <c r="GBC1" s="23"/>
      <c r="GBD1" s="23"/>
      <c r="GBE1" s="23"/>
      <c r="GBF1" s="23"/>
      <c r="GBG1" s="23"/>
      <c r="GBH1" s="23"/>
      <c r="GBI1" s="23"/>
      <c r="GBJ1" s="23"/>
      <c r="GBK1" s="23"/>
      <c r="GBL1" s="23"/>
      <c r="GBM1" s="23"/>
      <c r="GBN1" s="23"/>
      <c r="GBO1" s="23"/>
      <c r="GBP1" s="23"/>
      <c r="GBQ1" s="23"/>
      <c r="GBR1" s="23"/>
      <c r="GBS1" s="23"/>
      <c r="GBT1" s="23"/>
      <c r="GBU1" s="23"/>
      <c r="GBV1" s="23"/>
      <c r="GBW1" s="23"/>
      <c r="GBX1" s="23"/>
      <c r="GBY1" s="23"/>
      <c r="GBZ1" s="23"/>
      <c r="GCA1" s="23"/>
      <c r="GCB1" s="23"/>
      <c r="GCC1" s="23"/>
      <c r="GCD1" s="23"/>
      <c r="GCE1" s="23"/>
      <c r="GCF1" s="23"/>
      <c r="GCG1" s="23"/>
      <c r="GCH1" s="23"/>
      <c r="GCI1" s="23"/>
      <c r="GCJ1" s="23"/>
      <c r="GCK1" s="23"/>
      <c r="GCL1" s="23"/>
      <c r="GCM1" s="23"/>
      <c r="GCN1" s="23"/>
      <c r="GCO1" s="23"/>
      <c r="GCP1" s="23"/>
      <c r="GCQ1" s="23"/>
      <c r="GCR1" s="23"/>
      <c r="GCS1" s="23"/>
      <c r="GCT1" s="23"/>
      <c r="GCU1" s="23"/>
      <c r="GCV1" s="23"/>
      <c r="GCW1" s="23"/>
      <c r="GCX1" s="23"/>
      <c r="GCY1" s="23"/>
      <c r="GCZ1" s="23"/>
      <c r="GDA1" s="23"/>
      <c r="GDB1" s="23"/>
      <c r="GDC1" s="23"/>
      <c r="GDD1" s="23"/>
      <c r="GDE1" s="23"/>
      <c r="GDF1" s="23"/>
      <c r="GDG1" s="23"/>
      <c r="GDH1" s="23"/>
      <c r="GDI1" s="23"/>
      <c r="GDJ1" s="23"/>
      <c r="GDK1" s="23"/>
      <c r="GDL1" s="23"/>
      <c r="GDM1" s="23"/>
      <c r="GDN1" s="23"/>
      <c r="GDO1" s="23"/>
      <c r="GDP1" s="23"/>
      <c r="GDQ1" s="23"/>
      <c r="GDR1" s="23"/>
      <c r="GDS1" s="23"/>
      <c r="GDT1" s="23"/>
      <c r="GDU1" s="23"/>
      <c r="GDV1" s="23"/>
      <c r="GDW1" s="23"/>
      <c r="GDX1" s="23"/>
      <c r="GDY1" s="23"/>
      <c r="GDZ1" s="23"/>
      <c r="GEA1" s="23"/>
      <c r="GEB1" s="23"/>
      <c r="GEC1" s="23"/>
      <c r="GED1" s="23"/>
      <c r="GEE1" s="23"/>
      <c r="GEF1" s="23"/>
      <c r="GEG1" s="23"/>
      <c r="GEH1" s="23"/>
      <c r="GEI1" s="23"/>
      <c r="GEJ1" s="23"/>
      <c r="GEK1" s="23"/>
      <c r="GEL1" s="23"/>
      <c r="GEM1" s="23"/>
      <c r="GEN1" s="23"/>
      <c r="GEO1" s="23"/>
      <c r="GEP1" s="23"/>
      <c r="GEQ1" s="23"/>
      <c r="GER1" s="23"/>
      <c r="GES1" s="23"/>
      <c r="GET1" s="23"/>
      <c r="GEU1" s="23"/>
      <c r="GEV1" s="23"/>
      <c r="GEW1" s="23"/>
      <c r="GEX1" s="23"/>
      <c r="GEY1" s="23"/>
      <c r="GEZ1" s="23"/>
      <c r="GFA1" s="23"/>
      <c r="GFB1" s="23"/>
      <c r="GFC1" s="23"/>
      <c r="GFD1" s="23"/>
      <c r="GFE1" s="23"/>
      <c r="GFF1" s="23"/>
      <c r="GFG1" s="23"/>
      <c r="GFH1" s="23"/>
      <c r="GFI1" s="23"/>
      <c r="GFJ1" s="23"/>
      <c r="GFK1" s="23"/>
      <c r="GFL1" s="23"/>
      <c r="GFM1" s="23"/>
      <c r="GFN1" s="23"/>
      <c r="GFO1" s="23"/>
      <c r="GFP1" s="23"/>
      <c r="GFQ1" s="23"/>
      <c r="GFR1" s="23"/>
      <c r="GFS1" s="23"/>
      <c r="GFT1" s="23"/>
      <c r="GFU1" s="23"/>
      <c r="GFV1" s="23"/>
      <c r="GFW1" s="23"/>
      <c r="GFX1" s="23"/>
      <c r="GFY1" s="23"/>
      <c r="GFZ1" s="23"/>
      <c r="GGA1" s="23"/>
      <c r="GGB1" s="23"/>
      <c r="GGC1" s="23"/>
      <c r="GGD1" s="23"/>
      <c r="GGE1" s="23"/>
      <c r="GGF1" s="23"/>
      <c r="GGG1" s="23"/>
      <c r="GGH1" s="23"/>
      <c r="GGI1" s="23"/>
      <c r="GGJ1" s="23"/>
      <c r="GGK1" s="23"/>
      <c r="GGL1" s="23"/>
      <c r="GGM1" s="23"/>
      <c r="GGN1" s="23"/>
      <c r="GGO1" s="23"/>
      <c r="GGP1" s="23"/>
      <c r="GGQ1" s="23"/>
      <c r="GGR1" s="23"/>
      <c r="GGS1" s="23"/>
      <c r="GGT1" s="23"/>
      <c r="GGU1" s="23"/>
      <c r="GGV1" s="23"/>
      <c r="GGW1" s="23"/>
      <c r="GGX1" s="23"/>
      <c r="GGY1" s="23"/>
      <c r="GGZ1" s="23"/>
      <c r="GHA1" s="23"/>
      <c r="GHB1" s="23"/>
      <c r="GHC1" s="23"/>
      <c r="GHD1" s="23"/>
      <c r="GHE1" s="23"/>
      <c r="GHF1" s="23"/>
      <c r="GHG1" s="23"/>
      <c r="GHH1" s="23"/>
      <c r="GHI1" s="23"/>
      <c r="GHJ1" s="23"/>
      <c r="GHK1" s="23"/>
      <c r="GHL1" s="23"/>
      <c r="GHM1" s="23"/>
      <c r="GHN1" s="23"/>
      <c r="GHO1" s="23"/>
      <c r="GHP1" s="23"/>
      <c r="GHQ1" s="23"/>
      <c r="GHR1" s="23"/>
      <c r="GHS1" s="23"/>
      <c r="GHT1" s="23"/>
      <c r="GHU1" s="23"/>
      <c r="GHV1" s="23"/>
      <c r="GHW1" s="23"/>
      <c r="GHX1" s="23"/>
      <c r="GHY1" s="23"/>
      <c r="GHZ1" s="23"/>
      <c r="GIA1" s="23"/>
      <c r="GIB1" s="23"/>
      <c r="GIC1" s="23"/>
      <c r="GID1" s="23"/>
      <c r="GIE1" s="23"/>
      <c r="GIF1" s="23"/>
      <c r="GIG1" s="23"/>
      <c r="GIH1" s="23"/>
      <c r="GII1" s="23"/>
      <c r="GIJ1" s="23"/>
      <c r="GIK1" s="23"/>
      <c r="GIL1" s="23"/>
      <c r="GIM1" s="23"/>
      <c r="GIN1" s="23"/>
      <c r="GIO1" s="23"/>
      <c r="GIP1" s="23"/>
      <c r="GIQ1" s="23"/>
      <c r="GIR1" s="23"/>
      <c r="GIS1" s="23"/>
      <c r="GIT1" s="23"/>
      <c r="GIU1" s="23"/>
      <c r="GIV1" s="23"/>
      <c r="GIW1" s="23"/>
      <c r="GIX1" s="23"/>
      <c r="GIY1" s="23"/>
      <c r="GIZ1" s="23"/>
      <c r="GJA1" s="23"/>
      <c r="GJB1" s="23"/>
      <c r="GJC1" s="23"/>
      <c r="GJD1" s="23"/>
      <c r="GJE1" s="23"/>
      <c r="GJF1" s="23"/>
      <c r="GJG1" s="23"/>
      <c r="GJH1" s="23"/>
      <c r="GJI1" s="23"/>
      <c r="GJJ1" s="23"/>
      <c r="GJK1" s="23"/>
      <c r="GJL1" s="23"/>
      <c r="GJM1" s="23"/>
      <c r="GJN1" s="23"/>
      <c r="GJO1" s="23"/>
      <c r="GJP1" s="23"/>
      <c r="GJQ1" s="23"/>
      <c r="GJR1" s="23"/>
      <c r="GJS1" s="23"/>
      <c r="GJT1" s="23"/>
      <c r="GJU1" s="23"/>
      <c r="GJV1" s="23"/>
      <c r="GJW1" s="23"/>
      <c r="GJX1" s="23"/>
      <c r="GJY1" s="23"/>
      <c r="GJZ1" s="23"/>
      <c r="GKA1" s="23"/>
      <c r="GKB1" s="23"/>
      <c r="GKC1" s="23"/>
      <c r="GKD1" s="23"/>
      <c r="GKE1" s="23"/>
      <c r="GKF1" s="23"/>
      <c r="GKG1" s="23"/>
      <c r="GKH1" s="23"/>
      <c r="GKI1" s="23"/>
      <c r="GKJ1" s="23"/>
      <c r="GKK1" s="23"/>
      <c r="GKL1" s="23"/>
      <c r="GKM1" s="23"/>
      <c r="GKN1" s="23"/>
      <c r="GKO1" s="23"/>
      <c r="GKP1" s="23"/>
      <c r="GKQ1" s="23"/>
      <c r="GKR1" s="23"/>
      <c r="GKS1" s="23"/>
      <c r="GKT1" s="23"/>
      <c r="GKU1" s="23"/>
      <c r="GKV1" s="23"/>
      <c r="GKW1" s="23"/>
      <c r="GKX1" s="23"/>
      <c r="GKY1" s="23"/>
      <c r="GKZ1" s="23"/>
      <c r="GLA1" s="23"/>
      <c r="GLB1" s="23"/>
      <c r="GLC1" s="23"/>
      <c r="GLD1" s="23"/>
      <c r="GLE1" s="23"/>
      <c r="GLF1" s="23"/>
      <c r="GLG1" s="23"/>
      <c r="GLH1" s="23"/>
      <c r="GLI1" s="23"/>
      <c r="GLJ1" s="23"/>
      <c r="GLK1" s="23"/>
      <c r="GLL1" s="23"/>
      <c r="GLM1" s="23"/>
      <c r="GLN1" s="23"/>
      <c r="GLO1" s="23"/>
      <c r="GLP1" s="23"/>
      <c r="GLQ1" s="23"/>
      <c r="GLR1" s="23"/>
      <c r="GLS1" s="23"/>
      <c r="GLT1" s="23"/>
      <c r="GLU1" s="23"/>
      <c r="GLV1" s="23"/>
      <c r="GLW1" s="23"/>
      <c r="GLX1" s="23"/>
      <c r="GLY1" s="23"/>
      <c r="GLZ1" s="23"/>
      <c r="GMA1" s="23"/>
      <c r="GMB1" s="23"/>
      <c r="GMC1" s="23"/>
      <c r="GMD1" s="23"/>
      <c r="GME1" s="23"/>
      <c r="GMF1" s="23"/>
      <c r="GMG1" s="23"/>
      <c r="GMH1" s="23"/>
      <c r="GMI1" s="23"/>
      <c r="GMJ1" s="23"/>
      <c r="GMK1" s="23"/>
      <c r="GML1" s="23"/>
      <c r="GMM1" s="23"/>
      <c r="GMN1" s="23"/>
      <c r="GMO1" s="23"/>
      <c r="GMP1" s="23"/>
      <c r="GMQ1" s="23"/>
      <c r="GMR1" s="23"/>
      <c r="GMS1" s="23"/>
      <c r="GMT1" s="23"/>
      <c r="GMU1" s="23"/>
      <c r="GMV1" s="23"/>
      <c r="GMW1" s="23"/>
      <c r="GMX1" s="23"/>
      <c r="GMY1" s="23"/>
      <c r="GMZ1" s="23"/>
      <c r="GNA1" s="23"/>
      <c r="GNB1" s="23"/>
      <c r="GNC1" s="23"/>
      <c r="GND1" s="23"/>
      <c r="GNE1" s="23"/>
      <c r="GNF1" s="23"/>
      <c r="GNG1" s="23"/>
      <c r="GNH1" s="23"/>
      <c r="GNI1" s="23"/>
      <c r="GNJ1" s="23"/>
      <c r="GNK1" s="23"/>
      <c r="GNL1" s="23"/>
      <c r="GNM1" s="23"/>
      <c r="GNN1" s="23"/>
      <c r="GNO1" s="23"/>
      <c r="GNP1" s="23"/>
      <c r="GNQ1" s="23"/>
      <c r="GNR1" s="23"/>
      <c r="GNS1" s="23"/>
      <c r="GNT1" s="23"/>
      <c r="GNU1" s="23"/>
      <c r="GNV1" s="23"/>
      <c r="GNW1" s="23"/>
      <c r="GNX1" s="23"/>
      <c r="GNY1" s="23"/>
      <c r="GNZ1" s="23"/>
      <c r="GOA1" s="23"/>
      <c r="GOB1" s="23"/>
      <c r="GOC1" s="23"/>
      <c r="GOD1" s="23"/>
      <c r="GOE1" s="23"/>
      <c r="GOF1" s="23"/>
      <c r="GOG1" s="23"/>
      <c r="GOH1" s="23"/>
      <c r="GOI1" s="23"/>
      <c r="GOJ1" s="23"/>
      <c r="GOK1" s="23"/>
      <c r="GOL1" s="23"/>
      <c r="GOM1" s="23"/>
      <c r="GON1" s="23"/>
      <c r="GOO1" s="23"/>
      <c r="GOP1" s="23"/>
      <c r="GOQ1" s="23"/>
      <c r="GOR1" s="23"/>
      <c r="GOS1" s="23"/>
      <c r="GOT1" s="23"/>
      <c r="GOU1" s="23"/>
      <c r="GOV1" s="23"/>
      <c r="GOW1" s="23"/>
      <c r="GOX1" s="23"/>
      <c r="GOY1" s="23"/>
      <c r="GOZ1" s="23"/>
      <c r="GPA1" s="23"/>
      <c r="GPB1" s="23"/>
      <c r="GPC1" s="23"/>
      <c r="GPD1" s="23"/>
      <c r="GPE1" s="23"/>
      <c r="GPF1" s="23"/>
      <c r="GPG1" s="23"/>
      <c r="GPH1" s="23"/>
      <c r="GPI1" s="23"/>
      <c r="GPJ1" s="23"/>
      <c r="GPK1" s="23"/>
      <c r="GPL1" s="23"/>
      <c r="GPM1" s="23"/>
      <c r="GPN1" s="23"/>
      <c r="GPO1" s="23"/>
      <c r="GPP1" s="23"/>
      <c r="GPQ1" s="23"/>
      <c r="GPR1" s="23"/>
      <c r="GPS1" s="23"/>
      <c r="GPT1" s="23"/>
      <c r="GPU1" s="23"/>
      <c r="GPV1" s="23"/>
      <c r="GPW1" s="23"/>
      <c r="GPX1" s="23"/>
      <c r="GPY1" s="23"/>
      <c r="GPZ1" s="23"/>
      <c r="GQA1" s="23"/>
      <c r="GQB1" s="23"/>
      <c r="GQC1" s="23"/>
      <c r="GQD1" s="23"/>
      <c r="GQE1" s="23"/>
      <c r="GQF1" s="23"/>
      <c r="GQG1" s="23"/>
      <c r="GQH1" s="23"/>
      <c r="GQI1" s="23"/>
      <c r="GQJ1" s="23"/>
      <c r="GQK1" s="23"/>
      <c r="GQL1" s="23"/>
      <c r="GQM1" s="23"/>
      <c r="GQN1" s="23"/>
      <c r="GQO1" s="23"/>
      <c r="GQP1" s="23"/>
      <c r="GQQ1" s="23"/>
      <c r="GQR1" s="23"/>
      <c r="GQS1" s="23"/>
      <c r="GQT1" s="23"/>
      <c r="GQU1" s="23"/>
      <c r="GQV1" s="23"/>
      <c r="GQW1" s="23"/>
      <c r="GQX1" s="23"/>
      <c r="GQY1" s="23"/>
      <c r="GQZ1" s="23"/>
      <c r="GRA1" s="23"/>
      <c r="GRB1" s="23"/>
      <c r="GRC1" s="23"/>
      <c r="GRD1" s="23"/>
      <c r="GRE1" s="23"/>
      <c r="GRF1" s="23"/>
      <c r="GRG1" s="23"/>
      <c r="GRH1" s="23"/>
      <c r="GRI1" s="23"/>
      <c r="GRJ1" s="23"/>
      <c r="GRK1" s="23"/>
      <c r="GRL1" s="23"/>
      <c r="GRM1" s="23"/>
      <c r="GRN1" s="23"/>
      <c r="GRO1" s="23"/>
      <c r="GRP1" s="23"/>
      <c r="GRQ1" s="23"/>
      <c r="GRR1" s="23"/>
      <c r="GRS1" s="23"/>
      <c r="GRT1" s="23"/>
      <c r="GRU1" s="23"/>
      <c r="GRV1" s="23"/>
      <c r="GRW1" s="23"/>
      <c r="GRX1" s="23"/>
      <c r="GRY1" s="23"/>
      <c r="GRZ1" s="23"/>
      <c r="GSA1" s="23"/>
      <c r="GSB1" s="23"/>
      <c r="GSC1" s="23"/>
      <c r="GSD1" s="23"/>
      <c r="GSE1" s="23"/>
      <c r="GSF1" s="23"/>
      <c r="GSG1" s="23"/>
      <c r="GSH1" s="23"/>
      <c r="GSI1" s="23"/>
      <c r="GSJ1" s="23"/>
      <c r="GSK1" s="23"/>
      <c r="GSL1" s="23"/>
      <c r="GSM1" s="23"/>
      <c r="GSN1" s="23"/>
      <c r="GSO1" s="23"/>
      <c r="GSP1" s="23"/>
      <c r="GSQ1" s="23"/>
      <c r="GSR1" s="23"/>
      <c r="GSS1" s="23"/>
      <c r="GST1" s="23"/>
      <c r="GSU1" s="23"/>
      <c r="GSV1" s="23"/>
      <c r="GSW1" s="23"/>
      <c r="GSX1" s="23"/>
      <c r="GSY1" s="23"/>
      <c r="GSZ1" s="23"/>
      <c r="GTA1" s="23"/>
      <c r="GTB1" s="23"/>
      <c r="GTC1" s="23"/>
      <c r="GTD1" s="23"/>
      <c r="GTE1" s="23"/>
      <c r="GTF1" s="23"/>
      <c r="GTG1" s="23"/>
      <c r="GTH1" s="23"/>
      <c r="GTI1" s="23"/>
      <c r="GTJ1" s="23"/>
      <c r="GTK1" s="23"/>
      <c r="GTL1" s="23"/>
      <c r="GTM1" s="23"/>
      <c r="GTN1" s="23"/>
      <c r="GTO1" s="23"/>
      <c r="GTP1" s="23"/>
      <c r="GTQ1" s="23"/>
      <c r="GTR1" s="23"/>
      <c r="GTS1" s="23"/>
      <c r="GTT1" s="23"/>
      <c r="GTU1" s="23"/>
      <c r="GTV1" s="23"/>
      <c r="GTW1" s="23"/>
      <c r="GTX1" s="23"/>
      <c r="GTY1" s="23"/>
      <c r="GTZ1" s="23"/>
      <c r="GUA1" s="23"/>
      <c r="GUB1" s="23"/>
      <c r="GUC1" s="23"/>
      <c r="GUD1" s="23"/>
      <c r="GUE1" s="23"/>
      <c r="GUF1" s="23"/>
      <c r="GUG1" s="23"/>
      <c r="GUH1" s="23"/>
      <c r="GUI1" s="23"/>
      <c r="GUJ1" s="23"/>
      <c r="GUK1" s="23"/>
      <c r="GUL1" s="23"/>
      <c r="GUM1" s="23"/>
      <c r="GUN1" s="23"/>
      <c r="GUO1" s="23"/>
      <c r="GUP1" s="23"/>
      <c r="GUQ1" s="23"/>
      <c r="GUR1" s="23"/>
      <c r="GUS1" s="23"/>
      <c r="GUT1" s="23"/>
      <c r="GUU1" s="23"/>
      <c r="GUV1" s="23"/>
      <c r="GUW1" s="23"/>
      <c r="GUX1" s="23"/>
      <c r="GUY1" s="23"/>
      <c r="GUZ1" s="23"/>
      <c r="GVA1" s="23"/>
      <c r="GVB1" s="23"/>
      <c r="GVC1" s="23"/>
      <c r="GVD1" s="23"/>
      <c r="GVE1" s="23"/>
      <c r="GVF1" s="23"/>
      <c r="GVG1" s="23"/>
      <c r="GVH1" s="23"/>
      <c r="GVI1" s="23"/>
      <c r="GVJ1" s="23"/>
      <c r="GVK1" s="23"/>
      <c r="GVL1" s="23"/>
      <c r="GVM1" s="23"/>
      <c r="GVN1" s="23"/>
      <c r="GVO1" s="23"/>
      <c r="GVP1" s="23"/>
      <c r="GVQ1" s="23"/>
      <c r="GVR1" s="23"/>
      <c r="GVS1" s="23"/>
      <c r="GVT1" s="23"/>
      <c r="GVU1" s="23"/>
      <c r="GVV1" s="23"/>
      <c r="GVW1" s="23"/>
      <c r="GVX1" s="23"/>
      <c r="GVY1" s="23"/>
      <c r="GVZ1" s="23"/>
      <c r="GWA1" s="23"/>
      <c r="GWB1" s="23"/>
      <c r="GWC1" s="23"/>
      <c r="GWD1" s="23"/>
      <c r="GWE1" s="23"/>
      <c r="GWF1" s="23"/>
      <c r="GWG1" s="23"/>
      <c r="GWH1" s="23"/>
      <c r="GWI1" s="23"/>
      <c r="GWJ1" s="23"/>
      <c r="GWK1" s="23"/>
      <c r="GWL1" s="23"/>
      <c r="GWM1" s="23"/>
      <c r="GWN1" s="23"/>
      <c r="GWO1" s="23"/>
      <c r="GWP1" s="23"/>
      <c r="GWQ1" s="23"/>
      <c r="GWR1" s="23"/>
      <c r="GWS1" s="23"/>
      <c r="GWT1" s="23"/>
      <c r="GWU1" s="23"/>
      <c r="GWV1" s="23"/>
      <c r="GWW1" s="23"/>
      <c r="GWX1" s="23"/>
      <c r="GWY1" s="23"/>
      <c r="GWZ1" s="23"/>
      <c r="GXA1" s="23"/>
      <c r="GXB1" s="23"/>
      <c r="GXC1" s="23"/>
      <c r="GXD1" s="23"/>
      <c r="GXE1" s="23"/>
      <c r="GXF1" s="23"/>
      <c r="GXG1" s="23"/>
      <c r="GXH1" s="23"/>
      <c r="GXI1" s="23"/>
      <c r="GXJ1" s="23"/>
      <c r="GXK1" s="23"/>
      <c r="GXL1" s="23"/>
      <c r="GXM1" s="23"/>
      <c r="GXN1" s="23"/>
      <c r="GXO1" s="23"/>
      <c r="GXP1" s="23"/>
      <c r="GXQ1" s="23"/>
      <c r="GXR1" s="23"/>
      <c r="GXS1" s="23"/>
      <c r="GXT1" s="23"/>
      <c r="GXU1" s="23"/>
      <c r="GXV1" s="23"/>
      <c r="GXW1" s="23"/>
      <c r="GXX1" s="23"/>
      <c r="GXY1" s="23"/>
      <c r="GXZ1" s="23"/>
      <c r="GYA1" s="23"/>
      <c r="GYB1" s="23"/>
      <c r="GYC1" s="23"/>
      <c r="GYD1" s="23"/>
      <c r="GYE1" s="23"/>
      <c r="GYF1" s="23"/>
      <c r="GYG1" s="23"/>
      <c r="GYH1" s="23"/>
      <c r="GYI1" s="23"/>
      <c r="GYJ1" s="23"/>
      <c r="GYK1" s="23"/>
      <c r="GYL1" s="23"/>
      <c r="GYM1" s="23"/>
      <c r="GYN1" s="23"/>
      <c r="GYO1" s="23"/>
      <c r="GYP1" s="23"/>
      <c r="GYQ1" s="23"/>
      <c r="GYR1" s="23"/>
      <c r="GYS1" s="23"/>
      <c r="GYT1" s="23"/>
      <c r="GYU1" s="23"/>
      <c r="GYV1" s="23"/>
      <c r="GYW1" s="23"/>
      <c r="GYX1" s="23"/>
      <c r="GYY1" s="23"/>
      <c r="GYZ1" s="23"/>
      <c r="GZA1" s="23"/>
      <c r="GZB1" s="23"/>
      <c r="GZC1" s="23"/>
      <c r="GZD1" s="23"/>
      <c r="GZE1" s="23"/>
      <c r="GZF1" s="23"/>
      <c r="GZG1" s="23"/>
      <c r="GZH1" s="23"/>
      <c r="GZI1" s="23"/>
      <c r="GZJ1" s="23"/>
      <c r="GZK1" s="23"/>
      <c r="GZL1" s="23"/>
      <c r="GZM1" s="23"/>
      <c r="GZN1" s="23"/>
      <c r="GZO1" s="23"/>
      <c r="GZP1" s="23"/>
      <c r="GZQ1" s="23"/>
      <c r="GZR1" s="23"/>
      <c r="GZS1" s="23"/>
      <c r="GZT1" s="23"/>
      <c r="GZU1" s="23"/>
      <c r="GZV1" s="23"/>
      <c r="GZW1" s="23"/>
      <c r="GZX1" s="23"/>
      <c r="GZY1" s="23"/>
      <c r="GZZ1" s="23"/>
      <c r="HAA1" s="23"/>
      <c r="HAB1" s="23"/>
      <c r="HAC1" s="23"/>
      <c r="HAD1" s="23"/>
      <c r="HAE1" s="23"/>
      <c r="HAF1" s="23"/>
      <c r="HAG1" s="23"/>
      <c r="HAH1" s="23"/>
      <c r="HAI1" s="23"/>
      <c r="HAJ1" s="23"/>
      <c r="HAK1" s="23"/>
      <c r="HAL1" s="23"/>
      <c r="HAM1" s="23"/>
      <c r="HAN1" s="23"/>
      <c r="HAO1" s="23"/>
      <c r="HAP1" s="23"/>
      <c r="HAQ1" s="23"/>
      <c r="HAR1" s="23"/>
      <c r="HAS1" s="23"/>
      <c r="HAT1" s="23"/>
      <c r="HAU1" s="23"/>
      <c r="HAV1" s="23"/>
      <c r="HAW1" s="23"/>
      <c r="HAX1" s="23"/>
      <c r="HAY1" s="23"/>
      <c r="HAZ1" s="23"/>
      <c r="HBA1" s="23"/>
      <c r="HBB1" s="23"/>
      <c r="HBC1" s="23"/>
      <c r="HBD1" s="23"/>
      <c r="HBE1" s="23"/>
      <c r="HBF1" s="23"/>
      <c r="HBG1" s="23"/>
      <c r="HBH1" s="23"/>
      <c r="HBI1" s="23"/>
      <c r="HBJ1" s="23"/>
      <c r="HBK1" s="23"/>
      <c r="HBL1" s="23"/>
      <c r="HBM1" s="23"/>
      <c r="HBN1" s="23"/>
      <c r="HBO1" s="23"/>
      <c r="HBP1" s="23"/>
      <c r="HBQ1" s="23"/>
      <c r="HBR1" s="23"/>
      <c r="HBS1" s="23"/>
      <c r="HBT1" s="23"/>
      <c r="HBU1" s="23"/>
      <c r="HBV1" s="23"/>
      <c r="HBW1" s="23"/>
      <c r="HBX1" s="23"/>
      <c r="HBY1" s="23"/>
      <c r="HBZ1" s="23"/>
      <c r="HCA1" s="23"/>
      <c r="HCB1" s="23"/>
      <c r="HCC1" s="23"/>
      <c r="HCD1" s="23"/>
      <c r="HCE1" s="23"/>
      <c r="HCF1" s="23"/>
      <c r="HCG1" s="23"/>
      <c r="HCH1" s="23"/>
      <c r="HCI1" s="23"/>
      <c r="HCJ1" s="23"/>
      <c r="HCK1" s="23"/>
      <c r="HCL1" s="23"/>
      <c r="HCM1" s="23"/>
      <c r="HCN1" s="23"/>
      <c r="HCO1" s="23"/>
      <c r="HCP1" s="23"/>
      <c r="HCQ1" s="23"/>
      <c r="HCR1" s="23"/>
      <c r="HCS1" s="23"/>
      <c r="HCT1" s="23"/>
      <c r="HCU1" s="23"/>
      <c r="HCV1" s="23"/>
      <c r="HCW1" s="23"/>
      <c r="HCX1" s="23"/>
      <c r="HCY1" s="23"/>
      <c r="HCZ1" s="23"/>
      <c r="HDA1" s="23"/>
      <c r="HDB1" s="23"/>
      <c r="HDC1" s="23"/>
      <c r="HDD1" s="23"/>
      <c r="HDE1" s="23"/>
      <c r="HDF1" s="23"/>
      <c r="HDG1" s="23"/>
      <c r="HDH1" s="23"/>
      <c r="HDI1" s="23"/>
      <c r="HDJ1" s="23"/>
      <c r="HDK1" s="23"/>
      <c r="HDL1" s="23"/>
      <c r="HDM1" s="23"/>
      <c r="HDN1" s="23"/>
      <c r="HDO1" s="23"/>
      <c r="HDP1" s="23"/>
      <c r="HDQ1" s="23"/>
      <c r="HDR1" s="23"/>
      <c r="HDS1" s="23"/>
      <c r="HDT1" s="23"/>
      <c r="HDU1" s="23"/>
      <c r="HDV1" s="23"/>
      <c r="HDW1" s="23"/>
      <c r="HDX1" s="23"/>
      <c r="HDY1" s="23"/>
      <c r="HDZ1" s="23"/>
      <c r="HEA1" s="23"/>
      <c r="HEB1" s="23"/>
      <c r="HEC1" s="23"/>
      <c r="HED1" s="23"/>
      <c r="HEE1" s="23"/>
      <c r="HEF1" s="23"/>
      <c r="HEG1" s="23"/>
      <c r="HEH1" s="23"/>
      <c r="HEI1" s="23"/>
      <c r="HEJ1" s="23"/>
      <c r="HEK1" s="23"/>
      <c r="HEL1" s="23"/>
      <c r="HEM1" s="23"/>
      <c r="HEN1" s="23"/>
      <c r="HEO1" s="23"/>
      <c r="HEP1" s="23"/>
      <c r="HEQ1" s="23"/>
      <c r="HER1" s="23"/>
      <c r="HES1" s="23"/>
      <c r="HET1" s="23"/>
      <c r="HEU1" s="23"/>
      <c r="HEV1" s="23"/>
      <c r="HEW1" s="23"/>
      <c r="HEX1" s="23"/>
      <c r="HEY1" s="23"/>
      <c r="HEZ1" s="23"/>
      <c r="HFA1" s="23"/>
      <c r="HFB1" s="23"/>
      <c r="HFC1" s="23"/>
      <c r="HFD1" s="23"/>
      <c r="HFE1" s="23"/>
      <c r="HFF1" s="23"/>
      <c r="HFG1" s="23"/>
      <c r="HFH1" s="23"/>
      <c r="HFI1" s="23"/>
      <c r="HFJ1" s="23"/>
      <c r="HFK1" s="23"/>
      <c r="HFL1" s="23"/>
      <c r="HFM1" s="23"/>
      <c r="HFN1" s="23"/>
      <c r="HFO1" s="23"/>
      <c r="HFP1" s="23"/>
      <c r="HFQ1" s="23"/>
      <c r="HFR1" s="23"/>
      <c r="HFS1" s="23"/>
      <c r="HFT1" s="23"/>
      <c r="HFU1" s="23"/>
      <c r="HFV1" s="23"/>
      <c r="HFW1" s="23"/>
      <c r="HFX1" s="23"/>
      <c r="HFY1" s="23"/>
      <c r="HFZ1" s="23"/>
      <c r="HGA1" s="23"/>
      <c r="HGB1" s="23"/>
      <c r="HGC1" s="23"/>
      <c r="HGD1" s="23"/>
      <c r="HGE1" s="23"/>
      <c r="HGF1" s="23"/>
      <c r="HGG1" s="23"/>
      <c r="HGH1" s="23"/>
      <c r="HGI1" s="23"/>
      <c r="HGJ1" s="23"/>
      <c r="HGK1" s="23"/>
      <c r="HGL1" s="23"/>
      <c r="HGM1" s="23"/>
      <c r="HGN1" s="23"/>
      <c r="HGO1" s="23"/>
      <c r="HGP1" s="23"/>
      <c r="HGQ1" s="23"/>
      <c r="HGR1" s="23"/>
      <c r="HGS1" s="23"/>
      <c r="HGT1" s="23"/>
      <c r="HGU1" s="23"/>
      <c r="HGV1" s="23"/>
      <c r="HGW1" s="23"/>
      <c r="HGX1" s="23"/>
      <c r="HGY1" s="23"/>
      <c r="HGZ1" s="23"/>
      <c r="HHA1" s="23"/>
      <c r="HHB1" s="23"/>
      <c r="HHC1" s="23"/>
      <c r="HHD1" s="23"/>
      <c r="HHE1" s="23"/>
      <c r="HHF1" s="23"/>
      <c r="HHG1" s="23"/>
      <c r="HHH1" s="23"/>
      <c r="HHI1" s="23"/>
      <c r="HHJ1" s="23"/>
      <c r="HHK1" s="23"/>
      <c r="HHL1" s="23"/>
      <c r="HHM1" s="23"/>
      <c r="HHN1" s="23"/>
      <c r="HHO1" s="23"/>
      <c r="HHP1" s="23"/>
      <c r="HHQ1" s="23"/>
      <c r="HHR1" s="23"/>
      <c r="HHS1" s="23"/>
      <c r="HHT1" s="23"/>
      <c r="HHU1" s="23"/>
      <c r="HHV1" s="23"/>
      <c r="HHW1" s="23"/>
      <c r="HHX1" s="23"/>
      <c r="HHY1" s="23"/>
      <c r="HHZ1" s="23"/>
      <c r="HIA1" s="23"/>
      <c r="HIB1" s="23"/>
      <c r="HIC1" s="23"/>
      <c r="HID1" s="23"/>
      <c r="HIE1" s="23"/>
      <c r="HIF1" s="23"/>
      <c r="HIG1" s="23"/>
      <c r="HIH1" s="23"/>
      <c r="HII1" s="23"/>
      <c r="HIJ1" s="23"/>
      <c r="HIK1" s="23"/>
      <c r="HIL1" s="23"/>
      <c r="HIM1" s="23"/>
      <c r="HIN1" s="23"/>
      <c r="HIO1" s="23"/>
      <c r="HIP1" s="23"/>
      <c r="HIQ1" s="23"/>
      <c r="HIR1" s="23"/>
      <c r="HIS1" s="23"/>
      <c r="HIT1" s="23"/>
      <c r="HIU1" s="23"/>
      <c r="HIV1" s="23"/>
      <c r="HIW1" s="23"/>
      <c r="HIX1" s="23"/>
      <c r="HIY1" s="23"/>
      <c r="HIZ1" s="23"/>
      <c r="HJA1" s="23"/>
      <c r="HJB1" s="23"/>
      <c r="HJC1" s="23"/>
      <c r="HJD1" s="23"/>
      <c r="HJE1" s="23"/>
      <c r="HJF1" s="23"/>
      <c r="HJG1" s="23"/>
      <c r="HJH1" s="23"/>
      <c r="HJI1" s="23"/>
      <c r="HJJ1" s="23"/>
      <c r="HJK1" s="23"/>
      <c r="HJL1" s="23"/>
      <c r="HJM1" s="23"/>
      <c r="HJN1" s="23"/>
      <c r="HJO1" s="23"/>
      <c r="HJP1" s="23"/>
      <c r="HJQ1" s="23"/>
      <c r="HJR1" s="23"/>
      <c r="HJS1" s="23"/>
      <c r="HJT1" s="23"/>
      <c r="HJU1" s="23"/>
      <c r="HJV1" s="23"/>
      <c r="HJW1" s="23"/>
      <c r="HJX1" s="23"/>
      <c r="HJY1" s="23"/>
      <c r="HJZ1" s="23"/>
      <c r="HKA1" s="23"/>
      <c r="HKB1" s="23"/>
      <c r="HKC1" s="23"/>
      <c r="HKD1" s="23"/>
      <c r="HKE1" s="23"/>
      <c r="HKF1" s="23"/>
      <c r="HKG1" s="23"/>
      <c r="HKH1" s="23"/>
      <c r="HKI1" s="23"/>
      <c r="HKJ1" s="23"/>
      <c r="HKK1" s="23"/>
      <c r="HKL1" s="23"/>
      <c r="HKM1" s="23"/>
      <c r="HKN1" s="23"/>
      <c r="HKO1" s="23"/>
      <c r="HKP1" s="23"/>
      <c r="HKQ1" s="23"/>
      <c r="HKR1" s="23"/>
      <c r="HKS1" s="23"/>
      <c r="HKT1" s="23"/>
      <c r="HKU1" s="23"/>
      <c r="HKV1" s="23"/>
      <c r="HKW1" s="23"/>
      <c r="HKX1" s="23"/>
      <c r="HKY1" s="23"/>
      <c r="HKZ1" s="23"/>
      <c r="HLA1" s="23"/>
      <c r="HLB1" s="23"/>
      <c r="HLC1" s="23"/>
      <c r="HLD1" s="23"/>
      <c r="HLE1" s="23"/>
      <c r="HLF1" s="23"/>
      <c r="HLG1" s="23"/>
      <c r="HLH1" s="23"/>
      <c r="HLI1" s="23"/>
      <c r="HLJ1" s="23"/>
      <c r="HLK1" s="23"/>
      <c r="HLL1" s="23"/>
      <c r="HLM1" s="23"/>
      <c r="HLN1" s="23"/>
      <c r="HLO1" s="23"/>
      <c r="HLP1" s="23"/>
      <c r="HLQ1" s="23"/>
      <c r="HLR1" s="23"/>
      <c r="HLS1" s="23"/>
      <c r="HLT1" s="23"/>
      <c r="HLU1" s="23"/>
      <c r="HLV1" s="23"/>
      <c r="HLW1" s="23"/>
      <c r="HLX1" s="23"/>
      <c r="HLY1" s="23"/>
      <c r="HLZ1" s="23"/>
      <c r="HMA1" s="23"/>
      <c r="HMB1" s="23"/>
      <c r="HMC1" s="23"/>
      <c r="HMD1" s="23"/>
      <c r="HME1" s="23"/>
      <c r="HMF1" s="23"/>
      <c r="HMG1" s="23"/>
      <c r="HMH1" s="23"/>
      <c r="HMI1" s="23"/>
      <c r="HMJ1" s="23"/>
      <c r="HMK1" s="23"/>
      <c r="HML1" s="23"/>
      <c r="HMM1" s="23"/>
      <c r="HMN1" s="23"/>
      <c r="HMO1" s="23"/>
      <c r="HMP1" s="23"/>
      <c r="HMQ1" s="23"/>
      <c r="HMR1" s="23"/>
      <c r="HMS1" s="23"/>
      <c r="HMT1" s="23"/>
      <c r="HMU1" s="23"/>
      <c r="HMV1" s="23"/>
      <c r="HMW1" s="23"/>
      <c r="HMX1" s="23"/>
      <c r="HMY1" s="23"/>
      <c r="HMZ1" s="23"/>
      <c r="HNA1" s="23"/>
      <c r="HNB1" s="23"/>
      <c r="HNC1" s="23"/>
      <c r="HND1" s="23"/>
      <c r="HNE1" s="23"/>
      <c r="HNF1" s="23"/>
      <c r="HNG1" s="23"/>
      <c r="HNH1" s="23"/>
      <c r="HNI1" s="23"/>
      <c r="HNJ1" s="23"/>
      <c r="HNK1" s="23"/>
      <c r="HNL1" s="23"/>
      <c r="HNM1" s="23"/>
      <c r="HNN1" s="23"/>
      <c r="HNO1" s="23"/>
      <c r="HNP1" s="23"/>
      <c r="HNQ1" s="23"/>
      <c r="HNR1" s="23"/>
      <c r="HNS1" s="23"/>
      <c r="HNT1" s="23"/>
      <c r="HNU1" s="23"/>
      <c r="HNV1" s="23"/>
      <c r="HNW1" s="23"/>
      <c r="HNX1" s="23"/>
      <c r="HNY1" s="23"/>
      <c r="HNZ1" s="23"/>
      <c r="HOA1" s="23"/>
      <c r="HOB1" s="23"/>
      <c r="HOC1" s="23"/>
      <c r="HOD1" s="23"/>
      <c r="HOE1" s="23"/>
      <c r="HOF1" s="23"/>
      <c r="HOG1" s="23"/>
      <c r="HOH1" s="23"/>
      <c r="HOI1" s="23"/>
      <c r="HOJ1" s="23"/>
      <c r="HOK1" s="23"/>
      <c r="HOL1" s="23"/>
      <c r="HOM1" s="23"/>
      <c r="HON1" s="23"/>
      <c r="HOO1" s="23"/>
      <c r="HOP1" s="23"/>
      <c r="HOQ1" s="23"/>
      <c r="HOR1" s="23"/>
      <c r="HOS1" s="23"/>
      <c r="HOT1" s="23"/>
      <c r="HOU1" s="23"/>
      <c r="HOV1" s="23"/>
      <c r="HOW1" s="23"/>
      <c r="HOX1" s="23"/>
      <c r="HOY1" s="23"/>
      <c r="HOZ1" s="23"/>
      <c r="HPA1" s="23"/>
      <c r="HPB1" s="23"/>
      <c r="HPC1" s="23"/>
      <c r="HPD1" s="23"/>
      <c r="HPE1" s="23"/>
      <c r="HPF1" s="23"/>
      <c r="HPG1" s="23"/>
      <c r="HPH1" s="23"/>
      <c r="HPI1" s="23"/>
      <c r="HPJ1" s="23"/>
      <c r="HPK1" s="23"/>
      <c r="HPL1" s="23"/>
      <c r="HPM1" s="23"/>
      <c r="HPN1" s="23"/>
      <c r="HPO1" s="23"/>
      <c r="HPP1" s="23"/>
      <c r="HPQ1" s="23"/>
      <c r="HPR1" s="23"/>
      <c r="HPS1" s="23"/>
      <c r="HPT1" s="23"/>
      <c r="HPU1" s="23"/>
      <c r="HPV1" s="23"/>
      <c r="HPW1" s="23"/>
      <c r="HPX1" s="23"/>
      <c r="HPY1" s="23"/>
      <c r="HPZ1" s="23"/>
      <c r="HQA1" s="23"/>
      <c r="HQB1" s="23"/>
      <c r="HQC1" s="23"/>
      <c r="HQD1" s="23"/>
      <c r="HQE1" s="23"/>
      <c r="HQF1" s="23"/>
      <c r="HQG1" s="23"/>
      <c r="HQH1" s="23"/>
      <c r="HQI1" s="23"/>
      <c r="HQJ1" s="23"/>
      <c r="HQK1" s="23"/>
      <c r="HQL1" s="23"/>
      <c r="HQM1" s="23"/>
      <c r="HQN1" s="23"/>
      <c r="HQO1" s="23"/>
      <c r="HQP1" s="23"/>
      <c r="HQQ1" s="23"/>
      <c r="HQR1" s="23"/>
      <c r="HQS1" s="23"/>
      <c r="HQT1" s="23"/>
      <c r="HQU1" s="23"/>
      <c r="HQV1" s="23"/>
      <c r="HQW1" s="23"/>
      <c r="HQX1" s="23"/>
      <c r="HQY1" s="23"/>
      <c r="HQZ1" s="23"/>
      <c r="HRA1" s="23"/>
      <c r="HRB1" s="23"/>
      <c r="HRC1" s="23"/>
      <c r="HRD1" s="23"/>
      <c r="HRE1" s="23"/>
      <c r="HRF1" s="23"/>
      <c r="HRG1" s="23"/>
      <c r="HRH1" s="23"/>
      <c r="HRI1" s="23"/>
      <c r="HRJ1" s="23"/>
      <c r="HRK1" s="23"/>
      <c r="HRL1" s="23"/>
      <c r="HRM1" s="23"/>
      <c r="HRN1" s="23"/>
      <c r="HRO1" s="23"/>
      <c r="HRP1" s="23"/>
      <c r="HRQ1" s="23"/>
      <c r="HRR1" s="23"/>
      <c r="HRS1" s="23"/>
      <c r="HRT1" s="23"/>
      <c r="HRU1" s="23"/>
      <c r="HRV1" s="23"/>
      <c r="HRW1" s="23"/>
      <c r="HRX1" s="23"/>
      <c r="HRY1" s="23"/>
      <c r="HRZ1" s="23"/>
      <c r="HSA1" s="23"/>
      <c r="HSB1" s="23"/>
      <c r="HSC1" s="23"/>
      <c r="HSD1" s="23"/>
      <c r="HSE1" s="23"/>
      <c r="HSF1" s="23"/>
      <c r="HSG1" s="23"/>
      <c r="HSH1" s="23"/>
      <c r="HSI1" s="23"/>
      <c r="HSJ1" s="23"/>
      <c r="HSK1" s="23"/>
      <c r="HSL1" s="23"/>
      <c r="HSM1" s="23"/>
      <c r="HSN1" s="23"/>
      <c r="HSO1" s="23"/>
      <c r="HSP1" s="23"/>
      <c r="HSQ1" s="23"/>
      <c r="HSR1" s="23"/>
      <c r="HSS1" s="23"/>
      <c r="HST1" s="23"/>
      <c r="HSU1" s="23"/>
      <c r="HSV1" s="23"/>
      <c r="HSW1" s="23"/>
      <c r="HSX1" s="23"/>
      <c r="HSY1" s="23"/>
      <c r="HSZ1" s="23"/>
      <c r="HTA1" s="23"/>
      <c r="HTB1" s="23"/>
      <c r="HTC1" s="23"/>
      <c r="HTD1" s="23"/>
      <c r="HTE1" s="23"/>
      <c r="HTF1" s="23"/>
      <c r="HTG1" s="23"/>
      <c r="HTH1" s="23"/>
      <c r="HTI1" s="23"/>
      <c r="HTJ1" s="23"/>
      <c r="HTK1" s="23"/>
      <c r="HTL1" s="23"/>
      <c r="HTM1" s="23"/>
      <c r="HTN1" s="23"/>
      <c r="HTO1" s="23"/>
      <c r="HTP1" s="23"/>
      <c r="HTQ1" s="23"/>
      <c r="HTR1" s="23"/>
      <c r="HTS1" s="23"/>
      <c r="HTT1" s="23"/>
      <c r="HTU1" s="23"/>
      <c r="HTV1" s="23"/>
      <c r="HTW1" s="23"/>
      <c r="HTX1" s="23"/>
      <c r="HTY1" s="23"/>
      <c r="HTZ1" s="23"/>
      <c r="HUA1" s="23"/>
      <c r="HUB1" s="23"/>
      <c r="HUC1" s="23"/>
      <c r="HUD1" s="23"/>
      <c r="HUE1" s="23"/>
      <c r="HUF1" s="23"/>
      <c r="HUG1" s="23"/>
      <c r="HUH1" s="23"/>
      <c r="HUI1" s="23"/>
      <c r="HUJ1" s="23"/>
      <c r="HUK1" s="23"/>
      <c r="HUL1" s="23"/>
      <c r="HUM1" s="23"/>
      <c r="HUN1" s="23"/>
      <c r="HUO1" s="23"/>
      <c r="HUP1" s="23"/>
      <c r="HUQ1" s="23"/>
      <c r="HUR1" s="23"/>
      <c r="HUS1" s="23"/>
      <c r="HUT1" s="23"/>
      <c r="HUU1" s="23"/>
      <c r="HUV1" s="23"/>
      <c r="HUW1" s="23"/>
      <c r="HUX1" s="23"/>
      <c r="HUY1" s="23"/>
      <c r="HUZ1" s="23"/>
      <c r="HVA1" s="23"/>
      <c r="HVB1" s="23"/>
      <c r="HVC1" s="23"/>
      <c r="HVD1" s="23"/>
      <c r="HVE1" s="23"/>
      <c r="HVF1" s="23"/>
      <c r="HVG1" s="23"/>
      <c r="HVH1" s="23"/>
      <c r="HVI1" s="23"/>
      <c r="HVJ1" s="23"/>
      <c r="HVK1" s="23"/>
      <c r="HVL1" s="23"/>
      <c r="HVM1" s="23"/>
      <c r="HVN1" s="23"/>
      <c r="HVO1" s="23"/>
      <c r="HVP1" s="23"/>
      <c r="HVQ1" s="23"/>
      <c r="HVR1" s="23"/>
      <c r="HVS1" s="23"/>
      <c r="HVT1" s="23"/>
      <c r="HVU1" s="23"/>
      <c r="HVV1" s="23"/>
      <c r="HVW1" s="23"/>
      <c r="HVX1" s="23"/>
      <c r="HVY1" s="23"/>
      <c r="HVZ1" s="23"/>
      <c r="HWA1" s="23"/>
      <c r="HWB1" s="23"/>
      <c r="HWC1" s="23"/>
      <c r="HWD1" s="23"/>
      <c r="HWE1" s="23"/>
      <c r="HWF1" s="23"/>
      <c r="HWG1" s="23"/>
      <c r="HWH1" s="23"/>
      <c r="HWI1" s="23"/>
      <c r="HWJ1" s="23"/>
      <c r="HWK1" s="23"/>
      <c r="HWL1" s="23"/>
      <c r="HWM1" s="23"/>
      <c r="HWN1" s="23"/>
      <c r="HWO1" s="23"/>
      <c r="HWP1" s="23"/>
      <c r="HWQ1" s="23"/>
      <c r="HWR1" s="23"/>
      <c r="HWS1" s="23"/>
      <c r="HWT1" s="23"/>
      <c r="HWU1" s="23"/>
      <c r="HWV1" s="23"/>
      <c r="HWW1" s="23"/>
      <c r="HWX1" s="23"/>
      <c r="HWY1" s="23"/>
      <c r="HWZ1" s="23"/>
      <c r="HXA1" s="23"/>
      <c r="HXB1" s="23"/>
      <c r="HXC1" s="23"/>
      <c r="HXD1" s="23"/>
      <c r="HXE1" s="23"/>
      <c r="HXF1" s="23"/>
      <c r="HXG1" s="23"/>
      <c r="HXH1" s="23"/>
      <c r="HXI1" s="23"/>
      <c r="HXJ1" s="23"/>
      <c r="HXK1" s="23"/>
      <c r="HXL1" s="23"/>
      <c r="HXM1" s="23"/>
      <c r="HXN1" s="23"/>
      <c r="HXO1" s="23"/>
      <c r="HXP1" s="23"/>
      <c r="HXQ1" s="23"/>
      <c r="HXR1" s="23"/>
      <c r="HXS1" s="23"/>
      <c r="HXT1" s="23"/>
      <c r="HXU1" s="23"/>
      <c r="HXV1" s="23"/>
      <c r="HXW1" s="23"/>
      <c r="HXX1" s="23"/>
      <c r="HXY1" s="23"/>
      <c r="HXZ1" s="23"/>
      <c r="HYA1" s="23"/>
      <c r="HYB1" s="23"/>
      <c r="HYC1" s="23"/>
      <c r="HYD1" s="23"/>
      <c r="HYE1" s="23"/>
      <c r="HYF1" s="23"/>
      <c r="HYG1" s="23"/>
      <c r="HYH1" s="23"/>
      <c r="HYI1" s="23"/>
      <c r="HYJ1" s="23"/>
      <c r="HYK1" s="23"/>
      <c r="HYL1" s="23"/>
      <c r="HYM1" s="23"/>
      <c r="HYN1" s="23"/>
      <c r="HYO1" s="23"/>
      <c r="HYP1" s="23"/>
      <c r="HYQ1" s="23"/>
      <c r="HYR1" s="23"/>
      <c r="HYS1" s="23"/>
      <c r="HYT1" s="23"/>
      <c r="HYU1" s="23"/>
      <c r="HYV1" s="23"/>
      <c r="HYW1" s="23"/>
      <c r="HYX1" s="23"/>
      <c r="HYY1" s="23"/>
      <c r="HYZ1" s="23"/>
      <c r="HZA1" s="23"/>
      <c r="HZB1" s="23"/>
      <c r="HZC1" s="23"/>
      <c r="HZD1" s="23"/>
      <c r="HZE1" s="23"/>
      <c r="HZF1" s="23"/>
      <c r="HZG1" s="23"/>
      <c r="HZH1" s="23"/>
      <c r="HZI1" s="23"/>
      <c r="HZJ1" s="23"/>
      <c r="HZK1" s="23"/>
      <c r="HZL1" s="23"/>
      <c r="HZM1" s="23"/>
      <c r="HZN1" s="23"/>
      <c r="HZO1" s="23"/>
      <c r="HZP1" s="23"/>
      <c r="HZQ1" s="23"/>
      <c r="HZR1" s="23"/>
      <c r="HZS1" s="23"/>
      <c r="HZT1" s="23"/>
      <c r="HZU1" s="23"/>
      <c r="HZV1" s="23"/>
      <c r="HZW1" s="23"/>
      <c r="HZX1" s="23"/>
      <c r="HZY1" s="23"/>
      <c r="HZZ1" s="23"/>
      <c r="IAA1" s="23"/>
      <c r="IAB1" s="23"/>
      <c r="IAC1" s="23"/>
      <c r="IAD1" s="23"/>
      <c r="IAE1" s="23"/>
      <c r="IAF1" s="23"/>
      <c r="IAG1" s="23"/>
      <c r="IAH1" s="23"/>
      <c r="IAI1" s="23"/>
      <c r="IAJ1" s="23"/>
      <c r="IAK1" s="23"/>
      <c r="IAL1" s="23"/>
      <c r="IAM1" s="23"/>
      <c r="IAN1" s="23"/>
      <c r="IAO1" s="23"/>
      <c r="IAP1" s="23"/>
      <c r="IAQ1" s="23"/>
      <c r="IAR1" s="23"/>
      <c r="IAS1" s="23"/>
      <c r="IAT1" s="23"/>
      <c r="IAU1" s="23"/>
      <c r="IAV1" s="23"/>
      <c r="IAW1" s="23"/>
      <c r="IAX1" s="23"/>
      <c r="IAY1" s="23"/>
      <c r="IAZ1" s="23"/>
      <c r="IBA1" s="23"/>
      <c r="IBB1" s="23"/>
      <c r="IBC1" s="23"/>
      <c r="IBD1" s="23"/>
      <c r="IBE1" s="23"/>
      <c r="IBF1" s="23"/>
      <c r="IBG1" s="23"/>
      <c r="IBH1" s="23"/>
      <c r="IBI1" s="23"/>
      <c r="IBJ1" s="23"/>
      <c r="IBK1" s="23"/>
      <c r="IBL1" s="23"/>
      <c r="IBM1" s="23"/>
      <c r="IBN1" s="23"/>
      <c r="IBO1" s="23"/>
      <c r="IBP1" s="23"/>
      <c r="IBQ1" s="23"/>
      <c r="IBR1" s="23"/>
      <c r="IBS1" s="23"/>
      <c r="IBT1" s="23"/>
      <c r="IBU1" s="23"/>
      <c r="IBV1" s="23"/>
      <c r="IBW1" s="23"/>
      <c r="IBX1" s="23"/>
      <c r="IBY1" s="23"/>
      <c r="IBZ1" s="23"/>
      <c r="ICA1" s="23"/>
      <c r="ICB1" s="23"/>
      <c r="ICC1" s="23"/>
      <c r="ICD1" s="23"/>
      <c r="ICE1" s="23"/>
      <c r="ICF1" s="23"/>
      <c r="ICG1" s="23"/>
      <c r="ICH1" s="23"/>
      <c r="ICI1" s="23"/>
      <c r="ICJ1" s="23"/>
      <c r="ICK1" s="23"/>
      <c r="ICL1" s="23"/>
      <c r="ICM1" s="23"/>
      <c r="ICN1" s="23"/>
      <c r="ICO1" s="23"/>
      <c r="ICP1" s="23"/>
      <c r="ICQ1" s="23"/>
      <c r="ICR1" s="23"/>
      <c r="ICS1" s="23"/>
      <c r="ICT1" s="23"/>
      <c r="ICU1" s="23"/>
      <c r="ICV1" s="23"/>
      <c r="ICW1" s="23"/>
      <c r="ICX1" s="23"/>
      <c r="ICY1" s="23"/>
      <c r="ICZ1" s="23"/>
      <c r="IDA1" s="23"/>
      <c r="IDB1" s="23"/>
      <c r="IDC1" s="23"/>
      <c r="IDD1" s="23"/>
      <c r="IDE1" s="23"/>
      <c r="IDF1" s="23"/>
      <c r="IDG1" s="23"/>
      <c r="IDH1" s="23"/>
      <c r="IDI1" s="23"/>
      <c r="IDJ1" s="23"/>
      <c r="IDK1" s="23"/>
      <c r="IDL1" s="23"/>
      <c r="IDM1" s="23"/>
      <c r="IDN1" s="23"/>
      <c r="IDO1" s="23"/>
      <c r="IDP1" s="23"/>
      <c r="IDQ1" s="23"/>
      <c r="IDR1" s="23"/>
      <c r="IDS1" s="23"/>
      <c r="IDT1" s="23"/>
      <c r="IDU1" s="23"/>
      <c r="IDV1" s="23"/>
      <c r="IDW1" s="23"/>
      <c r="IDX1" s="23"/>
      <c r="IDY1" s="23"/>
      <c r="IDZ1" s="23"/>
      <c r="IEA1" s="23"/>
      <c r="IEB1" s="23"/>
      <c r="IEC1" s="23"/>
      <c r="IED1" s="23"/>
      <c r="IEE1" s="23"/>
      <c r="IEF1" s="23"/>
      <c r="IEG1" s="23"/>
      <c r="IEH1" s="23"/>
      <c r="IEI1" s="23"/>
      <c r="IEJ1" s="23"/>
      <c r="IEK1" s="23"/>
      <c r="IEL1" s="23"/>
      <c r="IEM1" s="23"/>
      <c r="IEN1" s="23"/>
      <c r="IEO1" s="23"/>
      <c r="IEP1" s="23"/>
      <c r="IEQ1" s="23"/>
      <c r="IER1" s="23"/>
      <c r="IES1" s="23"/>
      <c r="IET1" s="23"/>
      <c r="IEU1" s="23"/>
      <c r="IEV1" s="23"/>
      <c r="IEW1" s="23"/>
      <c r="IEX1" s="23"/>
      <c r="IEY1" s="23"/>
      <c r="IEZ1" s="23"/>
      <c r="IFA1" s="23"/>
      <c r="IFB1" s="23"/>
      <c r="IFC1" s="23"/>
      <c r="IFD1" s="23"/>
      <c r="IFE1" s="23"/>
      <c r="IFF1" s="23"/>
      <c r="IFG1" s="23"/>
      <c r="IFH1" s="23"/>
      <c r="IFI1" s="23"/>
      <c r="IFJ1" s="23"/>
      <c r="IFK1" s="23"/>
      <c r="IFL1" s="23"/>
      <c r="IFM1" s="23"/>
      <c r="IFN1" s="23"/>
      <c r="IFO1" s="23"/>
      <c r="IFP1" s="23"/>
      <c r="IFQ1" s="23"/>
      <c r="IFR1" s="23"/>
      <c r="IFS1" s="23"/>
      <c r="IFT1" s="23"/>
      <c r="IFU1" s="23"/>
      <c r="IFV1" s="23"/>
      <c r="IFW1" s="23"/>
      <c r="IFX1" s="23"/>
      <c r="IFY1" s="23"/>
      <c r="IFZ1" s="23"/>
      <c r="IGA1" s="23"/>
      <c r="IGB1" s="23"/>
      <c r="IGC1" s="23"/>
      <c r="IGD1" s="23"/>
      <c r="IGE1" s="23"/>
      <c r="IGF1" s="23"/>
      <c r="IGG1" s="23"/>
      <c r="IGH1" s="23"/>
      <c r="IGI1" s="23"/>
      <c r="IGJ1" s="23"/>
      <c r="IGK1" s="23"/>
      <c r="IGL1" s="23"/>
      <c r="IGM1" s="23"/>
      <c r="IGN1" s="23"/>
      <c r="IGO1" s="23"/>
      <c r="IGP1" s="23"/>
      <c r="IGQ1" s="23"/>
      <c r="IGR1" s="23"/>
      <c r="IGS1" s="23"/>
      <c r="IGT1" s="23"/>
      <c r="IGU1" s="23"/>
      <c r="IGV1" s="23"/>
      <c r="IGW1" s="23"/>
      <c r="IGX1" s="23"/>
      <c r="IGY1" s="23"/>
      <c r="IGZ1" s="23"/>
      <c r="IHA1" s="23"/>
      <c r="IHB1" s="23"/>
      <c r="IHC1" s="23"/>
      <c r="IHD1" s="23"/>
      <c r="IHE1" s="23"/>
      <c r="IHF1" s="23"/>
      <c r="IHG1" s="23"/>
      <c r="IHH1" s="23"/>
      <c r="IHI1" s="23"/>
      <c r="IHJ1" s="23"/>
      <c r="IHK1" s="23"/>
      <c r="IHL1" s="23"/>
      <c r="IHM1" s="23"/>
      <c r="IHN1" s="23"/>
      <c r="IHO1" s="23"/>
      <c r="IHP1" s="23"/>
      <c r="IHQ1" s="23"/>
      <c r="IHR1" s="23"/>
      <c r="IHS1" s="23"/>
      <c r="IHT1" s="23"/>
      <c r="IHU1" s="23"/>
      <c r="IHV1" s="23"/>
      <c r="IHW1" s="23"/>
      <c r="IHX1" s="23"/>
      <c r="IHY1" s="23"/>
      <c r="IHZ1" s="23"/>
      <c r="IIA1" s="23"/>
      <c r="IIB1" s="23"/>
      <c r="IIC1" s="23"/>
      <c r="IID1" s="23"/>
      <c r="IIE1" s="23"/>
      <c r="IIF1" s="23"/>
      <c r="IIG1" s="23"/>
      <c r="IIH1" s="23"/>
      <c r="III1" s="23"/>
      <c r="IIJ1" s="23"/>
      <c r="IIK1" s="23"/>
      <c r="IIL1" s="23"/>
      <c r="IIM1" s="23"/>
      <c r="IIN1" s="23"/>
      <c r="IIO1" s="23"/>
      <c r="IIP1" s="23"/>
      <c r="IIQ1" s="23"/>
      <c r="IIR1" s="23"/>
      <c r="IIS1" s="23"/>
      <c r="IIT1" s="23"/>
      <c r="IIU1" s="23"/>
      <c r="IIV1" s="23"/>
      <c r="IIW1" s="23"/>
      <c r="IIX1" s="23"/>
      <c r="IIY1" s="23"/>
      <c r="IIZ1" s="23"/>
      <c r="IJA1" s="23"/>
      <c r="IJB1" s="23"/>
      <c r="IJC1" s="23"/>
      <c r="IJD1" s="23"/>
      <c r="IJE1" s="23"/>
      <c r="IJF1" s="23"/>
      <c r="IJG1" s="23"/>
      <c r="IJH1" s="23"/>
      <c r="IJI1" s="23"/>
      <c r="IJJ1" s="23"/>
      <c r="IJK1" s="23"/>
      <c r="IJL1" s="23"/>
      <c r="IJM1" s="23"/>
      <c r="IJN1" s="23"/>
      <c r="IJO1" s="23"/>
      <c r="IJP1" s="23"/>
      <c r="IJQ1" s="23"/>
      <c r="IJR1" s="23"/>
      <c r="IJS1" s="23"/>
      <c r="IJT1" s="23"/>
      <c r="IJU1" s="23"/>
      <c r="IJV1" s="23"/>
      <c r="IJW1" s="23"/>
      <c r="IJX1" s="23"/>
      <c r="IJY1" s="23"/>
      <c r="IJZ1" s="23"/>
      <c r="IKA1" s="23"/>
      <c r="IKB1" s="23"/>
      <c r="IKC1" s="23"/>
      <c r="IKD1" s="23"/>
      <c r="IKE1" s="23"/>
      <c r="IKF1" s="23"/>
      <c r="IKG1" s="23"/>
      <c r="IKH1" s="23"/>
      <c r="IKI1" s="23"/>
      <c r="IKJ1" s="23"/>
      <c r="IKK1" s="23"/>
      <c r="IKL1" s="23"/>
      <c r="IKM1" s="23"/>
      <c r="IKN1" s="23"/>
      <c r="IKO1" s="23"/>
      <c r="IKP1" s="23"/>
      <c r="IKQ1" s="23"/>
      <c r="IKR1" s="23"/>
      <c r="IKS1" s="23"/>
      <c r="IKT1" s="23"/>
      <c r="IKU1" s="23"/>
      <c r="IKV1" s="23"/>
      <c r="IKW1" s="23"/>
      <c r="IKX1" s="23"/>
      <c r="IKY1" s="23"/>
      <c r="IKZ1" s="23"/>
      <c r="ILA1" s="23"/>
      <c r="ILB1" s="23"/>
      <c r="ILC1" s="23"/>
      <c r="ILD1" s="23"/>
      <c r="ILE1" s="23"/>
      <c r="ILF1" s="23"/>
      <c r="ILG1" s="23"/>
      <c r="ILH1" s="23"/>
      <c r="ILI1" s="23"/>
      <c r="ILJ1" s="23"/>
      <c r="ILK1" s="23"/>
      <c r="ILL1" s="23"/>
      <c r="ILM1" s="23"/>
      <c r="ILN1" s="23"/>
      <c r="ILO1" s="23"/>
      <c r="ILP1" s="23"/>
      <c r="ILQ1" s="23"/>
      <c r="ILR1" s="23"/>
      <c r="ILS1" s="23"/>
      <c r="ILT1" s="23"/>
      <c r="ILU1" s="23"/>
      <c r="ILV1" s="23"/>
      <c r="ILW1" s="23"/>
      <c r="ILX1" s="23"/>
      <c r="ILY1" s="23"/>
      <c r="ILZ1" s="23"/>
      <c r="IMA1" s="23"/>
      <c r="IMB1" s="23"/>
      <c r="IMC1" s="23"/>
      <c r="IMD1" s="23"/>
      <c r="IME1" s="23"/>
      <c r="IMF1" s="23"/>
      <c r="IMG1" s="23"/>
      <c r="IMH1" s="23"/>
      <c r="IMI1" s="23"/>
      <c r="IMJ1" s="23"/>
      <c r="IMK1" s="23"/>
      <c r="IML1" s="23"/>
      <c r="IMM1" s="23"/>
      <c r="IMN1" s="23"/>
      <c r="IMO1" s="23"/>
      <c r="IMP1" s="23"/>
      <c r="IMQ1" s="23"/>
      <c r="IMR1" s="23"/>
      <c r="IMS1" s="23"/>
      <c r="IMT1" s="23"/>
      <c r="IMU1" s="23"/>
      <c r="IMV1" s="23"/>
      <c r="IMW1" s="23"/>
      <c r="IMX1" s="23"/>
      <c r="IMY1" s="23"/>
      <c r="IMZ1" s="23"/>
      <c r="INA1" s="23"/>
      <c r="INB1" s="23"/>
      <c r="INC1" s="23"/>
      <c r="IND1" s="23"/>
      <c r="INE1" s="23"/>
      <c r="INF1" s="23"/>
      <c r="ING1" s="23"/>
      <c r="INH1" s="23"/>
      <c r="INI1" s="23"/>
      <c r="INJ1" s="23"/>
      <c r="INK1" s="23"/>
      <c r="INL1" s="23"/>
      <c r="INM1" s="23"/>
      <c r="INN1" s="23"/>
      <c r="INO1" s="23"/>
      <c r="INP1" s="23"/>
      <c r="INQ1" s="23"/>
      <c r="INR1" s="23"/>
      <c r="INS1" s="23"/>
      <c r="INT1" s="23"/>
      <c r="INU1" s="23"/>
      <c r="INV1" s="23"/>
      <c r="INW1" s="23"/>
      <c r="INX1" s="23"/>
      <c r="INY1" s="23"/>
      <c r="INZ1" s="23"/>
      <c r="IOA1" s="23"/>
      <c r="IOB1" s="23"/>
      <c r="IOC1" s="23"/>
      <c r="IOD1" s="23"/>
      <c r="IOE1" s="23"/>
      <c r="IOF1" s="23"/>
      <c r="IOG1" s="23"/>
      <c r="IOH1" s="23"/>
      <c r="IOI1" s="23"/>
      <c r="IOJ1" s="23"/>
      <c r="IOK1" s="23"/>
      <c r="IOL1" s="23"/>
      <c r="IOM1" s="23"/>
      <c r="ION1" s="23"/>
      <c r="IOO1" s="23"/>
      <c r="IOP1" s="23"/>
      <c r="IOQ1" s="23"/>
      <c r="IOR1" s="23"/>
      <c r="IOS1" s="23"/>
      <c r="IOT1" s="23"/>
      <c r="IOU1" s="23"/>
      <c r="IOV1" s="23"/>
      <c r="IOW1" s="23"/>
      <c r="IOX1" s="23"/>
      <c r="IOY1" s="23"/>
      <c r="IOZ1" s="23"/>
      <c r="IPA1" s="23"/>
      <c r="IPB1" s="23"/>
      <c r="IPC1" s="23"/>
      <c r="IPD1" s="23"/>
      <c r="IPE1" s="23"/>
      <c r="IPF1" s="23"/>
      <c r="IPG1" s="23"/>
      <c r="IPH1" s="23"/>
      <c r="IPI1" s="23"/>
      <c r="IPJ1" s="23"/>
      <c r="IPK1" s="23"/>
      <c r="IPL1" s="23"/>
      <c r="IPM1" s="23"/>
      <c r="IPN1" s="23"/>
      <c r="IPO1" s="23"/>
      <c r="IPP1" s="23"/>
      <c r="IPQ1" s="23"/>
      <c r="IPR1" s="23"/>
      <c r="IPS1" s="23"/>
      <c r="IPT1" s="23"/>
      <c r="IPU1" s="23"/>
      <c r="IPV1" s="23"/>
      <c r="IPW1" s="23"/>
      <c r="IPX1" s="23"/>
      <c r="IPY1" s="23"/>
      <c r="IPZ1" s="23"/>
      <c r="IQA1" s="23"/>
      <c r="IQB1" s="23"/>
      <c r="IQC1" s="23"/>
      <c r="IQD1" s="23"/>
      <c r="IQE1" s="23"/>
      <c r="IQF1" s="23"/>
      <c r="IQG1" s="23"/>
      <c r="IQH1" s="23"/>
      <c r="IQI1" s="23"/>
      <c r="IQJ1" s="23"/>
      <c r="IQK1" s="23"/>
      <c r="IQL1" s="23"/>
      <c r="IQM1" s="23"/>
      <c r="IQN1" s="23"/>
      <c r="IQO1" s="23"/>
      <c r="IQP1" s="23"/>
      <c r="IQQ1" s="23"/>
      <c r="IQR1" s="23"/>
      <c r="IQS1" s="23"/>
      <c r="IQT1" s="23"/>
      <c r="IQU1" s="23"/>
      <c r="IQV1" s="23"/>
      <c r="IQW1" s="23"/>
      <c r="IQX1" s="23"/>
      <c r="IQY1" s="23"/>
      <c r="IQZ1" s="23"/>
      <c r="IRA1" s="23"/>
      <c r="IRB1" s="23"/>
      <c r="IRC1" s="23"/>
      <c r="IRD1" s="23"/>
      <c r="IRE1" s="23"/>
      <c r="IRF1" s="23"/>
      <c r="IRG1" s="23"/>
      <c r="IRH1" s="23"/>
      <c r="IRI1" s="23"/>
      <c r="IRJ1" s="23"/>
      <c r="IRK1" s="23"/>
      <c r="IRL1" s="23"/>
      <c r="IRM1" s="23"/>
      <c r="IRN1" s="23"/>
      <c r="IRO1" s="23"/>
      <c r="IRP1" s="23"/>
      <c r="IRQ1" s="23"/>
      <c r="IRR1" s="23"/>
      <c r="IRS1" s="23"/>
      <c r="IRT1" s="23"/>
      <c r="IRU1" s="23"/>
      <c r="IRV1" s="23"/>
      <c r="IRW1" s="23"/>
      <c r="IRX1" s="23"/>
      <c r="IRY1" s="23"/>
      <c r="IRZ1" s="23"/>
      <c r="ISA1" s="23"/>
      <c r="ISB1" s="23"/>
      <c r="ISC1" s="23"/>
      <c r="ISD1" s="23"/>
      <c r="ISE1" s="23"/>
      <c r="ISF1" s="23"/>
      <c r="ISG1" s="23"/>
      <c r="ISH1" s="23"/>
      <c r="ISI1" s="23"/>
      <c r="ISJ1" s="23"/>
      <c r="ISK1" s="23"/>
      <c r="ISL1" s="23"/>
      <c r="ISM1" s="23"/>
      <c r="ISN1" s="23"/>
      <c r="ISO1" s="23"/>
      <c r="ISP1" s="23"/>
      <c r="ISQ1" s="23"/>
      <c r="ISR1" s="23"/>
      <c r="ISS1" s="23"/>
      <c r="IST1" s="23"/>
      <c r="ISU1" s="23"/>
      <c r="ISV1" s="23"/>
      <c r="ISW1" s="23"/>
      <c r="ISX1" s="23"/>
      <c r="ISY1" s="23"/>
      <c r="ISZ1" s="23"/>
      <c r="ITA1" s="23"/>
      <c r="ITB1" s="23"/>
      <c r="ITC1" s="23"/>
      <c r="ITD1" s="23"/>
      <c r="ITE1" s="23"/>
      <c r="ITF1" s="23"/>
      <c r="ITG1" s="23"/>
      <c r="ITH1" s="23"/>
      <c r="ITI1" s="23"/>
      <c r="ITJ1" s="23"/>
      <c r="ITK1" s="23"/>
      <c r="ITL1" s="23"/>
      <c r="ITM1" s="23"/>
      <c r="ITN1" s="23"/>
      <c r="ITO1" s="23"/>
      <c r="ITP1" s="23"/>
      <c r="ITQ1" s="23"/>
      <c r="ITR1" s="23"/>
      <c r="ITS1" s="23"/>
      <c r="ITT1" s="23"/>
      <c r="ITU1" s="23"/>
      <c r="ITV1" s="23"/>
      <c r="ITW1" s="23"/>
      <c r="ITX1" s="23"/>
      <c r="ITY1" s="23"/>
      <c r="ITZ1" s="23"/>
      <c r="IUA1" s="23"/>
      <c r="IUB1" s="23"/>
      <c r="IUC1" s="23"/>
      <c r="IUD1" s="23"/>
      <c r="IUE1" s="23"/>
      <c r="IUF1" s="23"/>
      <c r="IUG1" s="23"/>
      <c r="IUH1" s="23"/>
      <c r="IUI1" s="23"/>
      <c r="IUJ1" s="23"/>
      <c r="IUK1" s="23"/>
      <c r="IUL1" s="23"/>
      <c r="IUM1" s="23"/>
      <c r="IUN1" s="23"/>
      <c r="IUO1" s="23"/>
      <c r="IUP1" s="23"/>
      <c r="IUQ1" s="23"/>
      <c r="IUR1" s="23"/>
      <c r="IUS1" s="23"/>
      <c r="IUT1" s="23"/>
      <c r="IUU1" s="23"/>
      <c r="IUV1" s="23"/>
      <c r="IUW1" s="23"/>
      <c r="IUX1" s="23"/>
      <c r="IUY1" s="23"/>
      <c r="IUZ1" s="23"/>
      <c r="IVA1" s="23"/>
      <c r="IVB1" s="23"/>
      <c r="IVC1" s="23"/>
      <c r="IVD1" s="23"/>
      <c r="IVE1" s="23"/>
      <c r="IVF1" s="23"/>
      <c r="IVG1" s="23"/>
      <c r="IVH1" s="23"/>
      <c r="IVI1" s="23"/>
      <c r="IVJ1" s="23"/>
      <c r="IVK1" s="23"/>
      <c r="IVL1" s="23"/>
      <c r="IVM1" s="23"/>
      <c r="IVN1" s="23"/>
      <c r="IVO1" s="23"/>
      <c r="IVP1" s="23"/>
      <c r="IVQ1" s="23"/>
      <c r="IVR1" s="23"/>
      <c r="IVS1" s="23"/>
      <c r="IVT1" s="23"/>
      <c r="IVU1" s="23"/>
      <c r="IVV1" s="23"/>
      <c r="IVW1" s="23"/>
      <c r="IVX1" s="23"/>
      <c r="IVY1" s="23"/>
      <c r="IVZ1" s="23"/>
      <c r="IWA1" s="23"/>
      <c r="IWB1" s="23"/>
      <c r="IWC1" s="23"/>
      <c r="IWD1" s="23"/>
      <c r="IWE1" s="23"/>
      <c r="IWF1" s="23"/>
      <c r="IWG1" s="23"/>
      <c r="IWH1" s="23"/>
      <c r="IWI1" s="23"/>
      <c r="IWJ1" s="23"/>
      <c r="IWK1" s="23"/>
      <c r="IWL1" s="23"/>
      <c r="IWM1" s="23"/>
      <c r="IWN1" s="23"/>
      <c r="IWO1" s="23"/>
      <c r="IWP1" s="23"/>
      <c r="IWQ1" s="23"/>
      <c r="IWR1" s="23"/>
      <c r="IWS1" s="23"/>
      <c r="IWT1" s="23"/>
      <c r="IWU1" s="23"/>
      <c r="IWV1" s="23"/>
      <c r="IWW1" s="23"/>
      <c r="IWX1" s="23"/>
      <c r="IWY1" s="23"/>
      <c r="IWZ1" s="23"/>
      <c r="IXA1" s="23"/>
      <c r="IXB1" s="23"/>
      <c r="IXC1" s="23"/>
      <c r="IXD1" s="23"/>
      <c r="IXE1" s="23"/>
      <c r="IXF1" s="23"/>
      <c r="IXG1" s="23"/>
      <c r="IXH1" s="23"/>
      <c r="IXI1" s="23"/>
      <c r="IXJ1" s="23"/>
      <c r="IXK1" s="23"/>
      <c r="IXL1" s="23"/>
      <c r="IXM1" s="23"/>
      <c r="IXN1" s="23"/>
      <c r="IXO1" s="23"/>
      <c r="IXP1" s="23"/>
      <c r="IXQ1" s="23"/>
      <c r="IXR1" s="23"/>
      <c r="IXS1" s="23"/>
      <c r="IXT1" s="23"/>
      <c r="IXU1" s="23"/>
      <c r="IXV1" s="23"/>
      <c r="IXW1" s="23"/>
      <c r="IXX1" s="23"/>
      <c r="IXY1" s="23"/>
      <c r="IXZ1" s="23"/>
      <c r="IYA1" s="23"/>
      <c r="IYB1" s="23"/>
      <c r="IYC1" s="23"/>
      <c r="IYD1" s="23"/>
      <c r="IYE1" s="23"/>
      <c r="IYF1" s="23"/>
      <c r="IYG1" s="23"/>
      <c r="IYH1" s="23"/>
      <c r="IYI1" s="23"/>
      <c r="IYJ1" s="23"/>
      <c r="IYK1" s="23"/>
      <c r="IYL1" s="23"/>
      <c r="IYM1" s="23"/>
      <c r="IYN1" s="23"/>
      <c r="IYO1" s="23"/>
      <c r="IYP1" s="23"/>
      <c r="IYQ1" s="23"/>
      <c r="IYR1" s="23"/>
      <c r="IYS1" s="23"/>
      <c r="IYT1" s="23"/>
      <c r="IYU1" s="23"/>
      <c r="IYV1" s="23"/>
      <c r="IYW1" s="23"/>
      <c r="IYX1" s="23"/>
      <c r="IYY1" s="23"/>
      <c r="IYZ1" s="23"/>
      <c r="IZA1" s="23"/>
      <c r="IZB1" s="23"/>
      <c r="IZC1" s="23"/>
      <c r="IZD1" s="23"/>
      <c r="IZE1" s="23"/>
      <c r="IZF1" s="23"/>
      <c r="IZG1" s="23"/>
      <c r="IZH1" s="23"/>
      <c r="IZI1" s="23"/>
      <c r="IZJ1" s="23"/>
      <c r="IZK1" s="23"/>
      <c r="IZL1" s="23"/>
      <c r="IZM1" s="23"/>
      <c r="IZN1" s="23"/>
      <c r="IZO1" s="23"/>
      <c r="IZP1" s="23"/>
      <c r="IZQ1" s="23"/>
      <c r="IZR1" s="23"/>
      <c r="IZS1" s="23"/>
      <c r="IZT1" s="23"/>
      <c r="IZU1" s="23"/>
      <c r="IZV1" s="23"/>
      <c r="IZW1" s="23"/>
      <c r="IZX1" s="23"/>
      <c r="IZY1" s="23"/>
      <c r="IZZ1" s="23"/>
      <c r="JAA1" s="23"/>
      <c r="JAB1" s="23"/>
      <c r="JAC1" s="23"/>
      <c r="JAD1" s="23"/>
      <c r="JAE1" s="23"/>
      <c r="JAF1" s="23"/>
      <c r="JAG1" s="23"/>
      <c r="JAH1" s="23"/>
      <c r="JAI1" s="23"/>
      <c r="JAJ1" s="23"/>
      <c r="JAK1" s="23"/>
      <c r="JAL1" s="23"/>
      <c r="JAM1" s="23"/>
      <c r="JAN1" s="23"/>
      <c r="JAO1" s="23"/>
      <c r="JAP1" s="23"/>
      <c r="JAQ1" s="23"/>
      <c r="JAR1" s="23"/>
      <c r="JAS1" s="23"/>
      <c r="JAT1" s="23"/>
      <c r="JAU1" s="23"/>
      <c r="JAV1" s="23"/>
      <c r="JAW1" s="23"/>
      <c r="JAX1" s="23"/>
      <c r="JAY1" s="23"/>
      <c r="JAZ1" s="23"/>
      <c r="JBA1" s="23"/>
      <c r="JBB1" s="23"/>
      <c r="JBC1" s="23"/>
      <c r="JBD1" s="23"/>
      <c r="JBE1" s="23"/>
      <c r="JBF1" s="23"/>
      <c r="JBG1" s="23"/>
      <c r="JBH1" s="23"/>
      <c r="JBI1" s="23"/>
      <c r="JBJ1" s="23"/>
      <c r="JBK1" s="23"/>
      <c r="JBL1" s="23"/>
      <c r="JBM1" s="23"/>
      <c r="JBN1" s="23"/>
      <c r="JBO1" s="23"/>
      <c r="JBP1" s="23"/>
      <c r="JBQ1" s="23"/>
      <c r="JBR1" s="23"/>
      <c r="JBS1" s="23"/>
      <c r="JBT1" s="23"/>
      <c r="JBU1" s="23"/>
      <c r="JBV1" s="23"/>
      <c r="JBW1" s="23"/>
      <c r="JBX1" s="23"/>
      <c r="JBY1" s="23"/>
      <c r="JBZ1" s="23"/>
      <c r="JCA1" s="23"/>
      <c r="JCB1" s="23"/>
      <c r="JCC1" s="23"/>
      <c r="JCD1" s="23"/>
      <c r="JCE1" s="23"/>
      <c r="JCF1" s="23"/>
      <c r="JCG1" s="23"/>
      <c r="JCH1" s="23"/>
      <c r="JCI1" s="23"/>
      <c r="JCJ1" s="23"/>
      <c r="JCK1" s="23"/>
      <c r="JCL1" s="23"/>
      <c r="JCM1" s="23"/>
      <c r="JCN1" s="23"/>
      <c r="JCO1" s="23"/>
      <c r="JCP1" s="23"/>
      <c r="JCQ1" s="23"/>
      <c r="JCR1" s="23"/>
      <c r="JCS1" s="23"/>
      <c r="JCT1" s="23"/>
      <c r="JCU1" s="23"/>
      <c r="JCV1" s="23"/>
      <c r="JCW1" s="23"/>
      <c r="JCX1" s="23"/>
      <c r="JCY1" s="23"/>
      <c r="JCZ1" s="23"/>
      <c r="JDA1" s="23"/>
      <c r="JDB1" s="23"/>
      <c r="JDC1" s="23"/>
      <c r="JDD1" s="23"/>
      <c r="JDE1" s="23"/>
      <c r="JDF1" s="23"/>
      <c r="JDG1" s="23"/>
      <c r="JDH1" s="23"/>
      <c r="JDI1" s="23"/>
      <c r="JDJ1" s="23"/>
      <c r="JDK1" s="23"/>
      <c r="JDL1" s="23"/>
      <c r="JDM1" s="23"/>
      <c r="JDN1" s="23"/>
      <c r="JDO1" s="23"/>
      <c r="JDP1" s="23"/>
      <c r="JDQ1" s="23"/>
      <c r="JDR1" s="23"/>
      <c r="JDS1" s="23"/>
      <c r="JDT1" s="23"/>
      <c r="JDU1" s="23"/>
      <c r="JDV1" s="23"/>
      <c r="JDW1" s="23"/>
      <c r="JDX1" s="23"/>
      <c r="JDY1" s="23"/>
      <c r="JDZ1" s="23"/>
      <c r="JEA1" s="23"/>
      <c r="JEB1" s="23"/>
      <c r="JEC1" s="23"/>
      <c r="JED1" s="23"/>
      <c r="JEE1" s="23"/>
      <c r="JEF1" s="23"/>
      <c r="JEG1" s="23"/>
      <c r="JEH1" s="23"/>
      <c r="JEI1" s="23"/>
      <c r="JEJ1" s="23"/>
      <c r="JEK1" s="23"/>
      <c r="JEL1" s="23"/>
      <c r="JEM1" s="23"/>
      <c r="JEN1" s="23"/>
      <c r="JEO1" s="23"/>
      <c r="JEP1" s="23"/>
      <c r="JEQ1" s="23"/>
      <c r="JER1" s="23"/>
      <c r="JES1" s="23"/>
      <c r="JET1" s="23"/>
      <c r="JEU1" s="23"/>
      <c r="JEV1" s="23"/>
      <c r="JEW1" s="23"/>
      <c r="JEX1" s="23"/>
      <c r="JEY1" s="23"/>
      <c r="JEZ1" s="23"/>
      <c r="JFA1" s="23"/>
      <c r="JFB1" s="23"/>
      <c r="JFC1" s="23"/>
      <c r="JFD1" s="23"/>
      <c r="JFE1" s="23"/>
      <c r="JFF1" s="23"/>
      <c r="JFG1" s="23"/>
      <c r="JFH1" s="23"/>
      <c r="JFI1" s="23"/>
      <c r="JFJ1" s="23"/>
      <c r="JFK1" s="23"/>
      <c r="JFL1" s="23"/>
      <c r="JFM1" s="23"/>
      <c r="JFN1" s="23"/>
      <c r="JFO1" s="23"/>
      <c r="JFP1" s="23"/>
      <c r="JFQ1" s="23"/>
      <c r="JFR1" s="23"/>
      <c r="JFS1" s="23"/>
      <c r="JFT1" s="23"/>
      <c r="JFU1" s="23"/>
      <c r="JFV1" s="23"/>
      <c r="JFW1" s="23"/>
      <c r="JFX1" s="23"/>
      <c r="JFY1" s="23"/>
      <c r="JFZ1" s="23"/>
      <c r="JGA1" s="23"/>
      <c r="JGB1" s="23"/>
      <c r="JGC1" s="23"/>
      <c r="JGD1" s="23"/>
      <c r="JGE1" s="23"/>
      <c r="JGF1" s="23"/>
      <c r="JGG1" s="23"/>
      <c r="JGH1" s="23"/>
      <c r="JGI1" s="23"/>
      <c r="JGJ1" s="23"/>
      <c r="JGK1" s="23"/>
      <c r="JGL1" s="23"/>
      <c r="JGM1" s="23"/>
      <c r="JGN1" s="23"/>
      <c r="JGO1" s="23"/>
      <c r="JGP1" s="23"/>
      <c r="JGQ1" s="23"/>
      <c r="JGR1" s="23"/>
      <c r="JGS1" s="23"/>
      <c r="JGT1" s="23"/>
      <c r="JGU1" s="23"/>
      <c r="JGV1" s="23"/>
      <c r="JGW1" s="23"/>
      <c r="JGX1" s="23"/>
      <c r="JGY1" s="23"/>
      <c r="JGZ1" s="23"/>
      <c r="JHA1" s="23"/>
      <c r="JHB1" s="23"/>
      <c r="JHC1" s="23"/>
      <c r="JHD1" s="23"/>
      <c r="JHE1" s="23"/>
      <c r="JHF1" s="23"/>
      <c r="JHG1" s="23"/>
      <c r="JHH1" s="23"/>
      <c r="JHI1" s="23"/>
      <c r="JHJ1" s="23"/>
      <c r="JHK1" s="23"/>
      <c r="JHL1" s="23"/>
      <c r="JHM1" s="23"/>
      <c r="JHN1" s="23"/>
      <c r="JHO1" s="23"/>
      <c r="JHP1" s="23"/>
      <c r="JHQ1" s="23"/>
      <c r="JHR1" s="23"/>
      <c r="JHS1" s="23"/>
      <c r="JHT1" s="23"/>
      <c r="JHU1" s="23"/>
      <c r="JHV1" s="23"/>
      <c r="JHW1" s="23"/>
      <c r="JHX1" s="23"/>
      <c r="JHY1" s="23"/>
      <c r="JHZ1" s="23"/>
      <c r="JIA1" s="23"/>
      <c r="JIB1" s="23"/>
      <c r="JIC1" s="23"/>
      <c r="JID1" s="23"/>
      <c r="JIE1" s="23"/>
      <c r="JIF1" s="23"/>
      <c r="JIG1" s="23"/>
      <c r="JIH1" s="23"/>
      <c r="JII1" s="23"/>
      <c r="JIJ1" s="23"/>
      <c r="JIK1" s="23"/>
      <c r="JIL1" s="23"/>
      <c r="JIM1" s="23"/>
      <c r="JIN1" s="23"/>
      <c r="JIO1" s="23"/>
      <c r="JIP1" s="23"/>
      <c r="JIQ1" s="23"/>
      <c r="JIR1" s="23"/>
      <c r="JIS1" s="23"/>
      <c r="JIT1" s="23"/>
      <c r="JIU1" s="23"/>
      <c r="JIV1" s="23"/>
      <c r="JIW1" s="23"/>
      <c r="JIX1" s="23"/>
      <c r="JIY1" s="23"/>
      <c r="JIZ1" s="23"/>
      <c r="JJA1" s="23"/>
      <c r="JJB1" s="23"/>
      <c r="JJC1" s="23"/>
      <c r="JJD1" s="23"/>
      <c r="JJE1" s="23"/>
      <c r="JJF1" s="23"/>
      <c r="JJG1" s="23"/>
      <c r="JJH1" s="23"/>
      <c r="JJI1" s="23"/>
      <c r="JJJ1" s="23"/>
      <c r="JJK1" s="23"/>
      <c r="JJL1" s="23"/>
      <c r="JJM1" s="23"/>
      <c r="JJN1" s="23"/>
      <c r="JJO1" s="23"/>
      <c r="JJP1" s="23"/>
      <c r="JJQ1" s="23"/>
      <c r="JJR1" s="23"/>
      <c r="JJS1" s="23"/>
      <c r="JJT1" s="23"/>
      <c r="JJU1" s="23"/>
      <c r="JJV1" s="23"/>
      <c r="JJW1" s="23"/>
      <c r="JJX1" s="23"/>
      <c r="JJY1" s="23"/>
      <c r="JJZ1" s="23"/>
      <c r="JKA1" s="23"/>
      <c r="JKB1" s="23"/>
      <c r="JKC1" s="23"/>
      <c r="JKD1" s="23"/>
      <c r="JKE1" s="23"/>
      <c r="JKF1" s="23"/>
      <c r="JKG1" s="23"/>
      <c r="JKH1" s="23"/>
      <c r="JKI1" s="23"/>
      <c r="JKJ1" s="23"/>
      <c r="JKK1" s="23"/>
      <c r="JKL1" s="23"/>
      <c r="JKM1" s="23"/>
      <c r="JKN1" s="23"/>
      <c r="JKO1" s="23"/>
      <c r="JKP1" s="23"/>
      <c r="JKQ1" s="23"/>
      <c r="JKR1" s="23"/>
      <c r="JKS1" s="23"/>
      <c r="JKT1" s="23"/>
      <c r="JKU1" s="23"/>
      <c r="JKV1" s="23"/>
      <c r="JKW1" s="23"/>
      <c r="JKX1" s="23"/>
      <c r="JKY1" s="23"/>
      <c r="JKZ1" s="23"/>
      <c r="JLA1" s="23"/>
      <c r="JLB1" s="23"/>
      <c r="JLC1" s="23"/>
      <c r="JLD1" s="23"/>
      <c r="JLE1" s="23"/>
      <c r="JLF1" s="23"/>
      <c r="JLG1" s="23"/>
      <c r="JLH1" s="23"/>
      <c r="JLI1" s="23"/>
      <c r="JLJ1" s="23"/>
      <c r="JLK1" s="23"/>
      <c r="JLL1" s="23"/>
      <c r="JLM1" s="23"/>
      <c r="JLN1" s="23"/>
      <c r="JLO1" s="23"/>
      <c r="JLP1" s="23"/>
      <c r="JLQ1" s="23"/>
      <c r="JLR1" s="23"/>
      <c r="JLS1" s="23"/>
      <c r="JLT1" s="23"/>
      <c r="JLU1" s="23"/>
      <c r="JLV1" s="23"/>
      <c r="JLW1" s="23"/>
      <c r="JLX1" s="23"/>
      <c r="JLY1" s="23"/>
      <c r="JLZ1" s="23"/>
      <c r="JMA1" s="23"/>
      <c r="JMB1" s="23"/>
      <c r="JMC1" s="23"/>
      <c r="JMD1" s="23"/>
      <c r="JME1" s="23"/>
      <c r="JMF1" s="23"/>
      <c r="JMG1" s="23"/>
      <c r="JMH1" s="23"/>
      <c r="JMI1" s="23"/>
      <c r="JMJ1" s="23"/>
      <c r="JMK1" s="23"/>
      <c r="JML1" s="23"/>
      <c r="JMM1" s="23"/>
      <c r="JMN1" s="23"/>
      <c r="JMO1" s="23"/>
      <c r="JMP1" s="23"/>
      <c r="JMQ1" s="23"/>
      <c r="JMR1" s="23"/>
      <c r="JMS1" s="23"/>
      <c r="JMT1" s="23"/>
      <c r="JMU1" s="23"/>
      <c r="JMV1" s="23"/>
      <c r="JMW1" s="23"/>
      <c r="JMX1" s="23"/>
      <c r="JMY1" s="23"/>
      <c r="JMZ1" s="23"/>
      <c r="JNA1" s="23"/>
      <c r="JNB1" s="23"/>
      <c r="JNC1" s="23"/>
      <c r="JND1" s="23"/>
      <c r="JNE1" s="23"/>
      <c r="JNF1" s="23"/>
      <c r="JNG1" s="23"/>
      <c r="JNH1" s="23"/>
      <c r="JNI1" s="23"/>
      <c r="JNJ1" s="23"/>
      <c r="JNK1" s="23"/>
      <c r="JNL1" s="23"/>
      <c r="JNM1" s="23"/>
      <c r="JNN1" s="23"/>
      <c r="JNO1" s="23"/>
      <c r="JNP1" s="23"/>
      <c r="JNQ1" s="23"/>
      <c r="JNR1" s="23"/>
      <c r="JNS1" s="23"/>
      <c r="JNT1" s="23"/>
      <c r="JNU1" s="23"/>
      <c r="JNV1" s="23"/>
      <c r="JNW1" s="23"/>
      <c r="JNX1" s="23"/>
      <c r="JNY1" s="23"/>
      <c r="JNZ1" s="23"/>
      <c r="JOA1" s="23"/>
      <c r="JOB1" s="23"/>
      <c r="JOC1" s="23"/>
      <c r="JOD1" s="23"/>
      <c r="JOE1" s="23"/>
      <c r="JOF1" s="23"/>
      <c r="JOG1" s="23"/>
      <c r="JOH1" s="23"/>
      <c r="JOI1" s="23"/>
      <c r="JOJ1" s="23"/>
      <c r="JOK1" s="23"/>
      <c r="JOL1" s="23"/>
      <c r="JOM1" s="23"/>
      <c r="JON1" s="23"/>
      <c r="JOO1" s="23"/>
      <c r="JOP1" s="23"/>
      <c r="JOQ1" s="23"/>
      <c r="JOR1" s="23"/>
      <c r="JOS1" s="23"/>
      <c r="JOT1" s="23"/>
      <c r="JOU1" s="23"/>
      <c r="JOV1" s="23"/>
      <c r="JOW1" s="23"/>
      <c r="JOX1" s="23"/>
      <c r="JOY1" s="23"/>
      <c r="JOZ1" s="23"/>
      <c r="JPA1" s="23"/>
      <c r="JPB1" s="23"/>
      <c r="JPC1" s="23"/>
      <c r="JPD1" s="23"/>
      <c r="JPE1" s="23"/>
      <c r="JPF1" s="23"/>
      <c r="JPG1" s="23"/>
      <c r="JPH1" s="23"/>
      <c r="JPI1" s="23"/>
      <c r="JPJ1" s="23"/>
      <c r="JPK1" s="23"/>
      <c r="JPL1" s="23"/>
      <c r="JPM1" s="23"/>
      <c r="JPN1" s="23"/>
      <c r="JPO1" s="23"/>
      <c r="JPP1" s="23"/>
      <c r="JPQ1" s="23"/>
      <c r="JPR1" s="23"/>
      <c r="JPS1" s="23"/>
      <c r="JPT1" s="23"/>
      <c r="JPU1" s="23"/>
      <c r="JPV1" s="23"/>
      <c r="JPW1" s="23"/>
      <c r="JPX1" s="23"/>
      <c r="JPY1" s="23"/>
      <c r="JPZ1" s="23"/>
      <c r="JQA1" s="23"/>
      <c r="JQB1" s="23"/>
      <c r="JQC1" s="23"/>
      <c r="JQD1" s="23"/>
      <c r="JQE1" s="23"/>
      <c r="JQF1" s="23"/>
      <c r="JQG1" s="23"/>
      <c r="JQH1" s="23"/>
      <c r="JQI1" s="23"/>
      <c r="JQJ1" s="23"/>
      <c r="JQK1" s="23"/>
      <c r="JQL1" s="23"/>
      <c r="JQM1" s="23"/>
      <c r="JQN1" s="23"/>
      <c r="JQO1" s="23"/>
      <c r="JQP1" s="23"/>
      <c r="JQQ1" s="23"/>
      <c r="JQR1" s="23"/>
      <c r="JQS1" s="23"/>
      <c r="JQT1" s="23"/>
      <c r="JQU1" s="23"/>
      <c r="JQV1" s="23"/>
      <c r="JQW1" s="23"/>
      <c r="JQX1" s="23"/>
      <c r="JQY1" s="23"/>
      <c r="JQZ1" s="23"/>
      <c r="JRA1" s="23"/>
      <c r="JRB1" s="23"/>
      <c r="JRC1" s="23"/>
      <c r="JRD1" s="23"/>
      <c r="JRE1" s="23"/>
      <c r="JRF1" s="23"/>
      <c r="JRG1" s="23"/>
      <c r="JRH1" s="23"/>
      <c r="JRI1" s="23"/>
      <c r="JRJ1" s="23"/>
      <c r="JRK1" s="23"/>
      <c r="JRL1" s="23"/>
      <c r="JRM1" s="23"/>
      <c r="JRN1" s="23"/>
      <c r="JRO1" s="23"/>
      <c r="JRP1" s="23"/>
      <c r="JRQ1" s="23"/>
      <c r="JRR1" s="23"/>
      <c r="JRS1" s="23"/>
      <c r="JRT1" s="23"/>
      <c r="JRU1" s="23"/>
      <c r="JRV1" s="23"/>
      <c r="JRW1" s="23"/>
      <c r="JRX1" s="23"/>
      <c r="JRY1" s="23"/>
      <c r="JRZ1" s="23"/>
      <c r="JSA1" s="23"/>
      <c r="JSB1" s="23"/>
      <c r="JSC1" s="23"/>
      <c r="JSD1" s="23"/>
      <c r="JSE1" s="23"/>
      <c r="JSF1" s="23"/>
      <c r="JSG1" s="23"/>
      <c r="JSH1" s="23"/>
      <c r="JSI1" s="23"/>
      <c r="JSJ1" s="23"/>
      <c r="JSK1" s="23"/>
      <c r="JSL1" s="23"/>
      <c r="JSM1" s="23"/>
      <c r="JSN1" s="23"/>
      <c r="JSO1" s="23"/>
      <c r="JSP1" s="23"/>
      <c r="JSQ1" s="23"/>
      <c r="JSR1" s="23"/>
      <c r="JSS1" s="23"/>
      <c r="JST1" s="23"/>
      <c r="JSU1" s="23"/>
      <c r="JSV1" s="23"/>
      <c r="JSW1" s="23"/>
      <c r="JSX1" s="23"/>
      <c r="JSY1" s="23"/>
      <c r="JSZ1" s="23"/>
      <c r="JTA1" s="23"/>
      <c r="JTB1" s="23"/>
      <c r="JTC1" s="23"/>
      <c r="JTD1" s="23"/>
      <c r="JTE1" s="23"/>
      <c r="JTF1" s="23"/>
      <c r="JTG1" s="23"/>
      <c r="JTH1" s="23"/>
      <c r="JTI1" s="23"/>
      <c r="JTJ1" s="23"/>
      <c r="JTK1" s="23"/>
      <c r="JTL1" s="23"/>
      <c r="JTM1" s="23"/>
      <c r="JTN1" s="23"/>
      <c r="JTO1" s="23"/>
      <c r="JTP1" s="23"/>
      <c r="JTQ1" s="23"/>
      <c r="JTR1" s="23"/>
      <c r="JTS1" s="23"/>
      <c r="JTT1" s="23"/>
      <c r="JTU1" s="23"/>
      <c r="JTV1" s="23"/>
      <c r="JTW1" s="23"/>
      <c r="JTX1" s="23"/>
      <c r="JTY1" s="23"/>
      <c r="JTZ1" s="23"/>
      <c r="JUA1" s="23"/>
      <c r="JUB1" s="23"/>
      <c r="JUC1" s="23"/>
      <c r="JUD1" s="23"/>
      <c r="JUE1" s="23"/>
      <c r="JUF1" s="23"/>
      <c r="JUG1" s="23"/>
      <c r="JUH1" s="23"/>
      <c r="JUI1" s="23"/>
      <c r="JUJ1" s="23"/>
      <c r="JUK1" s="23"/>
      <c r="JUL1" s="23"/>
      <c r="JUM1" s="23"/>
      <c r="JUN1" s="23"/>
      <c r="JUO1" s="23"/>
      <c r="JUP1" s="23"/>
      <c r="JUQ1" s="23"/>
      <c r="JUR1" s="23"/>
      <c r="JUS1" s="23"/>
      <c r="JUT1" s="23"/>
      <c r="JUU1" s="23"/>
      <c r="JUV1" s="23"/>
      <c r="JUW1" s="23"/>
      <c r="JUX1" s="23"/>
      <c r="JUY1" s="23"/>
      <c r="JUZ1" s="23"/>
      <c r="JVA1" s="23"/>
      <c r="JVB1" s="23"/>
      <c r="JVC1" s="23"/>
      <c r="JVD1" s="23"/>
      <c r="JVE1" s="23"/>
      <c r="JVF1" s="23"/>
      <c r="JVG1" s="23"/>
      <c r="JVH1" s="23"/>
      <c r="JVI1" s="23"/>
      <c r="JVJ1" s="23"/>
      <c r="JVK1" s="23"/>
      <c r="JVL1" s="23"/>
      <c r="JVM1" s="23"/>
      <c r="JVN1" s="23"/>
      <c r="JVO1" s="23"/>
      <c r="JVP1" s="23"/>
      <c r="JVQ1" s="23"/>
      <c r="JVR1" s="23"/>
      <c r="JVS1" s="23"/>
      <c r="JVT1" s="23"/>
      <c r="JVU1" s="23"/>
      <c r="JVV1" s="23"/>
      <c r="JVW1" s="23"/>
      <c r="JVX1" s="23"/>
      <c r="JVY1" s="23"/>
      <c r="JVZ1" s="23"/>
      <c r="JWA1" s="23"/>
      <c r="JWB1" s="23"/>
      <c r="JWC1" s="23"/>
      <c r="JWD1" s="23"/>
      <c r="JWE1" s="23"/>
      <c r="JWF1" s="23"/>
      <c r="JWG1" s="23"/>
      <c r="JWH1" s="23"/>
      <c r="JWI1" s="23"/>
      <c r="JWJ1" s="23"/>
      <c r="JWK1" s="23"/>
      <c r="JWL1" s="23"/>
      <c r="JWM1" s="23"/>
      <c r="JWN1" s="23"/>
      <c r="JWO1" s="23"/>
      <c r="JWP1" s="23"/>
      <c r="JWQ1" s="23"/>
      <c r="JWR1" s="23"/>
      <c r="JWS1" s="23"/>
      <c r="JWT1" s="23"/>
      <c r="JWU1" s="23"/>
      <c r="JWV1" s="23"/>
      <c r="JWW1" s="23"/>
      <c r="JWX1" s="23"/>
      <c r="JWY1" s="23"/>
      <c r="JWZ1" s="23"/>
      <c r="JXA1" s="23"/>
      <c r="JXB1" s="23"/>
      <c r="JXC1" s="23"/>
      <c r="JXD1" s="23"/>
      <c r="JXE1" s="23"/>
      <c r="JXF1" s="23"/>
      <c r="JXG1" s="23"/>
      <c r="JXH1" s="23"/>
      <c r="JXI1" s="23"/>
      <c r="JXJ1" s="23"/>
      <c r="JXK1" s="23"/>
      <c r="JXL1" s="23"/>
      <c r="JXM1" s="23"/>
      <c r="JXN1" s="23"/>
      <c r="JXO1" s="23"/>
      <c r="JXP1" s="23"/>
      <c r="JXQ1" s="23"/>
      <c r="JXR1" s="23"/>
      <c r="JXS1" s="23"/>
      <c r="JXT1" s="23"/>
      <c r="JXU1" s="23"/>
      <c r="JXV1" s="23"/>
      <c r="JXW1" s="23"/>
      <c r="JXX1" s="23"/>
      <c r="JXY1" s="23"/>
      <c r="JXZ1" s="23"/>
      <c r="JYA1" s="23"/>
      <c r="JYB1" s="23"/>
      <c r="JYC1" s="23"/>
      <c r="JYD1" s="23"/>
      <c r="JYE1" s="23"/>
      <c r="JYF1" s="23"/>
      <c r="JYG1" s="23"/>
      <c r="JYH1" s="23"/>
      <c r="JYI1" s="23"/>
      <c r="JYJ1" s="23"/>
      <c r="JYK1" s="23"/>
      <c r="JYL1" s="23"/>
      <c r="JYM1" s="23"/>
      <c r="JYN1" s="23"/>
      <c r="JYO1" s="23"/>
      <c r="JYP1" s="23"/>
      <c r="JYQ1" s="23"/>
      <c r="JYR1" s="23"/>
      <c r="JYS1" s="23"/>
      <c r="JYT1" s="23"/>
      <c r="JYU1" s="23"/>
      <c r="JYV1" s="23"/>
      <c r="JYW1" s="23"/>
      <c r="JYX1" s="23"/>
      <c r="JYY1" s="23"/>
      <c r="JYZ1" s="23"/>
      <c r="JZA1" s="23"/>
      <c r="JZB1" s="23"/>
      <c r="JZC1" s="23"/>
      <c r="JZD1" s="23"/>
      <c r="JZE1" s="23"/>
      <c r="JZF1" s="23"/>
      <c r="JZG1" s="23"/>
      <c r="JZH1" s="23"/>
      <c r="JZI1" s="23"/>
      <c r="JZJ1" s="23"/>
      <c r="JZK1" s="23"/>
      <c r="JZL1" s="23"/>
      <c r="JZM1" s="23"/>
      <c r="JZN1" s="23"/>
      <c r="JZO1" s="23"/>
      <c r="JZP1" s="23"/>
      <c r="JZQ1" s="23"/>
      <c r="JZR1" s="23"/>
      <c r="JZS1" s="23"/>
      <c r="JZT1" s="23"/>
      <c r="JZU1" s="23"/>
      <c r="JZV1" s="23"/>
      <c r="JZW1" s="23"/>
      <c r="JZX1" s="23"/>
      <c r="JZY1" s="23"/>
      <c r="JZZ1" s="23"/>
      <c r="KAA1" s="23"/>
      <c r="KAB1" s="23"/>
      <c r="KAC1" s="23"/>
      <c r="KAD1" s="23"/>
      <c r="KAE1" s="23"/>
      <c r="KAF1" s="23"/>
      <c r="KAG1" s="23"/>
      <c r="KAH1" s="23"/>
      <c r="KAI1" s="23"/>
      <c r="KAJ1" s="23"/>
      <c r="KAK1" s="23"/>
      <c r="KAL1" s="23"/>
      <c r="KAM1" s="23"/>
      <c r="KAN1" s="23"/>
      <c r="KAO1" s="23"/>
      <c r="KAP1" s="23"/>
      <c r="KAQ1" s="23"/>
      <c r="KAR1" s="23"/>
      <c r="KAS1" s="23"/>
      <c r="KAT1" s="23"/>
      <c r="KAU1" s="23"/>
      <c r="KAV1" s="23"/>
      <c r="KAW1" s="23"/>
      <c r="KAX1" s="23"/>
      <c r="KAY1" s="23"/>
      <c r="KAZ1" s="23"/>
      <c r="KBA1" s="23"/>
      <c r="KBB1" s="23"/>
      <c r="KBC1" s="23"/>
      <c r="KBD1" s="23"/>
      <c r="KBE1" s="23"/>
      <c r="KBF1" s="23"/>
      <c r="KBG1" s="23"/>
      <c r="KBH1" s="23"/>
      <c r="KBI1" s="23"/>
      <c r="KBJ1" s="23"/>
      <c r="KBK1" s="23"/>
      <c r="KBL1" s="23"/>
      <c r="KBM1" s="23"/>
      <c r="KBN1" s="23"/>
      <c r="KBO1" s="23"/>
      <c r="KBP1" s="23"/>
      <c r="KBQ1" s="23"/>
      <c r="KBR1" s="23"/>
      <c r="KBS1" s="23"/>
      <c r="KBT1" s="23"/>
      <c r="KBU1" s="23"/>
      <c r="KBV1" s="23"/>
      <c r="KBW1" s="23"/>
      <c r="KBX1" s="23"/>
      <c r="KBY1" s="23"/>
      <c r="KBZ1" s="23"/>
      <c r="KCA1" s="23"/>
      <c r="KCB1" s="23"/>
      <c r="KCC1" s="23"/>
      <c r="KCD1" s="23"/>
      <c r="KCE1" s="23"/>
      <c r="KCF1" s="23"/>
      <c r="KCG1" s="23"/>
      <c r="KCH1" s="23"/>
      <c r="KCI1" s="23"/>
      <c r="KCJ1" s="23"/>
      <c r="KCK1" s="23"/>
      <c r="KCL1" s="23"/>
      <c r="KCM1" s="23"/>
      <c r="KCN1" s="23"/>
      <c r="KCO1" s="23"/>
      <c r="KCP1" s="23"/>
      <c r="KCQ1" s="23"/>
      <c r="KCR1" s="23"/>
      <c r="KCS1" s="23"/>
      <c r="KCT1" s="23"/>
      <c r="KCU1" s="23"/>
      <c r="KCV1" s="23"/>
      <c r="KCW1" s="23"/>
      <c r="KCX1" s="23"/>
      <c r="KCY1" s="23"/>
      <c r="KCZ1" s="23"/>
      <c r="KDA1" s="23"/>
      <c r="KDB1" s="23"/>
      <c r="KDC1" s="23"/>
      <c r="KDD1" s="23"/>
      <c r="KDE1" s="23"/>
      <c r="KDF1" s="23"/>
      <c r="KDG1" s="23"/>
      <c r="KDH1" s="23"/>
      <c r="KDI1" s="23"/>
      <c r="KDJ1" s="23"/>
      <c r="KDK1" s="23"/>
      <c r="KDL1" s="23"/>
      <c r="KDM1" s="23"/>
      <c r="KDN1" s="23"/>
      <c r="KDO1" s="23"/>
      <c r="KDP1" s="23"/>
      <c r="KDQ1" s="23"/>
      <c r="KDR1" s="23"/>
      <c r="KDS1" s="23"/>
      <c r="KDT1" s="23"/>
      <c r="KDU1" s="23"/>
      <c r="KDV1" s="23"/>
      <c r="KDW1" s="23"/>
      <c r="KDX1" s="23"/>
      <c r="KDY1" s="23"/>
      <c r="KDZ1" s="23"/>
      <c r="KEA1" s="23"/>
      <c r="KEB1" s="23"/>
      <c r="KEC1" s="23"/>
      <c r="KED1" s="23"/>
      <c r="KEE1" s="23"/>
      <c r="KEF1" s="23"/>
      <c r="KEG1" s="23"/>
      <c r="KEH1" s="23"/>
      <c r="KEI1" s="23"/>
      <c r="KEJ1" s="23"/>
      <c r="KEK1" s="23"/>
      <c r="KEL1" s="23"/>
      <c r="KEM1" s="23"/>
      <c r="KEN1" s="23"/>
      <c r="KEO1" s="23"/>
      <c r="KEP1" s="23"/>
      <c r="KEQ1" s="23"/>
      <c r="KER1" s="23"/>
      <c r="KES1" s="23"/>
      <c r="KET1" s="23"/>
      <c r="KEU1" s="23"/>
      <c r="KEV1" s="23"/>
      <c r="KEW1" s="23"/>
      <c r="KEX1" s="23"/>
      <c r="KEY1" s="23"/>
      <c r="KEZ1" s="23"/>
      <c r="KFA1" s="23"/>
      <c r="KFB1" s="23"/>
      <c r="KFC1" s="23"/>
      <c r="KFD1" s="23"/>
      <c r="KFE1" s="23"/>
      <c r="KFF1" s="23"/>
      <c r="KFG1" s="23"/>
      <c r="KFH1" s="23"/>
      <c r="KFI1" s="23"/>
      <c r="KFJ1" s="23"/>
      <c r="KFK1" s="23"/>
      <c r="KFL1" s="23"/>
      <c r="KFM1" s="23"/>
      <c r="KFN1" s="23"/>
      <c r="KFO1" s="23"/>
      <c r="KFP1" s="23"/>
      <c r="KFQ1" s="23"/>
      <c r="KFR1" s="23"/>
      <c r="KFS1" s="23"/>
      <c r="KFT1" s="23"/>
      <c r="KFU1" s="23"/>
      <c r="KFV1" s="23"/>
      <c r="KFW1" s="23"/>
      <c r="KFX1" s="23"/>
      <c r="KFY1" s="23"/>
      <c r="KFZ1" s="23"/>
      <c r="KGA1" s="23"/>
      <c r="KGB1" s="23"/>
      <c r="KGC1" s="23"/>
      <c r="KGD1" s="23"/>
      <c r="KGE1" s="23"/>
      <c r="KGF1" s="23"/>
      <c r="KGG1" s="23"/>
      <c r="KGH1" s="23"/>
      <c r="KGI1" s="23"/>
      <c r="KGJ1" s="23"/>
      <c r="KGK1" s="23"/>
      <c r="KGL1" s="23"/>
      <c r="KGM1" s="23"/>
      <c r="KGN1" s="23"/>
      <c r="KGO1" s="23"/>
      <c r="KGP1" s="23"/>
      <c r="KGQ1" s="23"/>
      <c r="KGR1" s="23"/>
      <c r="KGS1" s="23"/>
      <c r="KGT1" s="23"/>
      <c r="KGU1" s="23"/>
      <c r="KGV1" s="23"/>
      <c r="KGW1" s="23"/>
      <c r="KGX1" s="23"/>
      <c r="KGY1" s="23"/>
      <c r="KGZ1" s="23"/>
      <c r="KHA1" s="23"/>
      <c r="KHB1" s="23"/>
      <c r="KHC1" s="23"/>
      <c r="KHD1" s="23"/>
      <c r="KHE1" s="23"/>
      <c r="KHF1" s="23"/>
      <c r="KHG1" s="23"/>
      <c r="KHH1" s="23"/>
      <c r="KHI1" s="23"/>
      <c r="KHJ1" s="23"/>
      <c r="KHK1" s="23"/>
      <c r="KHL1" s="23"/>
      <c r="KHM1" s="23"/>
      <c r="KHN1" s="23"/>
      <c r="KHO1" s="23"/>
      <c r="KHP1" s="23"/>
      <c r="KHQ1" s="23"/>
      <c r="KHR1" s="23"/>
      <c r="KHS1" s="23"/>
      <c r="KHT1" s="23"/>
      <c r="KHU1" s="23"/>
      <c r="KHV1" s="23"/>
      <c r="KHW1" s="23"/>
      <c r="KHX1" s="23"/>
      <c r="KHY1" s="23"/>
      <c r="KHZ1" s="23"/>
      <c r="KIA1" s="23"/>
      <c r="KIB1" s="23"/>
      <c r="KIC1" s="23"/>
      <c r="KID1" s="23"/>
      <c r="KIE1" s="23"/>
      <c r="KIF1" s="23"/>
      <c r="KIG1" s="23"/>
      <c r="KIH1" s="23"/>
      <c r="KII1" s="23"/>
      <c r="KIJ1" s="23"/>
      <c r="KIK1" s="23"/>
      <c r="KIL1" s="23"/>
      <c r="KIM1" s="23"/>
      <c r="KIN1" s="23"/>
      <c r="KIO1" s="23"/>
      <c r="KIP1" s="23"/>
      <c r="KIQ1" s="23"/>
      <c r="KIR1" s="23"/>
      <c r="KIS1" s="23"/>
      <c r="KIT1" s="23"/>
      <c r="KIU1" s="23"/>
      <c r="KIV1" s="23"/>
      <c r="KIW1" s="23"/>
      <c r="KIX1" s="23"/>
      <c r="KIY1" s="23"/>
      <c r="KIZ1" s="23"/>
      <c r="KJA1" s="23"/>
      <c r="KJB1" s="23"/>
      <c r="KJC1" s="23"/>
      <c r="KJD1" s="23"/>
      <c r="KJE1" s="23"/>
      <c r="KJF1" s="23"/>
      <c r="KJG1" s="23"/>
      <c r="KJH1" s="23"/>
      <c r="KJI1" s="23"/>
      <c r="KJJ1" s="23"/>
      <c r="KJK1" s="23"/>
      <c r="KJL1" s="23"/>
      <c r="KJM1" s="23"/>
      <c r="KJN1" s="23"/>
      <c r="KJO1" s="23"/>
      <c r="KJP1" s="23"/>
      <c r="KJQ1" s="23"/>
      <c r="KJR1" s="23"/>
      <c r="KJS1" s="23"/>
      <c r="KJT1" s="23"/>
      <c r="KJU1" s="23"/>
      <c r="KJV1" s="23"/>
      <c r="KJW1" s="23"/>
      <c r="KJX1" s="23"/>
      <c r="KJY1" s="23"/>
      <c r="KJZ1" s="23"/>
      <c r="KKA1" s="23"/>
      <c r="KKB1" s="23"/>
      <c r="KKC1" s="23"/>
      <c r="KKD1" s="23"/>
      <c r="KKE1" s="23"/>
      <c r="KKF1" s="23"/>
      <c r="KKG1" s="23"/>
      <c r="KKH1" s="23"/>
      <c r="KKI1" s="23"/>
      <c r="KKJ1" s="23"/>
      <c r="KKK1" s="23"/>
      <c r="KKL1" s="23"/>
      <c r="KKM1" s="23"/>
      <c r="KKN1" s="23"/>
      <c r="KKO1" s="23"/>
      <c r="KKP1" s="23"/>
      <c r="KKQ1" s="23"/>
      <c r="KKR1" s="23"/>
      <c r="KKS1" s="23"/>
      <c r="KKT1" s="23"/>
      <c r="KKU1" s="23"/>
      <c r="KKV1" s="23"/>
      <c r="KKW1" s="23"/>
      <c r="KKX1" s="23"/>
      <c r="KKY1" s="23"/>
      <c r="KKZ1" s="23"/>
      <c r="KLA1" s="23"/>
      <c r="KLB1" s="23"/>
      <c r="KLC1" s="23"/>
      <c r="KLD1" s="23"/>
      <c r="KLE1" s="23"/>
      <c r="KLF1" s="23"/>
      <c r="KLG1" s="23"/>
      <c r="KLH1" s="23"/>
      <c r="KLI1" s="23"/>
      <c r="KLJ1" s="23"/>
      <c r="KLK1" s="23"/>
      <c r="KLL1" s="23"/>
      <c r="KLM1" s="23"/>
      <c r="KLN1" s="23"/>
      <c r="KLO1" s="23"/>
      <c r="KLP1" s="23"/>
      <c r="KLQ1" s="23"/>
      <c r="KLR1" s="23"/>
      <c r="KLS1" s="23"/>
      <c r="KLT1" s="23"/>
      <c r="KLU1" s="23"/>
      <c r="KLV1" s="23"/>
      <c r="KLW1" s="23"/>
      <c r="KLX1" s="23"/>
      <c r="KLY1" s="23"/>
      <c r="KLZ1" s="23"/>
      <c r="KMA1" s="23"/>
      <c r="KMB1" s="23"/>
      <c r="KMC1" s="23"/>
      <c r="KMD1" s="23"/>
      <c r="KME1" s="23"/>
      <c r="KMF1" s="23"/>
      <c r="KMG1" s="23"/>
      <c r="KMH1" s="23"/>
      <c r="KMI1" s="23"/>
      <c r="KMJ1" s="23"/>
      <c r="KMK1" s="23"/>
      <c r="KML1" s="23"/>
      <c r="KMM1" s="23"/>
      <c r="KMN1" s="23"/>
      <c r="KMO1" s="23"/>
      <c r="KMP1" s="23"/>
      <c r="KMQ1" s="23"/>
      <c r="KMR1" s="23"/>
      <c r="KMS1" s="23"/>
      <c r="KMT1" s="23"/>
      <c r="KMU1" s="23"/>
      <c r="KMV1" s="23"/>
      <c r="KMW1" s="23"/>
      <c r="KMX1" s="23"/>
      <c r="KMY1" s="23"/>
      <c r="KMZ1" s="23"/>
      <c r="KNA1" s="23"/>
      <c r="KNB1" s="23"/>
      <c r="KNC1" s="23"/>
      <c r="KND1" s="23"/>
      <c r="KNE1" s="23"/>
      <c r="KNF1" s="23"/>
      <c r="KNG1" s="23"/>
      <c r="KNH1" s="23"/>
      <c r="KNI1" s="23"/>
      <c r="KNJ1" s="23"/>
      <c r="KNK1" s="23"/>
      <c r="KNL1" s="23"/>
      <c r="KNM1" s="23"/>
      <c r="KNN1" s="23"/>
      <c r="KNO1" s="23"/>
      <c r="KNP1" s="23"/>
      <c r="KNQ1" s="23"/>
      <c r="KNR1" s="23"/>
      <c r="KNS1" s="23"/>
      <c r="KNT1" s="23"/>
      <c r="KNU1" s="23"/>
      <c r="KNV1" s="23"/>
      <c r="KNW1" s="23"/>
      <c r="KNX1" s="23"/>
      <c r="KNY1" s="23"/>
      <c r="KNZ1" s="23"/>
      <c r="KOA1" s="23"/>
      <c r="KOB1" s="23"/>
      <c r="KOC1" s="23"/>
      <c r="KOD1" s="23"/>
      <c r="KOE1" s="23"/>
      <c r="KOF1" s="23"/>
      <c r="KOG1" s="23"/>
      <c r="KOH1" s="23"/>
      <c r="KOI1" s="23"/>
      <c r="KOJ1" s="23"/>
      <c r="KOK1" s="23"/>
      <c r="KOL1" s="23"/>
      <c r="KOM1" s="23"/>
      <c r="KON1" s="23"/>
      <c r="KOO1" s="23"/>
      <c r="KOP1" s="23"/>
      <c r="KOQ1" s="23"/>
      <c r="KOR1" s="23"/>
      <c r="KOS1" s="23"/>
      <c r="KOT1" s="23"/>
      <c r="KOU1" s="23"/>
      <c r="KOV1" s="23"/>
      <c r="KOW1" s="23"/>
      <c r="KOX1" s="23"/>
      <c r="KOY1" s="23"/>
      <c r="KOZ1" s="23"/>
      <c r="KPA1" s="23"/>
      <c r="KPB1" s="23"/>
      <c r="KPC1" s="23"/>
      <c r="KPD1" s="23"/>
      <c r="KPE1" s="23"/>
      <c r="KPF1" s="23"/>
      <c r="KPG1" s="23"/>
      <c r="KPH1" s="23"/>
      <c r="KPI1" s="23"/>
      <c r="KPJ1" s="23"/>
      <c r="KPK1" s="23"/>
      <c r="KPL1" s="23"/>
      <c r="KPM1" s="23"/>
      <c r="KPN1" s="23"/>
      <c r="KPO1" s="23"/>
      <c r="KPP1" s="23"/>
      <c r="KPQ1" s="23"/>
      <c r="KPR1" s="23"/>
      <c r="KPS1" s="23"/>
      <c r="KPT1" s="23"/>
      <c r="KPU1" s="23"/>
      <c r="KPV1" s="23"/>
      <c r="KPW1" s="23"/>
      <c r="KPX1" s="23"/>
      <c r="KPY1" s="23"/>
      <c r="KPZ1" s="23"/>
      <c r="KQA1" s="23"/>
      <c r="KQB1" s="23"/>
      <c r="KQC1" s="23"/>
      <c r="KQD1" s="23"/>
      <c r="KQE1" s="23"/>
      <c r="KQF1" s="23"/>
      <c r="KQG1" s="23"/>
      <c r="KQH1" s="23"/>
      <c r="KQI1" s="23"/>
      <c r="KQJ1" s="23"/>
      <c r="KQK1" s="23"/>
      <c r="KQL1" s="23"/>
      <c r="KQM1" s="23"/>
      <c r="KQN1" s="23"/>
      <c r="KQO1" s="23"/>
      <c r="KQP1" s="23"/>
      <c r="KQQ1" s="23"/>
      <c r="KQR1" s="23"/>
      <c r="KQS1" s="23"/>
      <c r="KQT1" s="23"/>
      <c r="KQU1" s="23"/>
      <c r="KQV1" s="23"/>
      <c r="KQW1" s="23"/>
      <c r="KQX1" s="23"/>
      <c r="KQY1" s="23"/>
      <c r="KQZ1" s="23"/>
      <c r="KRA1" s="23"/>
      <c r="KRB1" s="23"/>
      <c r="KRC1" s="23"/>
      <c r="KRD1" s="23"/>
      <c r="KRE1" s="23"/>
      <c r="KRF1" s="23"/>
      <c r="KRG1" s="23"/>
      <c r="KRH1" s="23"/>
      <c r="KRI1" s="23"/>
      <c r="KRJ1" s="23"/>
      <c r="KRK1" s="23"/>
      <c r="KRL1" s="23"/>
      <c r="KRM1" s="23"/>
      <c r="KRN1" s="23"/>
      <c r="KRO1" s="23"/>
      <c r="KRP1" s="23"/>
      <c r="KRQ1" s="23"/>
      <c r="KRR1" s="23"/>
      <c r="KRS1" s="23"/>
      <c r="KRT1" s="23"/>
      <c r="KRU1" s="23"/>
      <c r="KRV1" s="23"/>
      <c r="KRW1" s="23"/>
      <c r="KRX1" s="23"/>
      <c r="KRY1" s="23"/>
      <c r="KRZ1" s="23"/>
      <c r="KSA1" s="23"/>
      <c r="KSB1" s="23"/>
      <c r="KSC1" s="23"/>
      <c r="KSD1" s="23"/>
      <c r="KSE1" s="23"/>
      <c r="KSF1" s="23"/>
      <c r="KSG1" s="23"/>
      <c r="KSH1" s="23"/>
      <c r="KSI1" s="23"/>
      <c r="KSJ1" s="23"/>
      <c r="KSK1" s="23"/>
      <c r="KSL1" s="23"/>
      <c r="KSM1" s="23"/>
      <c r="KSN1" s="23"/>
      <c r="KSO1" s="23"/>
      <c r="KSP1" s="23"/>
      <c r="KSQ1" s="23"/>
      <c r="KSR1" s="23"/>
      <c r="KSS1" s="23"/>
      <c r="KST1" s="23"/>
      <c r="KSU1" s="23"/>
      <c r="KSV1" s="23"/>
      <c r="KSW1" s="23"/>
      <c r="KSX1" s="23"/>
      <c r="KSY1" s="23"/>
      <c r="KSZ1" s="23"/>
      <c r="KTA1" s="23"/>
      <c r="KTB1" s="23"/>
      <c r="KTC1" s="23"/>
      <c r="KTD1" s="23"/>
      <c r="KTE1" s="23"/>
      <c r="KTF1" s="23"/>
      <c r="KTG1" s="23"/>
      <c r="KTH1" s="23"/>
      <c r="KTI1" s="23"/>
      <c r="KTJ1" s="23"/>
      <c r="KTK1" s="23"/>
      <c r="KTL1" s="23"/>
      <c r="KTM1" s="23"/>
      <c r="KTN1" s="23"/>
      <c r="KTO1" s="23"/>
      <c r="KTP1" s="23"/>
      <c r="KTQ1" s="23"/>
      <c r="KTR1" s="23"/>
      <c r="KTS1" s="23"/>
      <c r="KTT1" s="23"/>
      <c r="KTU1" s="23"/>
      <c r="KTV1" s="23"/>
      <c r="KTW1" s="23"/>
      <c r="KTX1" s="23"/>
      <c r="KTY1" s="23"/>
      <c r="KTZ1" s="23"/>
      <c r="KUA1" s="23"/>
      <c r="KUB1" s="23"/>
      <c r="KUC1" s="23"/>
      <c r="KUD1" s="23"/>
      <c r="KUE1" s="23"/>
      <c r="KUF1" s="23"/>
      <c r="KUG1" s="23"/>
      <c r="KUH1" s="23"/>
      <c r="KUI1" s="23"/>
      <c r="KUJ1" s="23"/>
      <c r="KUK1" s="23"/>
      <c r="KUL1" s="23"/>
      <c r="KUM1" s="23"/>
      <c r="KUN1" s="23"/>
      <c r="KUO1" s="23"/>
      <c r="KUP1" s="23"/>
      <c r="KUQ1" s="23"/>
      <c r="KUR1" s="23"/>
      <c r="KUS1" s="23"/>
      <c r="KUT1" s="23"/>
      <c r="KUU1" s="23"/>
      <c r="KUV1" s="23"/>
      <c r="KUW1" s="23"/>
      <c r="KUX1" s="23"/>
      <c r="KUY1" s="23"/>
      <c r="KUZ1" s="23"/>
      <c r="KVA1" s="23"/>
      <c r="KVB1" s="23"/>
      <c r="KVC1" s="23"/>
      <c r="KVD1" s="23"/>
      <c r="KVE1" s="23"/>
      <c r="KVF1" s="23"/>
      <c r="KVG1" s="23"/>
      <c r="KVH1" s="23"/>
      <c r="KVI1" s="23"/>
      <c r="KVJ1" s="23"/>
      <c r="KVK1" s="23"/>
      <c r="KVL1" s="23"/>
      <c r="KVM1" s="23"/>
      <c r="KVN1" s="23"/>
      <c r="KVO1" s="23"/>
      <c r="KVP1" s="23"/>
      <c r="KVQ1" s="23"/>
      <c r="KVR1" s="23"/>
      <c r="KVS1" s="23"/>
      <c r="KVT1" s="23"/>
      <c r="KVU1" s="23"/>
      <c r="KVV1" s="23"/>
      <c r="KVW1" s="23"/>
      <c r="KVX1" s="23"/>
      <c r="KVY1" s="23"/>
      <c r="KVZ1" s="23"/>
      <c r="KWA1" s="23"/>
      <c r="KWB1" s="23"/>
      <c r="KWC1" s="23"/>
      <c r="KWD1" s="23"/>
      <c r="KWE1" s="23"/>
      <c r="KWF1" s="23"/>
      <c r="KWG1" s="23"/>
      <c r="KWH1" s="23"/>
      <c r="KWI1" s="23"/>
      <c r="KWJ1" s="23"/>
      <c r="KWK1" s="23"/>
      <c r="KWL1" s="23"/>
      <c r="KWM1" s="23"/>
      <c r="KWN1" s="23"/>
      <c r="KWO1" s="23"/>
      <c r="KWP1" s="23"/>
      <c r="KWQ1" s="23"/>
      <c r="KWR1" s="23"/>
      <c r="KWS1" s="23"/>
      <c r="KWT1" s="23"/>
      <c r="KWU1" s="23"/>
      <c r="KWV1" s="23"/>
      <c r="KWW1" s="23"/>
      <c r="KWX1" s="23"/>
      <c r="KWY1" s="23"/>
      <c r="KWZ1" s="23"/>
      <c r="KXA1" s="23"/>
      <c r="KXB1" s="23"/>
      <c r="KXC1" s="23"/>
      <c r="KXD1" s="23"/>
      <c r="KXE1" s="23"/>
      <c r="KXF1" s="23"/>
      <c r="KXG1" s="23"/>
      <c r="KXH1" s="23"/>
      <c r="KXI1" s="23"/>
      <c r="KXJ1" s="23"/>
      <c r="KXK1" s="23"/>
      <c r="KXL1" s="23"/>
      <c r="KXM1" s="23"/>
      <c r="KXN1" s="23"/>
      <c r="KXO1" s="23"/>
      <c r="KXP1" s="23"/>
      <c r="KXQ1" s="23"/>
      <c r="KXR1" s="23"/>
      <c r="KXS1" s="23"/>
      <c r="KXT1" s="23"/>
      <c r="KXU1" s="23"/>
      <c r="KXV1" s="23"/>
      <c r="KXW1" s="23"/>
      <c r="KXX1" s="23"/>
      <c r="KXY1" s="23"/>
      <c r="KXZ1" s="23"/>
      <c r="KYA1" s="23"/>
      <c r="KYB1" s="23"/>
      <c r="KYC1" s="23"/>
      <c r="KYD1" s="23"/>
      <c r="KYE1" s="23"/>
      <c r="KYF1" s="23"/>
      <c r="KYG1" s="23"/>
      <c r="KYH1" s="23"/>
      <c r="KYI1" s="23"/>
      <c r="KYJ1" s="23"/>
      <c r="KYK1" s="23"/>
      <c r="KYL1" s="23"/>
      <c r="KYM1" s="23"/>
      <c r="KYN1" s="23"/>
      <c r="KYO1" s="23"/>
      <c r="KYP1" s="23"/>
      <c r="KYQ1" s="23"/>
      <c r="KYR1" s="23"/>
      <c r="KYS1" s="23"/>
      <c r="KYT1" s="23"/>
      <c r="KYU1" s="23"/>
      <c r="KYV1" s="23"/>
      <c r="KYW1" s="23"/>
      <c r="KYX1" s="23"/>
      <c r="KYY1" s="23"/>
      <c r="KYZ1" s="23"/>
      <c r="KZA1" s="23"/>
      <c r="KZB1" s="23"/>
      <c r="KZC1" s="23"/>
      <c r="KZD1" s="23"/>
      <c r="KZE1" s="23"/>
      <c r="KZF1" s="23"/>
      <c r="KZG1" s="23"/>
      <c r="KZH1" s="23"/>
      <c r="KZI1" s="23"/>
      <c r="KZJ1" s="23"/>
      <c r="KZK1" s="23"/>
      <c r="KZL1" s="23"/>
      <c r="KZM1" s="23"/>
      <c r="KZN1" s="23"/>
      <c r="KZO1" s="23"/>
      <c r="KZP1" s="23"/>
      <c r="KZQ1" s="23"/>
      <c r="KZR1" s="23"/>
      <c r="KZS1" s="23"/>
      <c r="KZT1" s="23"/>
      <c r="KZU1" s="23"/>
      <c r="KZV1" s="23"/>
      <c r="KZW1" s="23"/>
      <c r="KZX1" s="23"/>
      <c r="KZY1" s="23"/>
      <c r="KZZ1" s="23"/>
      <c r="LAA1" s="23"/>
      <c r="LAB1" s="23"/>
      <c r="LAC1" s="23"/>
      <c r="LAD1" s="23"/>
      <c r="LAE1" s="23"/>
      <c r="LAF1" s="23"/>
      <c r="LAG1" s="23"/>
      <c r="LAH1" s="23"/>
      <c r="LAI1" s="23"/>
      <c r="LAJ1" s="23"/>
      <c r="LAK1" s="23"/>
      <c r="LAL1" s="23"/>
      <c r="LAM1" s="23"/>
      <c r="LAN1" s="23"/>
      <c r="LAO1" s="23"/>
      <c r="LAP1" s="23"/>
      <c r="LAQ1" s="23"/>
      <c r="LAR1" s="23"/>
      <c r="LAS1" s="23"/>
      <c r="LAT1" s="23"/>
      <c r="LAU1" s="23"/>
      <c r="LAV1" s="23"/>
      <c r="LAW1" s="23"/>
      <c r="LAX1" s="23"/>
      <c r="LAY1" s="23"/>
      <c r="LAZ1" s="23"/>
      <c r="LBA1" s="23"/>
      <c r="LBB1" s="23"/>
      <c r="LBC1" s="23"/>
      <c r="LBD1" s="23"/>
      <c r="LBE1" s="23"/>
      <c r="LBF1" s="23"/>
      <c r="LBG1" s="23"/>
      <c r="LBH1" s="23"/>
      <c r="LBI1" s="23"/>
      <c r="LBJ1" s="23"/>
      <c r="LBK1" s="23"/>
      <c r="LBL1" s="23"/>
      <c r="LBM1" s="23"/>
      <c r="LBN1" s="23"/>
      <c r="LBO1" s="23"/>
      <c r="LBP1" s="23"/>
      <c r="LBQ1" s="23"/>
      <c r="LBR1" s="23"/>
      <c r="LBS1" s="23"/>
      <c r="LBT1" s="23"/>
      <c r="LBU1" s="23"/>
      <c r="LBV1" s="23"/>
      <c r="LBW1" s="23"/>
      <c r="LBX1" s="23"/>
      <c r="LBY1" s="23"/>
      <c r="LBZ1" s="23"/>
      <c r="LCA1" s="23"/>
      <c r="LCB1" s="23"/>
      <c r="LCC1" s="23"/>
      <c r="LCD1" s="23"/>
      <c r="LCE1" s="23"/>
      <c r="LCF1" s="23"/>
      <c r="LCG1" s="23"/>
      <c r="LCH1" s="23"/>
      <c r="LCI1" s="23"/>
      <c r="LCJ1" s="23"/>
      <c r="LCK1" s="23"/>
      <c r="LCL1" s="23"/>
      <c r="LCM1" s="23"/>
      <c r="LCN1" s="23"/>
      <c r="LCO1" s="23"/>
      <c r="LCP1" s="23"/>
      <c r="LCQ1" s="23"/>
      <c r="LCR1" s="23"/>
      <c r="LCS1" s="23"/>
      <c r="LCT1" s="23"/>
      <c r="LCU1" s="23"/>
      <c r="LCV1" s="23"/>
      <c r="LCW1" s="23"/>
      <c r="LCX1" s="23"/>
      <c r="LCY1" s="23"/>
      <c r="LCZ1" s="23"/>
      <c r="LDA1" s="23"/>
      <c r="LDB1" s="23"/>
      <c r="LDC1" s="23"/>
      <c r="LDD1" s="23"/>
      <c r="LDE1" s="23"/>
      <c r="LDF1" s="23"/>
      <c r="LDG1" s="23"/>
      <c r="LDH1" s="23"/>
      <c r="LDI1" s="23"/>
      <c r="LDJ1" s="23"/>
      <c r="LDK1" s="23"/>
      <c r="LDL1" s="23"/>
      <c r="LDM1" s="23"/>
      <c r="LDN1" s="23"/>
      <c r="LDO1" s="23"/>
      <c r="LDP1" s="23"/>
      <c r="LDQ1" s="23"/>
      <c r="LDR1" s="23"/>
      <c r="LDS1" s="23"/>
      <c r="LDT1" s="23"/>
      <c r="LDU1" s="23"/>
      <c r="LDV1" s="23"/>
      <c r="LDW1" s="23"/>
      <c r="LDX1" s="23"/>
      <c r="LDY1" s="23"/>
      <c r="LDZ1" s="23"/>
      <c r="LEA1" s="23"/>
      <c r="LEB1" s="23"/>
      <c r="LEC1" s="23"/>
      <c r="LED1" s="23"/>
      <c r="LEE1" s="23"/>
      <c r="LEF1" s="23"/>
      <c r="LEG1" s="23"/>
      <c r="LEH1" s="23"/>
      <c r="LEI1" s="23"/>
      <c r="LEJ1" s="23"/>
      <c r="LEK1" s="23"/>
      <c r="LEL1" s="23"/>
      <c r="LEM1" s="23"/>
      <c r="LEN1" s="23"/>
      <c r="LEO1" s="23"/>
      <c r="LEP1" s="23"/>
      <c r="LEQ1" s="23"/>
      <c r="LER1" s="23"/>
      <c r="LES1" s="23"/>
      <c r="LET1" s="23"/>
      <c r="LEU1" s="23"/>
      <c r="LEV1" s="23"/>
      <c r="LEW1" s="23"/>
      <c r="LEX1" s="23"/>
      <c r="LEY1" s="23"/>
      <c r="LEZ1" s="23"/>
      <c r="LFA1" s="23"/>
      <c r="LFB1" s="23"/>
      <c r="LFC1" s="23"/>
      <c r="LFD1" s="23"/>
      <c r="LFE1" s="23"/>
      <c r="LFF1" s="23"/>
      <c r="LFG1" s="23"/>
      <c r="LFH1" s="23"/>
      <c r="LFI1" s="23"/>
      <c r="LFJ1" s="23"/>
      <c r="LFK1" s="23"/>
      <c r="LFL1" s="23"/>
      <c r="LFM1" s="23"/>
      <c r="LFN1" s="23"/>
      <c r="LFO1" s="23"/>
      <c r="LFP1" s="23"/>
      <c r="LFQ1" s="23"/>
      <c r="LFR1" s="23"/>
      <c r="LFS1" s="23"/>
      <c r="LFT1" s="23"/>
      <c r="LFU1" s="23"/>
      <c r="LFV1" s="23"/>
      <c r="LFW1" s="23"/>
      <c r="LFX1" s="23"/>
      <c r="LFY1" s="23"/>
      <c r="LFZ1" s="23"/>
      <c r="LGA1" s="23"/>
      <c r="LGB1" s="23"/>
      <c r="LGC1" s="23"/>
      <c r="LGD1" s="23"/>
      <c r="LGE1" s="23"/>
      <c r="LGF1" s="23"/>
      <c r="LGG1" s="23"/>
      <c r="LGH1" s="23"/>
      <c r="LGI1" s="23"/>
      <c r="LGJ1" s="23"/>
      <c r="LGK1" s="23"/>
      <c r="LGL1" s="23"/>
      <c r="LGM1" s="23"/>
      <c r="LGN1" s="23"/>
      <c r="LGO1" s="23"/>
      <c r="LGP1" s="23"/>
      <c r="LGQ1" s="23"/>
      <c r="LGR1" s="23"/>
      <c r="LGS1" s="23"/>
      <c r="LGT1" s="23"/>
      <c r="LGU1" s="23"/>
      <c r="LGV1" s="23"/>
      <c r="LGW1" s="23"/>
      <c r="LGX1" s="23"/>
      <c r="LGY1" s="23"/>
      <c r="LGZ1" s="23"/>
      <c r="LHA1" s="23"/>
      <c r="LHB1" s="23"/>
      <c r="LHC1" s="23"/>
      <c r="LHD1" s="23"/>
      <c r="LHE1" s="23"/>
      <c r="LHF1" s="23"/>
      <c r="LHG1" s="23"/>
      <c r="LHH1" s="23"/>
      <c r="LHI1" s="23"/>
      <c r="LHJ1" s="23"/>
      <c r="LHK1" s="23"/>
      <c r="LHL1" s="23"/>
      <c r="LHM1" s="23"/>
      <c r="LHN1" s="23"/>
      <c r="LHO1" s="23"/>
      <c r="LHP1" s="23"/>
      <c r="LHQ1" s="23"/>
      <c r="LHR1" s="23"/>
      <c r="LHS1" s="23"/>
      <c r="LHT1" s="23"/>
      <c r="LHU1" s="23"/>
      <c r="LHV1" s="23"/>
      <c r="LHW1" s="23"/>
      <c r="LHX1" s="23"/>
      <c r="LHY1" s="23"/>
      <c r="LHZ1" s="23"/>
      <c r="LIA1" s="23"/>
      <c r="LIB1" s="23"/>
      <c r="LIC1" s="23"/>
      <c r="LID1" s="23"/>
      <c r="LIE1" s="23"/>
      <c r="LIF1" s="23"/>
      <c r="LIG1" s="23"/>
      <c r="LIH1" s="23"/>
      <c r="LII1" s="23"/>
      <c r="LIJ1" s="23"/>
      <c r="LIK1" s="23"/>
      <c r="LIL1" s="23"/>
      <c r="LIM1" s="23"/>
      <c r="LIN1" s="23"/>
      <c r="LIO1" s="23"/>
      <c r="LIP1" s="23"/>
      <c r="LIQ1" s="23"/>
      <c r="LIR1" s="23"/>
      <c r="LIS1" s="23"/>
      <c r="LIT1" s="23"/>
      <c r="LIU1" s="23"/>
      <c r="LIV1" s="23"/>
      <c r="LIW1" s="23"/>
      <c r="LIX1" s="23"/>
      <c r="LIY1" s="23"/>
      <c r="LIZ1" s="23"/>
      <c r="LJA1" s="23"/>
      <c r="LJB1" s="23"/>
      <c r="LJC1" s="23"/>
      <c r="LJD1" s="23"/>
      <c r="LJE1" s="23"/>
      <c r="LJF1" s="23"/>
      <c r="LJG1" s="23"/>
      <c r="LJH1" s="23"/>
      <c r="LJI1" s="23"/>
      <c r="LJJ1" s="23"/>
      <c r="LJK1" s="23"/>
      <c r="LJL1" s="23"/>
      <c r="LJM1" s="23"/>
      <c r="LJN1" s="23"/>
      <c r="LJO1" s="23"/>
      <c r="LJP1" s="23"/>
      <c r="LJQ1" s="23"/>
      <c r="LJR1" s="23"/>
      <c r="LJS1" s="23"/>
      <c r="LJT1" s="23"/>
      <c r="LJU1" s="23"/>
      <c r="LJV1" s="23"/>
      <c r="LJW1" s="23"/>
      <c r="LJX1" s="23"/>
      <c r="LJY1" s="23"/>
      <c r="LJZ1" s="23"/>
      <c r="LKA1" s="23"/>
      <c r="LKB1" s="23"/>
      <c r="LKC1" s="23"/>
      <c r="LKD1" s="23"/>
      <c r="LKE1" s="23"/>
      <c r="LKF1" s="23"/>
      <c r="LKG1" s="23"/>
      <c r="LKH1" s="23"/>
      <c r="LKI1" s="23"/>
      <c r="LKJ1" s="23"/>
      <c r="LKK1" s="23"/>
      <c r="LKL1" s="23"/>
      <c r="LKM1" s="23"/>
      <c r="LKN1" s="23"/>
      <c r="LKO1" s="23"/>
      <c r="LKP1" s="23"/>
      <c r="LKQ1" s="23"/>
      <c r="LKR1" s="23"/>
      <c r="LKS1" s="23"/>
      <c r="LKT1" s="23"/>
      <c r="LKU1" s="23"/>
      <c r="LKV1" s="23"/>
      <c r="LKW1" s="23"/>
      <c r="LKX1" s="23"/>
      <c r="LKY1" s="23"/>
      <c r="LKZ1" s="23"/>
      <c r="LLA1" s="23"/>
      <c r="LLB1" s="23"/>
      <c r="LLC1" s="23"/>
      <c r="LLD1" s="23"/>
      <c r="LLE1" s="23"/>
      <c r="LLF1" s="23"/>
      <c r="LLG1" s="23"/>
      <c r="LLH1" s="23"/>
      <c r="LLI1" s="23"/>
      <c r="LLJ1" s="23"/>
      <c r="LLK1" s="23"/>
      <c r="LLL1" s="23"/>
      <c r="LLM1" s="23"/>
      <c r="LLN1" s="23"/>
      <c r="LLO1" s="23"/>
      <c r="LLP1" s="23"/>
      <c r="LLQ1" s="23"/>
      <c r="LLR1" s="23"/>
      <c r="LLS1" s="23"/>
      <c r="LLT1" s="23"/>
      <c r="LLU1" s="23"/>
      <c r="LLV1" s="23"/>
      <c r="LLW1" s="23"/>
      <c r="LLX1" s="23"/>
      <c r="LLY1" s="23"/>
      <c r="LLZ1" s="23"/>
      <c r="LMA1" s="23"/>
      <c r="LMB1" s="23"/>
      <c r="LMC1" s="23"/>
      <c r="LMD1" s="23"/>
      <c r="LME1" s="23"/>
      <c r="LMF1" s="23"/>
      <c r="LMG1" s="23"/>
      <c r="LMH1" s="23"/>
      <c r="LMI1" s="23"/>
      <c r="LMJ1" s="23"/>
      <c r="LMK1" s="23"/>
      <c r="LML1" s="23"/>
      <c r="LMM1" s="23"/>
      <c r="LMN1" s="23"/>
      <c r="LMO1" s="23"/>
      <c r="LMP1" s="23"/>
      <c r="LMQ1" s="23"/>
      <c r="LMR1" s="23"/>
      <c r="LMS1" s="23"/>
      <c r="LMT1" s="23"/>
      <c r="LMU1" s="23"/>
      <c r="LMV1" s="23"/>
      <c r="LMW1" s="23"/>
      <c r="LMX1" s="23"/>
      <c r="LMY1" s="23"/>
      <c r="LMZ1" s="23"/>
      <c r="LNA1" s="23"/>
      <c r="LNB1" s="23"/>
      <c r="LNC1" s="23"/>
      <c r="LND1" s="23"/>
      <c r="LNE1" s="23"/>
      <c r="LNF1" s="23"/>
      <c r="LNG1" s="23"/>
      <c r="LNH1" s="23"/>
      <c r="LNI1" s="23"/>
      <c r="LNJ1" s="23"/>
      <c r="LNK1" s="23"/>
      <c r="LNL1" s="23"/>
      <c r="LNM1" s="23"/>
      <c r="LNN1" s="23"/>
      <c r="LNO1" s="23"/>
      <c r="LNP1" s="23"/>
      <c r="LNQ1" s="23"/>
      <c r="LNR1" s="23"/>
      <c r="LNS1" s="23"/>
      <c r="LNT1" s="23"/>
      <c r="LNU1" s="23"/>
      <c r="LNV1" s="23"/>
      <c r="LNW1" s="23"/>
      <c r="LNX1" s="23"/>
      <c r="LNY1" s="23"/>
      <c r="LNZ1" s="23"/>
      <c r="LOA1" s="23"/>
      <c r="LOB1" s="23"/>
      <c r="LOC1" s="23"/>
      <c r="LOD1" s="23"/>
      <c r="LOE1" s="23"/>
      <c r="LOF1" s="23"/>
      <c r="LOG1" s="23"/>
      <c r="LOH1" s="23"/>
      <c r="LOI1" s="23"/>
      <c r="LOJ1" s="23"/>
      <c r="LOK1" s="23"/>
      <c r="LOL1" s="23"/>
      <c r="LOM1" s="23"/>
      <c r="LON1" s="23"/>
      <c r="LOO1" s="23"/>
      <c r="LOP1" s="23"/>
      <c r="LOQ1" s="23"/>
      <c r="LOR1" s="23"/>
      <c r="LOS1" s="23"/>
      <c r="LOT1" s="23"/>
      <c r="LOU1" s="23"/>
      <c r="LOV1" s="23"/>
      <c r="LOW1" s="23"/>
      <c r="LOX1" s="23"/>
      <c r="LOY1" s="23"/>
      <c r="LOZ1" s="23"/>
      <c r="LPA1" s="23"/>
      <c r="LPB1" s="23"/>
      <c r="LPC1" s="23"/>
      <c r="LPD1" s="23"/>
      <c r="LPE1" s="23"/>
      <c r="LPF1" s="23"/>
      <c r="LPG1" s="23"/>
      <c r="LPH1" s="23"/>
      <c r="LPI1" s="23"/>
      <c r="LPJ1" s="23"/>
      <c r="LPK1" s="23"/>
      <c r="LPL1" s="23"/>
      <c r="LPM1" s="23"/>
      <c r="LPN1" s="23"/>
      <c r="LPO1" s="23"/>
      <c r="LPP1" s="23"/>
      <c r="LPQ1" s="23"/>
      <c r="LPR1" s="23"/>
      <c r="LPS1" s="23"/>
      <c r="LPT1" s="23"/>
      <c r="LPU1" s="23"/>
      <c r="LPV1" s="23"/>
      <c r="LPW1" s="23"/>
      <c r="LPX1" s="23"/>
      <c r="LPY1" s="23"/>
      <c r="LPZ1" s="23"/>
      <c r="LQA1" s="23"/>
      <c r="LQB1" s="23"/>
      <c r="LQC1" s="23"/>
      <c r="LQD1" s="23"/>
      <c r="LQE1" s="23"/>
      <c r="LQF1" s="23"/>
      <c r="LQG1" s="23"/>
      <c r="LQH1" s="23"/>
      <c r="LQI1" s="23"/>
      <c r="LQJ1" s="23"/>
      <c r="LQK1" s="23"/>
      <c r="LQL1" s="23"/>
      <c r="LQM1" s="23"/>
      <c r="LQN1" s="23"/>
      <c r="LQO1" s="23"/>
      <c r="LQP1" s="23"/>
      <c r="LQQ1" s="23"/>
      <c r="LQR1" s="23"/>
      <c r="LQS1" s="23"/>
      <c r="LQT1" s="23"/>
      <c r="LQU1" s="23"/>
      <c r="LQV1" s="23"/>
      <c r="LQW1" s="23"/>
      <c r="LQX1" s="23"/>
      <c r="LQY1" s="23"/>
      <c r="LQZ1" s="23"/>
      <c r="LRA1" s="23"/>
      <c r="LRB1" s="23"/>
      <c r="LRC1" s="23"/>
      <c r="LRD1" s="23"/>
      <c r="LRE1" s="23"/>
      <c r="LRF1" s="23"/>
      <c r="LRG1" s="23"/>
      <c r="LRH1" s="23"/>
      <c r="LRI1" s="23"/>
      <c r="LRJ1" s="23"/>
      <c r="LRK1" s="23"/>
      <c r="LRL1" s="23"/>
      <c r="LRM1" s="23"/>
      <c r="LRN1" s="23"/>
      <c r="LRO1" s="23"/>
      <c r="LRP1" s="23"/>
      <c r="LRQ1" s="23"/>
      <c r="LRR1" s="23"/>
      <c r="LRS1" s="23"/>
      <c r="LRT1" s="23"/>
      <c r="LRU1" s="23"/>
      <c r="LRV1" s="23"/>
      <c r="LRW1" s="23"/>
      <c r="LRX1" s="23"/>
      <c r="LRY1" s="23"/>
      <c r="LRZ1" s="23"/>
      <c r="LSA1" s="23"/>
      <c r="LSB1" s="23"/>
      <c r="LSC1" s="23"/>
      <c r="LSD1" s="23"/>
      <c r="LSE1" s="23"/>
      <c r="LSF1" s="23"/>
      <c r="LSG1" s="23"/>
      <c r="LSH1" s="23"/>
      <c r="LSI1" s="23"/>
      <c r="LSJ1" s="23"/>
      <c r="LSK1" s="23"/>
      <c r="LSL1" s="23"/>
      <c r="LSM1" s="23"/>
      <c r="LSN1" s="23"/>
      <c r="LSO1" s="23"/>
      <c r="LSP1" s="23"/>
      <c r="LSQ1" s="23"/>
      <c r="LSR1" s="23"/>
      <c r="LSS1" s="23"/>
      <c r="LST1" s="23"/>
      <c r="LSU1" s="23"/>
      <c r="LSV1" s="23"/>
      <c r="LSW1" s="23"/>
      <c r="LSX1" s="23"/>
      <c r="LSY1" s="23"/>
      <c r="LSZ1" s="23"/>
      <c r="LTA1" s="23"/>
      <c r="LTB1" s="23"/>
      <c r="LTC1" s="23"/>
      <c r="LTD1" s="23"/>
      <c r="LTE1" s="23"/>
      <c r="LTF1" s="23"/>
      <c r="LTG1" s="23"/>
      <c r="LTH1" s="23"/>
      <c r="LTI1" s="23"/>
      <c r="LTJ1" s="23"/>
      <c r="LTK1" s="23"/>
      <c r="LTL1" s="23"/>
      <c r="LTM1" s="23"/>
      <c r="LTN1" s="23"/>
      <c r="LTO1" s="23"/>
      <c r="LTP1" s="23"/>
      <c r="LTQ1" s="23"/>
      <c r="LTR1" s="23"/>
      <c r="LTS1" s="23"/>
      <c r="LTT1" s="23"/>
      <c r="LTU1" s="23"/>
      <c r="LTV1" s="23"/>
      <c r="LTW1" s="23"/>
      <c r="LTX1" s="23"/>
      <c r="LTY1" s="23"/>
      <c r="LTZ1" s="23"/>
      <c r="LUA1" s="23"/>
      <c r="LUB1" s="23"/>
      <c r="LUC1" s="23"/>
      <c r="LUD1" s="23"/>
      <c r="LUE1" s="23"/>
      <c r="LUF1" s="23"/>
      <c r="LUG1" s="23"/>
      <c r="LUH1" s="23"/>
      <c r="LUI1" s="23"/>
      <c r="LUJ1" s="23"/>
      <c r="LUK1" s="23"/>
      <c r="LUL1" s="23"/>
      <c r="LUM1" s="23"/>
      <c r="LUN1" s="23"/>
      <c r="LUO1" s="23"/>
      <c r="LUP1" s="23"/>
      <c r="LUQ1" s="23"/>
      <c r="LUR1" s="23"/>
      <c r="LUS1" s="23"/>
      <c r="LUT1" s="23"/>
      <c r="LUU1" s="23"/>
      <c r="LUV1" s="23"/>
      <c r="LUW1" s="23"/>
      <c r="LUX1" s="23"/>
      <c r="LUY1" s="23"/>
      <c r="LUZ1" s="23"/>
      <c r="LVA1" s="23"/>
      <c r="LVB1" s="23"/>
      <c r="LVC1" s="23"/>
      <c r="LVD1" s="23"/>
      <c r="LVE1" s="23"/>
      <c r="LVF1" s="23"/>
      <c r="LVG1" s="23"/>
      <c r="LVH1" s="23"/>
      <c r="LVI1" s="23"/>
      <c r="LVJ1" s="23"/>
      <c r="LVK1" s="23"/>
      <c r="LVL1" s="23"/>
      <c r="LVM1" s="23"/>
      <c r="LVN1" s="23"/>
      <c r="LVO1" s="23"/>
      <c r="LVP1" s="23"/>
      <c r="LVQ1" s="23"/>
      <c r="LVR1" s="23"/>
      <c r="LVS1" s="23"/>
      <c r="LVT1" s="23"/>
      <c r="LVU1" s="23"/>
      <c r="LVV1" s="23"/>
      <c r="LVW1" s="23"/>
      <c r="LVX1" s="23"/>
      <c r="LVY1" s="23"/>
      <c r="LVZ1" s="23"/>
      <c r="LWA1" s="23"/>
      <c r="LWB1" s="23"/>
      <c r="LWC1" s="23"/>
      <c r="LWD1" s="23"/>
      <c r="LWE1" s="23"/>
      <c r="LWF1" s="23"/>
      <c r="LWG1" s="23"/>
      <c r="LWH1" s="23"/>
      <c r="LWI1" s="23"/>
      <c r="LWJ1" s="23"/>
      <c r="LWK1" s="23"/>
      <c r="LWL1" s="23"/>
      <c r="LWM1" s="23"/>
      <c r="LWN1" s="23"/>
      <c r="LWO1" s="23"/>
      <c r="LWP1" s="23"/>
      <c r="LWQ1" s="23"/>
      <c r="LWR1" s="23"/>
      <c r="LWS1" s="23"/>
      <c r="LWT1" s="23"/>
      <c r="LWU1" s="23"/>
      <c r="LWV1" s="23"/>
      <c r="LWW1" s="23"/>
      <c r="LWX1" s="23"/>
      <c r="LWY1" s="23"/>
      <c r="LWZ1" s="23"/>
      <c r="LXA1" s="23"/>
      <c r="LXB1" s="23"/>
      <c r="LXC1" s="23"/>
      <c r="LXD1" s="23"/>
      <c r="LXE1" s="23"/>
      <c r="LXF1" s="23"/>
      <c r="LXG1" s="23"/>
      <c r="LXH1" s="23"/>
      <c r="LXI1" s="23"/>
      <c r="LXJ1" s="23"/>
      <c r="LXK1" s="23"/>
      <c r="LXL1" s="23"/>
      <c r="LXM1" s="23"/>
      <c r="LXN1" s="23"/>
      <c r="LXO1" s="23"/>
      <c r="LXP1" s="23"/>
      <c r="LXQ1" s="23"/>
      <c r="LXR1" s="23"/>
      <c r="LXS1" s="23"/>
      <c r="LXT1" s="23"/>
      <c r="LXU1" s="23"/>
      <c r="LXV1" s="23"/>
      <c r="LXW1" s="23"/>
      <c r="LXX1" s="23"/>
      <c r="LXY1" s="23"/>
      <c r="LXZ1" s="23"/>
      <c r="LYA1" s="23"/>
      <c r="LYB1" s="23"/>
      <c r="LYC1" s="23"/>
      <c r="LYD1" s="23"/>
      <c r="LYE1" s="23"/>
      <c r="LYF1" s="23"/>
      <c r="LYG1" s="23"/>
      <c r="LYH1" s="23"/>
      <c r="LYI1" s="23"/>
      <c r="LYJ1" s="23"/>
      <c r="LYK1" s="23"/>
      <c r="LYL1" s="23"/>
      <c r="LYM1" s="23"/>
      <c r="LYN1" s="23"/>
      <c r="LYO1" s="23"/>
      <c r="LYP1" s="23"/>
      <c r="LYQ1" s="23"/>
      <c r="LYR1" s="23"/>
      <c r="LYS1" s="23"/>
      <c r="LYT1" s="23"/>
      <c r="LYU1" s="23"/>
      <c r="LYV1" s="23"/>
      <c r="LYW1" s="23"/>
      <c r="LYX1" s="23"/>
      <c r="LYY1" s="23"/>
      <c r="LYZ1" s="23"/>
      <c r="LZA1" s="23"/>
      <c r="LZB1" s="23"/>
      <c r="LZC1" s="23"/>
      <c r="LZD1" s="23"/>
      <c r="LZE1" s="23"/>
      <c r="LZF1" s="23"/>
      <c r="LZG1" s="23"/>
      <c r="LZH1" s="23"/>
      <c r="LZI1" s="23"/>
      <c r="LZJ1" s="23"/>
      <c r="LZK1" s="23"/>
      <c r="LZL1" s="23"/>
      <c r="LZM1" s="23"/>
      <c r="LZN1" s="23"/>
      <c r="LZO1" s="23"/>
      <c r="LZP1" s="23"/>
      <c r="LZQ1" s="23"/>
      <c r="LZR1" s="23"/>
      <c r="LZS1" s="23"/>
      <c r="LZT1" s="23"/>
      <c r="LZU1" s="23"/>
      <c r="LZV1" s="23"/>
      <c r="LZW1" s="23"/>
      <c r="LZX1" s="23"/>
      <c r="LZY1" s="23"/>
      <c r="LZZ1" s="23"/>
      <c r="MAA1" s="23"/>
      <c r="MAB1" s="23"/>
      <c r="MAC1" s="23"/>
      <c r="MAD1" s="23"/>
      <c r="MAE1" s="23"/>
      <c r="MAF1" s="23"/>
      <c r="MAG1" s="23"/>
      <c r="MAH1" s="23"/>
      <c r="MAI1" s="23"/>
      <c r="MAJ1" s="23"/>
      <c r="MAK1" s="23"/>
      <c r="MAL1" s="23"/>
      <c r="MAM1" s="23"/>
      <c r="MAN1" s="23"/>
      <c r="MAO1" s="23"/>
      <c r="MAP1" s="23"/>
      <c r="MAQ1" s="23"/>
      <c r="MAR1" s="23"/>
      <c r="MAS1" s="23"/>
      <c r="MAT1" s="23"/>
      <c r="MAU1" s="23"/>
      <c r="MAV1" s="23"/>
      <c r="MAW1" s="23"/>
      <c r="MAX1" s="23"/>
      <c r="MAY1" s="23"/>
      <c r="MAZ1" s="23"/>
      <c r="MBA1" s="23"/>
      <c r="MBB1" s="23"/>
      <c r="MBC1" s="23"/>
      <c r="MBD1" s="23"/>
      <c r="MBE1" s="23"/>
      <c r="MBF1" s="23"/>
      <c r="MBG1" s="23"/>
      <c r="MBH1" s="23"/>
      <c r="MBI1" s="23"/>
      <c r="MBJ1" s="23"/>
      <c r="MBK1" s="23"/>
      <c r="MBL1" s="23"/>
      <c r="MBM1" s="23"/>
      <c r="MBN1" s="23"/>
      <c r="MBO1" s="23"/>
      <c r="MBP1" s="23"/>
      <c r="MBQ1" s="23"/>
      <c r="MBR1" s="23"/>
      <c r="MBS1" s="23"/>
      <c r="MBT1" s="23"/>
      <c r="MBU1" s="23"/>
      <c r="MBV1" s="23"/>
      <c r="MBW1" s="23"/>
      <c r="MBX1" s="23"/>
      <c r="MBY1" s="23"/>
      <c r="MBZ1" s="23"/>
      <c r="MCA1" s="23"/>
      <c r="MCB1" s="23"/>
      <c r="MCC1" s="23"/>
      <c r="MCD1" s="23"/>
      <c r="MCE1" s="23"/>
      <c r="MCF1" s="23"/>
      <c r="MCG1" s="23"/>
      <c r="MCH1" s="23"/>
      <c r="MCI1" s="23"/>
      <c r="MCJ1" s="23"/>
      <c r="MCK1" s="23"/>
      <c r="MCL1" s="23"/>
      <c r="MCM1" s="23"/>
      <c r="MCN1" s="23"/>
      <c r="MCO1" s="23"/>
      <c r="MCP1" s="23"/>
      <c r="MCQ1" s="23"/>
      <c r="MCR1" s="23"/>
      <c r="MCS1" s="23"/>
      <c r="MCT1" s="23"/>
      <c r="MCU1" s="23"/>
      <c r="MCV1" s="23"/>
      <c r="MCW1" s="23"/>
      <c r="MCX1" s="23"/>
      <c r="MCY1" s="23"/>
      <c r="MCZ1" s="23"/>
      <c r="MDA1" s="23"/>
      <c r="MDB1" s="23"/>
      <c r="MDC1" s="23"/>
      <c r="MDD1" s="23"/>
      <c r="MDE1" s="23"/>
      <c r="MDF1" s="23"/>
      <c r="MDG1" s="23"/>
      <c r="MDH1" s="23"/>
      <c r="MDI1" s="23"/>
      <c r="MDJ1" s="23"/>
      <c r="MDK1" s="23"/>
      <c r="MDL1" s="23"/>
      <c r="MDM1" s="23"/>
      <c r="MDN1" s="23"/>
      <c r="MDO1" s="23"/>
      <c r="MDP1" s="23"/>
      <c r="MDQ1" s="23"/>
      <c r="MDR1" s="23"/>
      <c r="MDS1" s="23"/>
      <c r="MDT1" s="23"/>
      <c r="MDU1" s="23"/>
      <c r="MDV1" s="23"/>
      <c r="MDW1" s="23"/>
      <c r="MDX1" s="23"/>
      <c r="MDY1" s="23"/>
      <c r="MDZ1" s="23"/>
      <c r="MEA1" s="23"/>
      <c r="MEB1" s="23"/>
      <c r="MEC1" s="23"/>
      <c r="MED1" s="23"/>
      <c r="MEE1" s="23"/>
      <c r="MEF1" s="23"/>
      <c r="MEG1" s="23"/>
      <c r="MEH1" s="23"/>
      <c r="MEI1" s="23"/>
      <c r="MEJ1" s="23"/>
      <c r="MEK1" s="23"/>
      <c r="MEL1" s="23"/>
      <c r="MEM1" s="23"/>
      <c r="MEN1" s="23"/>
      <c r="MEO1" s="23"/>
      <c r="MEP1" s="23"/>
      <c r="MEQ1" s="23"/>
      <c r="MER1" s="23"/>
      <c r="MES1" s="23"/>
      <c r="MET1" s="23"/>
      <c r="MEU1" s="23"/>
      <c r="MEV1" s="23"/>
      <c r="MEW1" s="23"/>
      <c r="MEX1" s="23"/>
      <c r="MEY1" s="23"/>
      <c r="MEZ1" s="23"/>
      <c r="MFA1" s="23"/>
      <c r="MFB1" s="23"/>
      <c r="MFC1" s="23"/>
      <c r="MFD1" s="23"/>
      <c r="MFE1" s="23"/>
      <c r="MFF1" s="23"/>
      <c r="MFG1" s="23"/>
      <c r="MFH1" s="23"/>
      <c r="MFI1" s="23"/>
      <c r="MFJ1" s="23"/>
      <c r="MFK1" s="23"/>
      <c r="MFL1" s="23"/>
      <c r="MFM1" s="23"/>
      <c r="MFN1" s="23"/>
      <c r="MFO1" s="23"/>
      <c r="MFP1" s="23"/>
      <c r="MFQ1" s="23"/>
      <c r="MFR1" s="23"/>
      <c r="MFS1" s="23"/>
      <c r="MFT1" s="23"/>
      <c r="MFU1" s="23"/>
      <c r="MFV1" s="23"/>
      <c r="MFW1" s="23"/>
      <c r="MFX1" s="23"/>
      <c r="MFY1" s="23"/>
      <c r="MFZ1" s="23"/>
      <c r="MGA1" s="23"/>
      <c r="MGB1" s="23"/>
      <c r="MGC1" s="23"/>
      <c r="MGD1" s="23"/>
      <c r="MGE1" s="23"/>
      <c r="MGF1" s="23"/>
      <c r="MGG1" s="23"/>
      <c r="MGH1" s="23"/>
      <c r="MGI1" s="23"/>
      <c r="MGJ1" s="23"/>
      <c r="MGK1" s="23"/>
      <c r="MGL1" s="23"/>
      <c r="MGM1" s="23"/>
      <c r="MGN1" s="23"/>
      <c r="MGO1" s="23"/>
      <c r="MGP1" s="23"/>
      <c r="MGQ1" s="23"/>
      <c r="MGR1" s="23"/>
      <c r="MGS1" s="23"/>
      <c r="MGT1" s="23"/>
      <c r="MGU1" s="23"/>
      <c r="MGV1" s="23"/>
      <c r="MGW1" s="23"/>
      <c r="MGX1" s="23"/>
      <c r="MGY1" s="23"/>
      <c r="MGZ1" s="23"/>
      <c r="MHA1" s="23"/>
      <c r="MHB1" s="23"/>
      <c r="MHC1" s="23"/>
      <c r="MHD1" s="23"/>
      <c r="MHE1" s="23"/>
      <c r="MHF1" s="23"/>
      <c r="MHG1" s="23"/>
      <c r="MHH1" s="23"/>
      <c r="MHI1" s="23"/>
      <c r="MHJ1" s="23"/>
      <c r="MHK1" s="23"/>
      <c r="MHL1" s="23"/>
      <c r="MHM1" s="23"/>
      <c r="MHN1" s="23"/>
      <c r="MHO1" s="23"/>
      <c r="MHP1" s="23"/>
      <c r="MHQ1" s="23"/>
      <c r="MHR1" s="23"/>
      <c r="MHS1" s="23"/>
      <c r="MHT1" s="23"/>
      <c r="MHU1" s="23"/>
      <c r="MHV1" s="23"/>
      <c r="MHW1" s="23"/>
      <c r="MHX1" s="23"/>
      <c r="MHY1" s="23"/>
      <c r="MHZ1" s="23"/>
      <c r="MIA1" s="23"/>
      <c r="MIB1" s="23"/>
      <c r="MIC1" s="23"/>
      <c r="MID1" s="23"/>
      <c r="MIE1" s="23"/>
      <c r="MIF1" s="23"/>
      <c r="MIG1" s="23"/>
      <c r="MIH1" s="23"/>
      <c r="MII1" s="23"/>
      <c r="MIJ1" s="23"/>
      <c r="MIK1" s="23"/>
      <c r="MIL1" s="23"/>
      <c r="MIM1" s="23"/>
      <c r="MIN1" s="23"/>
      <c r="MIO1" s="23"/>
      <c r="MIP1" s="23"/>
      <c r="MIQ1" s="23"/>
      <c r="MIR1" s="23"/>
      <c r="MIS1" s="23"/>
      <c r="MIT1" s="23"/>
      <c r="MIU1" s="23"/>
      <c r="MIV1" s="23"/>
      <c r="MIW1" s="23"/>
      <c r="MIX1" s="23"/>
      <c r="MIY1" s="23"/>
      <c r="MIZ1" s="23"/>
      <c r="MJA1" s="23"/>
      <c r="MJB1" s="23"/>
      <c r="MJC1" s="23"/>
      <c r="MJD1" s="23"/>
      <c r="MJE1" s="23"/>
      <c r="MJF1" s="23"/>
      <c r="MJG1" s="23"/>
      <c r="MJH1" s="23"/>
      <c r="MJI1" s="23"/>
      <c r="MJJ1" s="23"/>
      <c r="MJK1" s="23"/>
      <c r="MJL1" s="23"/>
      <c r="MJM1" s="23"/>
      <c r="MJN1" s="23"/>
      <c r="MJO1" s="23"/>
      <c r="MJP1" s="23"/>
      <c r="MJQ1" s="23"/>
      <c r="MJR1" s="23"/>
      <c r="MJS1" s="23"/>
      <c r="MJT1" s="23"/>
      <c r="MJU1" s="23"/>
      <c r="MJV1" s="23"/>
      <c r="MJW1" s="23"/>
      <c r="MJX1" s="23"/>
      <c r="MJY1" s="23"/>
      <c r="MJZ1" s="23"/>
      <c r="MKA1" s="23"/>
      <c r="MKB1" s="23"/>
      <c r="MKC1" s="23"/>
      <c r="MKD1" s="23"/>
      <c r="MKE1" s="23"/>
      <c r="MKF1" s="23"/>
      <c r="MKG1" s="23"/>
      <c r="MKH1" s="23"/>
      <c r="MKI1" s="23"/>
      <c r="MKJ1" s="23"/>
      <c r="MKK1" s="23"/>
      <c r="MKL1" s="23"/>
      <c r="MKM1" s="23"/>
      <c r="MKN1" s="23"/>
      <c r="MKO1" s="23"/>
      <c r="MKP1" s="23"/>
      <c r="MKQ1" s="23"/>
      <c r="MKR1" s="23"/>
      <c r="MKS1" s="23"/>
      <c r="MKT1" s="23"/>
      <c r="MKU1" s="23"/>
      <c r="MKV1" s="23"/>
      <c r="MKW1" s="23"/>
      <c r="MKX1" s="23"/>
      <c r="MKY1" s="23"/>
      <c r="MKZ1" s="23"/>
      <c r="MLA1" s="23"/>
      <c r="MLB1" s="23"/>
      <c r="MLC1" s="23"/>
      <c r="MLD1" s="23"/>
      <c r="MLE1" s="23"/>
      <c r="MLF1" s="23"/>
      <c r="MLG1" s="23"/>
      <c r="MLH1" s="23"/>
      <c r="MLI1" s="23"/>
      <c r="MLJ1" s="23"/>
      <c r="MLK1" s="23"/>
      <c r="MLL1" s="23"/>
      <c r="MLM1" s="23"/>
      <c r="MLN1" s="23"/>
      <c r="MLO1" s="23"/>
      <c r="MLP1" s="23"/>
      <c r="MLQ1" s="23"/>
      <c r="MLR1" s="23"/>
      <c r="MLS1" s="23"/>
      <c r="MLT1" s="23"/>
      <c r="MLU1" s="23"/>
      <c r="MLV1" s="23"/>
      <c r="MLW1" s="23"/>
      <c r="MLX1" s="23"/>
      <c r="MLY1" s="23"/>
      <c r="MLZ1" s="23"/>
      <c r="MMA1" s="23"/>
      <c r="MMB1" s="23"/>
      <c r="MMC1" s="23"/>
      <c r="MMD1" s="23"/>
      <c r="MME1" s="23"/>
      <c r="MMF1" s="23"/>
      <c r="MMG1" s="23"/>
      <c r="MMH1" s="23"/>
      <c r="MMI1" s="23"/>
      <c r="MMJ1" s="23"/>
      <c r="MMK1" s="23"/>
      <c r="MML1" s="23"/>
      <c r="MMM1" s="23"/>
      <c r="MMN1" s="23"/>
      <c r="MMO1" s="23"/>
      <c r="MMP1" s="23"/>
      <c r="MMQ1" s="23"/>
      <c r="MMR1" s="23"/>
      <c r="MMS1" s="23"/>
      <c r="MMT1" s="23"/>
      <c r="MMU1" s="23"/>
      <c r="MMV1" s="23"/>
      <c r="MMW1" s="23"/>
      <c r="MMX1" s="23"/>
      <c r="MMY1" s="23"/>
      <c r="MMZ1" s="23"/>
      <c r="MNA1" s="23"/>
      <c r="MNB1" s="23"/>
      <c r="MNC1" s="23"/>
      <c r="MND1" s="23"/>
      <c r="MNE1" s="23"/>
      <c r="MNF1" s="23"/>
      <c r="MNG1" s="23"/>
      <c r="MNH1" s="23"/>
      <c r="MNI1" s="23"/>
      <c r="MNJ1" s="23"/>
      <c r="MNK1" s="23"/>
      <c r="MNL1" s="23"/>
      <c r="MNM1" s="23"/>
      <c r="MNN1" s="23"/>
      <c r="MNO1" s="23"/>
      <c r="MNP1" s="23"/>
      <c r="MNQ1" s="23"/>
      <c r="MNR1" s="23"/>
      <c r="MNS1" s="23"/>
      <c r="MNT1" s="23"/>
      <c r="MNU1" s="23"/>
      <c r="MNV1" s="23"/>
      <c r="MNW1" s="23"/>
      <c r="MNX1" s="23"/>
      <c r="MNY1" s="23"/>
      <c r="MNZ1" s="23"/>
      <c r="MOA1" s="23"/>
      <c r="MOB1" s="23"/>
      <c r="MOC1" s="23"/>
      <c r="MOD1" s="23"/>
      <c r="MOE1" s="23"/>
      <c r="MOF1" s="23"/>
      <c r="MOG1" s="23"/>
      <c r="MOH1" s="23"/>
      <c r="MOI1" s="23"/>
      <c r="MOJ1" s="23"/>
      <c r="MOK1" s="23"/>
      <c r="MOL1" s="23"/>
      <c r="MOM1" s="23"/>
      <c r="MON1" s="23"/>
      <c r="MOO1" s="23"/>
      <c r="MOP1" s="23"/>
      <c r="MOQ1" s="23"/>
      <c r="MOR1" s="23"/>
      <c r="MOS1" s="23"/>
      <c r="MOT1" s="23"/>
      <c r="MOU1" s="23"/>
      <c r="MOV1" s="23"/>
      <c r="MOW1" s="23"/>
      <c r="MOX1" s="23"/>
      <c r="MOY1" s="23"/>
      <c r="MOZ1" s="23"/>
      <c r="MPA1" s="23"/>
      <c r="MPB1" s="23"/>
      <c r="MPC1" s="23"/>
      <c r="MPD1" s="23"/>
      <c r="MPE1" s="23"/>
      <c r="MPF1" s="23"/>
      <c r="MPG1" s="23"/>
      <c r="MPH1" s="23"/>
      <c r="MPI1" s="23"/>
      <c r="MPJ1" s="23"/>
      <c r="MPK1" s="23"/>
      <c r="MPL1" s="23"/>
      <c r="MPM1" s="23"/>
      <c r="MPN1" s="23"/>
      <c r="MPO1" s="23"/>
      <c r="MPP1" s="23"/>
      <c r="MPQ1" s="23"/>
      <c r="MPR1" s="23"/>
      <c r="MPS1" s="23"/>
      <c r="MPT1" s="23"/>
      <c r="MPU1" s="23"/>
      <c r="MPV1" s="23"/>
      <c r="MPW1" s="23"/>
      <c r="MPX1" s="23"/>
      <c r="MPY1" s="23"/>
      <c r="MPZ1" s="23"/>
      <c r="MQA1" s="23"/>
      <c r="MQB1" s="23"/>
      <c r="MQC1" s="23"/>
      <c r="MQD1" s="23"/>
      <c r="MQE1" s="23"/>
      <c r="MQF1" s="23"/>
      <c r="MQG1" s="23"/>
      <c r="MQH1" s="23"/>
      <c r="MQI1" s="23"/>
      <c r="MQJ1" s="23"/>
      <c r="MQK1" s="23"/>
      <c r="MQL1" s="23"/>
      <c r="MQM1" s="23"/>
      <c r="MQN1" s="23"/>
      <c r="MQO1" s="23"/>
      <c r="MQP1" s="23"/>
      <c r="MQQ1" s="23"/>
      <c r="MQR1" s="23"/>
      <c r="MQS1" s="23"/>
      <c r="MQT1" s="23"/>
      <c r="MQU1" s="23"/>
      <c r="MQV1" s="23"/>
      <c r="MQW1" s="23"/>
      <c r="MQX1" s="23"/>
      <c r="MQY1" s="23"/>
      <c r="MQZ1" s="23"/>
      <c r="MRA1" s="23"/>
      <c r="MRB1" s="23"/>
      <c r="MRC1" s="23"/>
      <c r="MRD1" s="23"/>
      <c r="MRE1" s="23"/>
      <c r="MRF1" s="23"/>
      <c r="MRG1" s="23"/>
      <c r="MRH1" s="23"/>
      <c r="MRI1" s="23"/>
      <c r="MRJ1" s="23"/>
      <c r="MRK1" s="23"/>
      <c r="MRL1" s="23"/>
      <c r="MRM1" s="23"/>
      <c r="MRN1" s="23"/>
      <c r="MRO1" s="23"/>
      <c r="MRP1" s="23"/>
      <c r="MRQ1" s="23"/>
      <c r="MRR1" s="23"/>
      <c r="MRS1" s="23"/>
      <c r="MRT1" s="23"/>
      <c r="MRU1" s="23"/>
      <c r="MRV1" s="23"/>
      <c r="MRW1" s="23"/>
      <c r="MRX1" s="23"/>
      <c r="MRY1" s="23"/>
      <c r="MRZ1" s="23"/>
      <c r="MSA1" s="23"/>
      <c r="MSB1" s="23"/>
      <c r="MSC1" s="23"/>
      <c r="MSD1" s="23"/>
      <c r="MSE1" s="23"/>
      <c r="MSF1" s="23"/>
      <c r="MSG1" s="23"/>
      <c r="MSH1" s="23"/>
      <c r="MSI1" s="23"/>
      <c r="MSJ1" s="23"/>
      <c r="MSK1" s="23"/>
      <c r="MSL1" s="23"/>
      <c r="MSM1" s="23"/>
      <c r="MSN1" s="23"/>
      <c r="MSO1" s="23"/>
      <c r="MSP1" s="23"/>
      <c r="MSQ1" s="23"/>
      <c r="MSR1" s="23"/>
      <c r="MSS1" s="23"/>
      <c r="MST1" s="23"/>
      <c r="MSU1" s="23"/>
      <c r="MSV1" s="23"/>
      <c r="MSW1" s="23"/>
      <c r="MSX1" s="23"/>
      <c r="MSY1" s="23"/>
      <c r="MSZ1" s="23"/>
      <c r="MTA1" s="23"/>
      <c r="MTB1" s="23"/>
      <c r="MTC1" s="23"/>
      <c r="MTD1" s="23"/>
      <c r="MTE1" s="23"/>
      <c r="MTF1" s="23"/>
      <c r="MTG1" s="23"/>
      <c r="MTH1" s="23"/>
      <c r="MTI1" s="23"/>
      <c r="MTJ1" s="23"/>
      <c r="MTK1" s="23"/>
      <c r="MTL1" s="23"/>
      <c r="MTM1" s="23"/>
      <c r="MTN1" s="23"/>
      <c r="MTO1" s="23"/>
      <c r="MTP1" s="23"/>
      <c r="MTQ1" s="23"/>
      <c r="MTR1" s="23"/>
      <c r="MTS1" s="23"/>
      <c r="MTT1" s="23"/>
      <c r="MTU1" s="23"/>
      <c r="MTV1" s="23"/>
      <c r="MTW1" s="23"/>
      <c r="MTX1" s="23"/>
      <c r="MTY1" s="23"/>
      <c r="MTZ1" s="23"/>
      <c r="MUA1" s="23"/>
      <c r="MUB1" s="23"/>
      <c r="MUC1" s="23"/>
      <c r="MUD1" s="23"/>
      <c r="MUE1" s="23"/>
      <c r="MUF1" s="23"/>
      <c r="MUG1" s="23"/>
      <c r="MUH1" s="23"/>
      <c r="MUI1" s="23"/>
      <c r="MUJ1" s="23"/>
      <c r="MUK1" s="23"/>
      <c r="MUL1" s="23"/>
      <c r="MUM1" s="23"/>
      <c r="MUN1" s="23"/>
      <c r="MUO1" s="23"/>
      <c r="MUP1" s="23"/>
      <c r="MUQ1" s="23"/>
      <c r="MUR1" s="23"/>
      <c r="MUS1" s="23"/>
      <c r="MUT1" s="23"/>
      <c r="MUU1" s="23"/>
      <c r="MUV1" s="23"/>
      <c r="MUW1" s="23"/>
      <c r="MUX1" s="23"/>
      <c r="MUY1" s="23"/>
      <c r="MUZ1" s="23"/>
      <c r="MVA1" s="23"/>
      <c r="MVB1" s="23"/>
      <c r="MVC1" s="23"/>
      <c r="MVD1" s="23"/>
      <c r="MVE1" s="23"/>
      <c r="MVF1" s="23"/>
      <c r="MVG1" s="23"/>
      <c r="MVH1" s="23"/>
      <c r="MVI1" s="23"/>
      <c r="MVJ1" s="23"/>
      <c r="MVK1" s="23"/>
      <c r="MVL1" s="23"/>
      <c r="MVM1" s="23"/>
      <c r="MVN1" s="23"/>
      <c r="MVO1" s="23"/>
      <c r="MVP1" s="23"/>
      <c r="MVQ1" s="23"/>
      <c r="MVR1" s="23"/>
      <c r="MVS1" s="23"/>
      <c r="MVT1" s="23"/>
      <c r="MVU1" s="23"/>
      <c r="MVV1" s="23"/>
      <c r="MVW1" s="23"/>
      <c r="MVX1" s="23"/>
      <c r="MVY1" s="23"/>
      <c r="MVZ1" s="23"/>
      <c r="MWA1" s="23"/>
      <c r="MWB1" s="23"/>
      <c r="MWC1" s="23"/>
      <c r="MWD1" s="23"/>
      <c r="MWE1" s="23"/>
      <c r="MWF1" s="23"/>
      <c r="MWG1" s="23"/>
      <c r="MWH1" s="23"/>
      <c r="MWI1" s="23"/>
      <c r="MWJ1" s="23"/>
      <c r="MWK1" s="23"/>
      <c r="MWL1" s="23"/>
      <c r="MWM1" s="23"/>
      <c r="MWN1" s="23"/>
      <c r="MWO1" s="23"/>
      <c r="MWP1" s="23"/>
      <c r="MWQ1" s="23"/>
      <c r="MWR1" s="23"/>
      <c r="MWS1" s="23"/>
      <c r="MWT1" s="23"/>
      <c r="MWU1" s="23"/>
      <c r="MWV1" s="23"/>
      <c r="MWW1" s="23"/>
      <c r="MWX1" s="23"/>
      <c r="MWY1" s="23"/>
      <c r="MWZ1" s="23"/>
      <c r="MXA1" s="23"/>
      <c r="MXB1" s="23"/>
      <c r="MXC1" s="23"/>
      <c r="MXD1" s="23"/>
      <c r="MXE1" s="23"/>
      <c r="MXF1" s="23"/>
      <c r="MXG1" s="23"/>
      <c r="MXH1" s="23"/>
      <c r="MXI1" s="23"/>
      <c r="MXJ1" s="23"/>
      <c r="MXK1" s="23"/>
      <c r="MXL1" s="23"/>
      <c r="MXM1" s="23"/>
      <c r="MXN1" s="23"/>
      <c r="MXO1" s="23"/>
      <c r="MXP1" s="23"/>
      <c r="MXQ1" s="23"/>
      <c r="MXR1" s="23"/>
      <c r="MXS1" s="23"/>
      <c r="MXT1" s="23"/>
      <c r="MXU1" s="23"/>
      <c r="MXV1" s="23"/>
      <c r="MXW1" s="23"/>
      <c r="MXX1" s="23"/>
      <c r="MXY1" s="23"/>
      <c r="MXZ1" s="23"/>
      <c r="MYA1" s="23"/>
      <c r="MYB1" s="23"/>
      <c r="MYC1" s="23"/>
      <c r="MYD1" s="23"/>
      <c r="MYE1" s="23"/>
      <c r="MYF1" s="23"/>
      <c r="MYG1" s="23"/>
      <c r="MYH1" s="23"/>
      <c r="MYI1" s="23"/>
      <c r="MYJ1" s="23"/>
      <c r="MYK1" s="23"/>
      <c r="MYL1" s="23"/>
      <c r="MYM1" s="23"/>
      <c r="MYN1" s="23"/>
      <c r="MYO1" s="23"/>
      <c r="MYP1" s="23"/>
      <c r="MYQ1" s="23"/>
      <c r="MYR1" s="23"/>
      <c r="MYS1" s="23"/>
      <c r="MYT1" s="23"/>
      <c r="MYU1" s="23"/>
      <c r="MYV1" s="23"/>
      <c r="MYW1" s="23"/>
      <c r="MYX1" s="23"/>
      <c r="MYY1" s="23"/>
      <c r="MYZ1" s="23"/>
      <c r="MZA1" s="23"/>
      <c r="MZB1" s="23"/>
      <c r="MZC1" s="23"/>
      <c r="MZD1" s="23"/>
      <c r="MZE1" s="23"/>
      <c r="MZF1" s="23"/>
      <c r="MZG1" s="23"/>
      <c r="MZH1" s="23"/>
      <c r="MZI1" s="23"/>
      <c r="MZJ1" s="23"/>
      <c r="MZK1" s="23"/>
      <c r="MZL1" s="23"/>
      <c r="MZM1" s="23"/>
      <c r="MZN1" s="23"/>
      <c r="MZO1" s="23"/>
      <c r="MZP1" s="23"/>
      <c r="MZQ1" s="23"/>
      <c r="MZR1" s="23"/>
      <c r="MZS1" s="23"/>
      <c r="MZT1" s="23"/>
      <c r="MZU1" s="23"/>
      <c r="MZV1" s="23"/>
      <c r="MZW1" s="23"/>
      <c r="MZX1" s="23"/>
      <c r="MZY1" s="23"/>
      <c r="MZZ1" s="23"/>
      <c r="NAA1" s="23"/>
      <c r="NAB1" s="23"/>
      <c r="NAC1" s="23"/>
      <c r="NAD1" s="23"/>
      <c r="NAE1" s="23"/>
      <c r="NAF1" s="23"/>
      <c r="NAG1" s="23"/>
      <c r="NAH1" s="23"/>
      <c r="NAI1" s="23"/>
      <c r="NAJ1" s="23"/>
      <c r="NAK1" s="23"/>
      <c r="NAL1" s="23"/>
      <c r="NAM1" s="23"/>
      <c r="NAN1" s="23"/>
      <c r="NAO1" s="23"/>
      <c r="NAP1" s="23"/>
      <c r="NAQ1" s="23"/>
      <c r="NAR1" s="23"/>
      <c r="NAS1" s="23"/>
      <c r="NAT1" s="23"/>
      <c r="NAU1" s="23"/>
      <c r="NAV1" s="23"/>
      <c r="NAW1" s="23"/>
      <c r="NAX1" s="23"/>
      <c r="NAY1" s="23"/>
      <c r="NAZ1" s="23"/>
      <c r="NBA1" s="23"/>
      <c r="NBB1" s="23"/>
      <c r="NBC1" s="23"/>
      <c r="NBD1" s="23"/>
      <c r="NBE1" s="23"/>
      <c r="NBF1" s="23"/>
      <c r="NBG1" s="23"/>
      <c r="NBH1" s="23"/>
      <c r="NBI1" s="23"/>
      <c r="NBJ1" s="23"/>
      <c r="NBK1" s="23"/>
      <c r="NBL1" s="23"/>
      <c r="NBM1" s="23"/>
      <c r="NBN1" s="23"/>
      <c r="NBO1" s="23"/>
      <c r="NBP1" s="23"/>
      <c r="NBQ1" s="23"/>
      <c r="NBR1" s="23"/>
      <c r="NBS1" s="23"/>
      <c r="NBT1" s="23"/>
      <c r="NBU1" s="23"/>
      <c r="NBV1" s="23"/>
      <c r="NBW1" s="23"/>
      <c r="NBX1" s="23"/>
      <c r="NBY1" s="23"/>
      <c r="NBZ1" s="23"/>
      <c r="NCA1" s="23"/>
      <c r="NCB1" s="23"/>
      <c r="NCC1" s="23"/>
      <c r="NCD1" s="23"/>
      <c r="NCE1" s="23"/>
      <c r="NCF1" s="23"/>
      <c r="NCG1" s="23"/>
      <c r="NCH1" s="23"/>
      <c r="NCI1" s="23"/>
      <c r="NCJ1" s="23"/>
      <c r="NCK1" s="23"/>
      <c r="NCL1" s="23"/>
      <c r="NCM1" s="23"/>
      <c r="NCN1" s="23"/>
      <c r="NCO1" s="23"/>
      <c r="NCP1" s="23"/>
      <c r="NCQ1" s="23"/>
      <c r="NCR1" s="23"/>
      <c r="NCS1" s="23"/>
      <c r="NCT1" s="23"/>
      <c r="NCU1" s="23"/>
      <c r="NCV1" s="23"/>
      <c r="NCW1" s="23"/>
      <c r="NCX1" s="23"/>
      <c r="NCY1" s="23"/>
      <c r="NCZ1" s="23"/>
      <c r="NDA1" s="23"/>
      <c r="NDB1" s="23"/>
      <c r="NDC1" s="23"/>
      <c r="NDD1" s="23"/>
      <c r="NDE1" s="23"/>
      <c r="NDF1" s="23"/>
      <c r="NDG1" s="23"/>
      <c r="NDH1" s="23"/>
      <c r="NDI1" s="23"/>
      <c r="NDJ1" s="23"/>
      <c r="NDK1" s="23"/>
      <c r="NDL1" s="23"/>
      <c r="NDM1" s="23"/>
      <c r="NDN1" s="23"/>
      <c r="NDO1" s="23"/>
      <c r="NDP1" s="23"/>
      <c r="NDQ1" s="23"/>
      <c r="NDR1" s="23"/>
      <c r="NDS1" s="23"/>
      <c r="NDT1" s="23"/>
      <c r="NDU1" s="23"/>
      <c r="NDV1" s="23"/>
      <c r="NDW1" s="23"/>
      <c r="NDX1" s="23"/>
      <c r="NDY1" s="23"/>
      <c r="NDZ1" s="23"/>
      <c r="NEA1" s="23"/>
      <c r="NEB1" s="23"/>
      <c r="NEC1" s="23"/>
      <c r="NED1" s="23"/>
      <c r="NEE1" s="23"/>
      <c r="NEF1" s="23"/>
      <c r="NEG1" s="23"/>
      <c r="NEH1" s="23"/>
      <c r="NEI1" s="23"/>
      <c r="NEJ1" s="23"/>
      <c r="NEK1" s="23"/>
      <c r="NEL1" s="23"/>
      <c r="NEM1" s="23"/>
      <c r="NEN1" s="23"/>
      <c r="NEO1" s="23"/>
      <c r="NEP1" s="23"/>
      <c r="NEQ1" s="23"/>
      <c r="NER1" s="23"/>
      <c r="NES1" s="23"/>
      <c r="NET1" s="23"/>
      <c r="NEU1" s="23"/>
      <c r="NEV1" s="23"/>
      <c r="NEW1" s="23"/>
      <c r="NEX1" s="23"/>
      <c r="NEY1" s="23"/>
      <c r="NEZ1" s="23"/>
      <c r="NFA1" s="23"/>
      <c r="NFB1" s="23"/>
      <c r="NFC1" s="23"/>
      <c r="NFD1" s="23"/>
      <c r="NFE1" s="23"/>
      <c r="NFF1" s="23"/>
      <c r="NFG1" s="23"/>
      <c r="NFH1" s="23"/>
      <c r="NFI1" s="23"/>
      <c r="NFJ1" s="23"/>
      <c r="NFK1" s="23"/>
      <c r="NFL1" s="23"/>
      <c r="NFM1" s="23"/>
      <c r="NFN1" s="23"/>
      <c r="NFO1" s="23"/>
      <c r="NFP1" s="23"/>
      <c r="NFQ1" s="23"/>
      <c r="NFR1" s="23"/>
      <c r="NFS1" s="23"/>
      <c r="NFT1" s="23"/>
      <c r="NFU1" s="23"/>
      <c r="NFV1" s="23"/>
      <c r="NFW1" s="23"/>
      <c r="NFX1" s="23"/>
      <c r="NFY1" s="23"/>
      <c r="NFZ1" s="23"/>
      <c r="NGA1" s="23"/>
      <c r="NGB1" s="23"/>
      <c r="NGC1" s="23"/>
      <c r="NGD1" s="23"/>
      <c r="NGE1" s="23"/>
      <c r="NGF1" s="23"/>
      <c r="NGG1" s="23"/>
      <c r="NGH1" s="23"/>
      <c r="NGI1" s="23"/>
      <c r="NGJ1" s="23"/>
      <c r="NGK1" s="23"/>
      <c r="NGL1" s="23"/>
      <c r="NGM1" s="23"/>
      <c r="NGN1" s="23"/>
      <c r="NGO1" s="23"/>
      <c r="NGP1" s="23"/>
      <c r="NGQ1" s="23"/>
      <c r="NGR1" s="23"/>
      <c r="NGS1" s="23"/>
      <c r="NGT1" s="23"/>
      <c r="NGU1" s="23"/>
      <c r="NGV1" s="23"/>
      <c r="NGW1" s="23"/>
      <c r="NGX1" s="23"/>
      <c r="NGY1" s="23"/>
      <c r="NGZ1" s="23"/>
      <c r="NHA1" s="23"/>
      <c r="NHB1" s="23"/>
      <c r="NHC1" s="23"/>
      <c r="NHD1" s="23"/>
      <c r="NHE1" s="23"/>
      <c r="NHF1" s="23"/>
      <c r="NHG1" s="23"/>
      <c r="NHH1" s="23"/>
      <c r="NHI1" s="23"/>
      <c r="NHJ1" s="23"/>
      <c r="NHK1" s="23"/>
      <c r="NHL1" s="23"/>
      <c r="NHM1" s="23"/>
      <c r="NHN1" s="23"/>
      <c r="NHO1" s="23"/>
      <c r="NHP1" s="23"/>
      <c r="NHQ1" s="23"/>
      <c r="NHR1" s="23"/>
      <c r="NHS1" s="23"/>
      <c r="NHT1" s="23"/>
      <c r="NHU1" s="23"/>
      <c r="NHV1" s="23"/>
      <c r="NHW1" s="23"/>
      <c r="NHX1" s="23"/>
      <c r="NHY1" s="23"/>
      <c r="NHZ1" s="23"/>
      <c r="NIA1" s="23"/>
      <c r="NIB1" s="23"/>
      <c r="NIC1" s="23"/>
      <c r="NID1" s="23"/>
      <c r="NIE1" s="23"/>
      <c r="NIF1" s="23"/>
      <c r="NIG1" s="23"/>
      <c r="NIH1" s="23"/>
      <c r="NII1" s="23"/>
      <c r="NIJ1" s="23"/>
      <c r="NIK1" s="23"/>
      <c r="NIL1" s="23"/>
      <c r="NIM1" s="23"/>
      <c r="NIN1" s="23"/>
      <c r="NIO1" s="23"/>
      <c r="NIP1" s="23"/>
      <c r="NIQ1" s="23"/>
      <c r="NIR1" s="23"/>
      <c r="NIS1" s="23"/>
      <c r="NIT1" s="23"/>
      <c r="NIU1" s="23"/>
      <c r="NIV1" s="23"/>
      <c r="NIW1" s="23"/>
      <c r="NIX1" s="23"/>
      <c r="NIY1" s="23"/>
      <c r="NIZ1" s="23"/>
      <c r="NJA1" s="23"/>
      <c r="NJB1" s="23"/>
      <c r="NJC1" s="23"/>
      <c r="NJD1" s="23"/>
      <c r="NJE1" s="23"/>
      <c r="NJF1" s="23"/>
      <c r="NJG1" s="23"/>
      <c r="NJH1" s="23"/>
      <c r="NJI1" s="23"/>
      <c r="NJJ1" s="23"/>
      <c r="NJK1" s="23"/>
      <c r="NJL1" s="23"/>
      <c r="NJM1" s="23"/>
      <c r="NJN1" s="23"/>
      <c r="NJO1" s="23"/>
      <c r="NJP1" s="23"/>
      <c r="NJQ1" s="23"/>
      <c r="NJR1" s="23"/>
      <c r="NJS1" s="23"/>
      <c r="NJT1" s="23"/>
      <c r="NJU1" s="23"/>
      <c r="NJV1" s="23"/>
      <c r="NJW1" s="23"/>
      <c r="NJX1" s="23"/>
      <c r="NJY1" s="23"/>
      <c r="NJZ1" s="23"/>
      <c r="NKA1" s="23"/>
      <c r="NKB1" s="23"/>
      <c r="NKC1" s="23"/>
      <c r="NKD1" s="23"/>
      <c r="NKE1" s="23"/>
      <c r="NKF1" s="23"/>
      <c r="NKG1" s="23"/>
      <c r="NKH1" s="23"/>
      <c r="NKI1" s="23"/>
      <c r="NKJ1" s="23"/>
      <c r="NKK1" s="23"/>
      <c r="NKL1" s="23"/>
      <c r="NKM1" s="23"/>
      <c r="NKN1" s="23"/>
      <c r="NKO1" s="23"/>
      <c r="NKP1" s="23"/>
      <c r="NKQ1" s="23"/>
      <c r="NKR1" s="23"/>
      <c r="NKS1" s="23"/>
      <c r="NKT1" s="23"/>
      <c r="NKU1" s="23"/>
      <c r="NKV1" s="23"/>
      <c r="NKW1" s="23"/>
      <c r="NKX1" s="23"/>
      <c r="NKY1" s="23"/>
      <c r="NKZ1" s="23"/>
      <c r="NLA1" s="23"/>
      <c r="NLB1" s="23"/>
      <c r="NLC1" s="23"/>
      <c r="NLD1" s="23"/>
      <c r="NLE1" s="23"/>
      <c r="NLF1" s="23"/>
      <c r="NLG1" s="23"/>
      <c r="NLH1" s="23"/>
      <c r="NLI1" s="23"/>
      <c r="NLJ1" s="23"/>
      <c r="NLK1" s="23"/>
      <c r="NLL1" s="23"/>
      <c r="NLM1" s="23"/>
      <c r="NLN1" s="23"/>
      <c r="NLO1" s="23"/>
      <c r="NLP1" s="23"/>
      <c r="NLQ1" s="23"/>
      <c r="NLR1" s="23"/>
      <c r="NLS1" s="23"/>
      <c r="NLT1" s="23"/>
      <c r="NLU1" s="23"/>
      <c r="NLV1" s="23"/>
      <c r="NLW1" s="23"/>
      <c r="NLX1" s="23"/>
      <c r="NLY1" s="23"/>
      <c r="NLZ1" s="23"/>
      <c r="NMA1" s="23"/>
      <c r="NMB1" s="23"/>
      <c r="NMC1" s="23"/>
      <c r="NMD1" s="23"/>
      <c r="NME1" s="23"/>
      <c r="NMF1" s="23"/>
      <c r="NMG1" s="23"/>
      <c r="NMH1" s="23"/>
      <c r="NMI1" s="23"/>
      <c r="NMJ1" s="23"/>
      <c r="NMK1" s="23"/>
      <c r="NML1" s="23"/>
      <c r="NMM1" s="23"/>
      <c r="NMN1" s="23"/>
      <c r="NMO1" s="23"/>
      <c r="NMP1" s="23"/>
      <c r="NMQ1" s="23"/>
      <c r="NMR1" s="23"/>
      <c r="NMS1" s="23"/>
      <c r="NMT1" s="23"/>
      <c r="NMU1" s="23"/>
      <c r="NMV1" s="23"/>
      <c r="NMW1" s="23"/>
      <c r="NMX1" s="23"/>
      <c r="NMY1" s="23"/>
      <c r="NMZ1" s="23"/>
      <c r="NNA1" s="23"/>
      <c r="NNB1" s="23"/>
      <c r="NNC1" s="23"/>
      <c r="NND1" s="23"/>
      <c r="NNE1" s="23"/>
      <c r="NNF1" s="23"/>
      <c r="NNG1" s="23"/>
      <c r="NNH1" s="23"/>
      <c r="NNI1" s="23"/>
      <c r="NNJ1" s="23"/>
      <c r="NNK1" s="23"/>
      <c r="NNL1" s="23"/>
      <c r="NNM1" s="23"/>
      <c r="NNN1" s="23"/>
      <c r="NNO1" s="23"/>
      <c r="NNP1" s="23"/>
      <c r="NNQ1" s="23"/>
      <c r="NNR1" s="23"/>
      <c r="NNS1" s="23"/>
      <c r="NNT1" s="23"/>
      <c r="NNU1" s="23"/>
      <c r="NNV1" s="23"/>
      <c r="NNW1" s="23"/>
      <c r="NNX1" s="23"/>
      <c r="NNY1" s="23"/>
      <c r="NNZ1" s="23"/>
      <c r="NOA1" s="23"/>
      <c r="NOB1" s="23"/>
      <c r="NOC1" s="23"/>
      <c r="NOD1" s="23"/>
      <c r="NOE1" s="23"/>
      <c r="NOF1" s="23"/>
      <c r="NOG1" s="23"/>
      <c r="NOH1" s="23"/>
      <c r="NOI1" s="23"/>
      <c r="NOJ1" s="23"/>
      <c r="NOK1" s="23"/>
      <c r="NOL1" s="23"/>
      <c r="NOM1" s="23"/>
      <c r="NON1" s="23"/>
      <c r="NOO1" s="23"/>
      <c r="NOP1" s="23"/>
      <c r="NOQ1" s="23"/>
      <c r="NOR1" s="23"/>
      <c r="NOS1" s="23"/>
      <c r="NOT1" s="23"/>
      <c r="NOU1" s="23"/>
      <c r="NOV1" s="23"/>
      <c r="NOW1" s="23"/>
      <c r="NOX1" s="23"/>
      <c r="NOY1" s="23"/>
      <c r="NOZ1" s="23"/>
      <c r="NPA1" s="23"/>
      <c r="NPB1" s="23"/>
      <c r="NPC1" s="23"/>
      <c r="NPD1" s="23"/>
      <c r="NPE1" s="23"/>
      <c r="NPF1" s="23"/>
      <c r="NPG1" s="23"/>
      <c r="NPH1" s="23"/>
      <c r="NPI1" s="23"/>
      <c r="NPJ1" s="23"/>
      <c r="NPK1" s="23"/>
      <c r="NPL1" s="23"/>
      <c r="NPM1" s="23"/>
      <c r="NPN1" s="23"/>
      <c r="NPO1" s="23"/>
      <c r="NPP1" s="23"/>
      <c r="NPQ1" s="23"/>
      <c r="NPR1" s="23"/>
      <c r="NPS1" s="23"/>
      <c r="NPT1" s="23"/>
      <c r="NPU1" s="23"/>
      <c r="NPV1" s="23"/>
      <c r="NPW1" s="23"/>
      <c r="NPX1" s="23"/>
      <c r="NPY1" s="23"/>
      <c r="NPZ1" s="23"/>
      <c r="NQA1" s="23"/>
      <c r="NQB1" s="23"/>
      <c r="NQC1" s="23"/>
      <c r="NQD1" s="23"/>
      <c r="NQE1" s="23"/>
      <c r="NQF1" s="23"/>
      <c r="NQG1" s="23"/>
      <c r="NQH1" s="23"/>
      <c r="NQI1" s="23"/>
      <c r="NQJ1" s="23"/>
      <c r="NQK1" s="23"/>
      <c r="NQL1" s="23"/>
      <c r="NQM1" s="23"/>
      <c r="NQN1" s="23"/>
      <c r="NQO1" s="23"/>
      <c r="NQP1" s="23"/>
      <c r="NQQ1" s="23"/>
      <c r="NQR1" s="23"/>
      <c r="NQS1" s="23"/>
      <c r="NQT1" s="23"/>
      <c r="NQU1" s="23"/>
      <c r="NQV1" s="23"/>
      <c r="NQW1" s="23"/>
      <c r="NQX1" s="23"/>
      <c r="NQY1" s="23"/>
      <c r="NQZ1" s="23"/>
      <c r="NRA1" s="23"/>
      <c r="NRB1" s="23"/>
      <c r="NRC1" s="23"/>
      <c r="NRD1" s="23"/>
      <c r="NRE1" s="23"/>
      <c r="NRF1" s="23"/>
      <c r="NRG1" s="23"/>
      <c r="NRH1" s="23"/>
      <c r="NRI1" s="23"/>
      <c r="NRJ1" s="23"/>
      <c r="NRK1" s="23"/>
      <c r="NRL1" s="23"/>
      <c r="NRM1" s="23"/>
      <c r="NRN1" s="23"/>
      <c r="NRO1" s="23"/>
      <c r="NRP1" s="23"/>
      <c r="NRQ1" s="23"/>
      <c r="NRR1" s="23"/>
      <c r="NRS1" s="23"/>
      <c r="NRT1" s="23"/>
      <c r="NRU1" s="23"/>
      <c r="NRV1" s="23"/>
      <c r="NRW1" s="23"/>
      <c r="NRX1" s="23"/>
      <c r="NRY1" s="23"/>
      <c r="NRZ1" s="23"/>
      <c r="NSA1" s="23"/>
      <c r="NSB1" s="23"/>
      <c r="NSC1" s="23"/>
      <c r="NSD1" s="23"/>
      <c r="NSE1" s="23"/>
      <c r="NSF1" s="23"/>
      <c r="NSG1" s="23"/>
      <c r="NSH1" s="23"/>
      <c r="NSI1" s="23"/>
      <c r="NSJ1" s="23"/>
      <c r="NSK1" s="23"/>
      <c r="NSL1" s="23"/>
      <c r="NSM1" s="23"/>
      <c r="NSN1" s="23"/>
      <c r="NSO1" s="23"/>
      <c r="NSP1" s="23"/>
      <c r="NSQ1" s="23"/>
      <c r="NSR1" s="23"/>
      <c r="NSS1" s="23"/>
      <c r="NST1" s="23"/>
      <c r="NSU1" s="23"/>
      <c r="NSV1" s="23"/>
      <c r="NSW1" s="23"/>
      <c r="NSX1" s="23"/>
      <c r="NSY1" s="23"/>
      <c r="NSZ1" s="23"/>
      <c r="NTA1" s="23"/>
      <c r="NTB1" s="23"/>
      <c r="NTC1" s="23"/>
      <c r="NTD1" s="23"/>
      <c r="NTE1" s="23"/>
      <c r="NTF1" s="23"/>
      <c r="NTG1" s="23"/>
      <c r="NTH1" s="23"/>
      <c r="NTI1" s="23"/>
      <c r="NTJ1" s="23"/>
      <c r="NTK1" s="23"/>
      <c r="NTL1" s="23"/>
      <c r="NTM1" s="23"/>
      <c r="NTN1" s="23"/>
      <c r="NTO1" s="23"/>
      <c r="NTP1" s="23"/>
      <c r="NTQ1" s="23"/>
      <c r="NTR1" s="23"/>
      <c r="NTS1" s="23"/>
      <c r="NTT1" s="23"/>
      <c r="NTU1" s="23"/>
      <c r="NTV1" s="23"/>
      <c r="NTW1" s="23"/>
      <c r="NTX1" s="23"/>
      <c r="NTY1" s="23"/>
      <c r="NTZ1" s="23"/>
      <c r="NUA1" s="23"/>
      <c r="NUB1" s="23"/>
      <c r="NUC1" s="23"/>
      <c r="NUD1" s="23"/>
      <c r="NUE1" s="23"/>
      <c r="NUF1" s="23"/>
      <c r="NUG1" s="23"/>
      <c r="NUH1" s="23"/>
      <c r="NUI1" s="23"/>
      <c r="NUJ1" s="23"/>
      <c r="NUK1" s="23"/>
      <c r="NUL1" s="23"/>
      <c r="NUM1" s="23"/>
      <c r="NUN1" s="23"/>
      <c r="NUO1" s="23"/>
      <c r="NUP1" s="23"/>
      <c r="NUQ1" s="23"/>
      <c r="NUR1" s="23"/>
      <c r="NUS1" s="23"/>
      <c r="NUT1" s="23"/>
      <c r="NUU1" s="23"/>
      <c r="NUV1" s="23"/>
      <c r="NUW1" s="23"/>
      <c r="NUX1" s="23"/>
      <c r="NUY1" s="23"/>
      <c r="NUZ1" s="23"/>
      <c r="NVA1" s="23"/>
      <c r="NVB1" s="23"/>
      <c r="NVC1" s="23"/>
      <c r="NVD1" s="23"/>
      <c r="NVE1" s="23"/>
      <c r="NVF1" s="23"/>
      <c r="NVG1" s="23"/>
      <c r="NVH1" s="23"/>
      <c r="NVI1" s="23"/>
      <c r="NVJ1" s="23"/>
      <c r="NVK1" s="23"/>
      <c r="NVL1" s="23"/>
      <c r="NVM1" s="23"/>
      <c r="NVN1" s="23"/>
      <c r="NVO1" s="23"/>
      <c r="NVP1" s="23"/>
      <c r="NVQ1" s="23"/>
      <c r="NVR1" s="23"/>
      <c r="NVS1" s="23"/>
      <c r="NVT1" s="23"/>
      <c r="NVU1" s="23"/>
      <c r="NVV1" s="23"/>
      <c r="NVW1" s="23"/>
      <c r="NVX1" s="23"/>
      <c r="NVY1" s="23"/>
      <c r="NVZ1" s="23"/>
      <c r="NWA1" s="23"/>
      <c r="NWB1" s="23"/>
      <c r="NWC1" s="23"/>
      <c r="NWD1" s="23"/>
      <c r="NWE1" s="23"/>
      <c r="NWF1" s="23"/>
      <c r="NWG1" s="23"/>
      <c r="NWH1" s="23"/>
      <c r="NWI1" s="23"/>
      <c r="NWJ1" s="23"/>
      <c r="NWK1" s="23"/>
      <c r="NWL1" s="23"/>
      <c r="NWM1" s="23"/>
      <c r="NWN1" s="23"/>
      <c r="NWO1" s="23"/>
      <c r="NWP1" s="23"/>
      <c r="NWQ1" s="23"/>
      <c r="NWR1" s="23"/>
      <c r="NWS1" s="23"/>
      <c r="NWT1" s="23"/>
      <c r="NWU1" s="23"/>
      <c r="NWV1" s="23"/>
      <c r="NWW1" s="23"/>
      <c r="NWX1" s="23"/>
      <c r="NWY1" s="23"/>
      <c r="NWZ1" s="23"/>
      <c r="NXA1" s="23"/>
      <c r="NXB1" s="23"/>
      <c r="NXC1" s="23"/>
      <c r="NXD1" s="23"/>
      <c r="NXE1" s="23"/>
      <c r="NXF1" s="23"/>
      <c r="NXG1" s="23"/>
      <c r="NXH1" s="23"/>
      <c r="NXI1" s="23"/>
      <c r="NXJ1" s="23"/>
      <c r="NXK1" s="23"/>
      <c r="NXL1" s="23"/>
      <c r="NXM1" s="23"/>
      <c r="NXN1" s="23"/>
      <c r="NXO1" s="23"/>
      <c r="NXP1" s="23"/>
      <c r="NXQ1" s="23"/>
      <c r="NXR1" s="23"/>
      <c r="NXS1" s="23"/>
      <c r="NXT1" s="23"/>
      <c r="NXU1" s="23"/>
      <c r="NXV1" s="23"/>
      <c r="NXW1" s="23"/>
      <c r="NXX1" s="23"/>
      <c r="NXY1" s="23"/>
      <c r="NXZ1" s="23"/>
      <c r="NYA1" s="23"/>
      <c r="NYB1" s="23"/>
      <c r="NYC1" s="23"/>
      <c r="NYD1" s="23"/>
      <c r="NYE1" s="23"/>
      <c r="NYF1" s="23"/>
      <c r="NYG1" s="23"/>
      <c r="NYH1" s="23"/>
      <c r="NYI1" s="23"/>
      <c r="NYJ1" s="23"/>
      <c r="NYK1" s="23"/>
      <c r="NYL1" s="23"/>
      <c r="NYM1" s="23"/>
      <c r="NYN1" s="23"/>
      <c r="NYO1" s="23"/>
      <c r="NYP1" s="23"/>
      <c r="NYQ1" s="23"/>
      <c r="NYR1" s="23"/>
      <c r="NYS1" s="23"/>
      <c r="NYT1" s="23"/>
      <c r="NYU1" s="23"/>
      <c r="NYV1" s="23"/>
      <c r="NYW1" s="23"/>
      <c r="NYX1" s="23"/>
      <c r="NYY1" s="23"/>
      <c r="NYZ1" s="23"/>
      <c r="NZA1" s="23"/>
      <c r="NZB1" s="23"/>
      <c r="NZC1" s="23"/>
      <c r="NZD1" s="23"/>
      <c r="NZE1" s="23"/>
      <c r="NZF1" s="23"/>
      <c r="NZG1" s="23"/>
      <c r="NZH1" s="23"/>
      <c r="NZI1" s="23"/>
      <c r="NZJ1" s="23"/>
      <c r="NZK1" s="23"/>
      <c r="NZL1" s="23"/>
      <c r="NZM1" s="23"/>
      <c r="NZN1" s="23"/>
      <c r="NZO1" s="23"/>
      <c r="NZP1" s="23"/>
      <c r="NZQ1" s="23"/>
      <c r="NZR1" s="23"/>
      <c r="NZS1" s="23"/>
      <c r="NZT1" s="23"/>
      <c r="NZU1" s="23"/>
      <c r="NZV1" s="23"/>
      <c r="NZW1" s="23"/>
      <c r="NZX1" s="23"/>
      <c r="NZY1" s="23"/>
      <c r="NZZ1" s="23"/>
      <c r="OAA1" s="23"/>
      <c r="OAB1" s="23"/>
      <c r="OAC1" s="23"/>
      <c r="OAD1" s="23"/>
      <c r="OAE1" s="23"/>
      <c r="OAF1" s="23"/>
      <c r="OAG1" s="23"/>
      <c r="OAH1" s="23"/>
      <c r="OAI1" s="23"/>
      <c r="OAJ1" s="23"/>
      <c r="OAK1" s="23"/>
      <c r="OAL1" s="23"/>
      <c r="OAM1" s="23"/>
      <c r="OAN1" s="23"/>
      <c r="OAO1" s="23"/>
      <c r="OAP1" s="23"/>
      <c r="OAQ1" s="23"/>
      <c r="OAR1" s="23"/>
      <c r="OAS1" s="23"/>
      <c r="OAT1" s="23"/>
      <c r="OAU1" s="23"/>
      <c r="OAV1" s="23"/>
      <c r="OAW1" s="23"/>
      <c r="OAX1" s="23"/>
      <c r="OAY1" s="23"/>
      <c r="OAZ1" s="23"/>
      <c r="OBA1" s="23"/>
      <c r="OBB1" s="23"/>
      <c r="OBC1" s="23"/>
      <c r="OBD1" s="23"/>
      <c r="OBE1" s="23"/>
      <c r="OBF1" s="23"/>
      <c r="OBG1" s="23"/>
      <c r="OBH1" s="23"/>
      <c r="OBI1" s="23"/>
      <c r="OBJ1" s="23"/>
      <c r="OBK1" s="23"/>
      <c r="OBL1" s="23"/>
      <c r="OBM1" s="23"/>
      <c r="OBN1" s="23"/>
      <c r="OBO1" s="23"/>
      <c r="OBP1" s="23"/>
      <c r="OBQ1" s="23"/>
      <c r="OBR1" s="23"/>
      <c r="OBS1" s="23"/>
      <c r="OBT1" s="23"/>
      <c r="OBU1" s="23"/>
      <c r="OBV1" s="23"/>
      <c r="OBW1" s="23"/>
      <c r="OBX1" s="23"/>
      <c r="OBY1" s="23"/>
      <c r="OBZ1" s="23"/>
      <c r="OCA1" s="23"/>
      <c r="OCB1" s="23"/>
      <c r="OCC1" s="23"/>
      <c r="OCD1" s="23"/>
      <c r="OCE1" s="23"/>
      <c r="OCF1" s="23"/>
      <c r="OCG1" s="23"/>
      <c r="OCH1" s="23"/>
      <c r="OCI1" s="23"/>
      <c r="OCJ1" s="23"/>
      <c r="OCK1" s="23"/>
      <c r="OCL1" s="23"/>
      <c r="OCM1" s="23"/>
      <c r="OCN1" s="23"/>
      <c r="OCO1" s="23"/>
      <c r="OCP1" s="23"/>
      <c r="OCQ1" s="23"/>
      <c r="OCR1" s="23"/>
      <c r="OCS1" s="23"/>
      <c r="OCT1" s="23"/>
      <c r="OCU1" s="23"/>
      <c r="OCV1" s="23"/>
      <c r="OCW1" s="23"/>
      <c r="OCX1" s="23"/>
      <c r="OCY1" s="23"/>
      <c r="OCZ1" s="23"/>
      <c r="ODA1" s="23"/>
      <c r="ODB1" s="23"/>
      <c r="ODC1" s="23"/>
      <c r="ODD1" s="23"/>
      <c r="ODE1" s="23"/>
      <c r="ODF1" s="23"/>
      <c r="ODG1" s="23"/>
      <c r="ODH1" s="23"/>
      <c r="ODI1" s="23"/>
      <c r="ODJ1" s="23"/>
      <c r="ODK1" s="23"/>
      <c r="ODL1" s="23"/>
      <c r="ODM1" s="23"/>
      <c r="ODN1" s="23"/>
      <c r="ODO1" s="23"/>
      <c r="ODP1" s="23"/>
      <c r="ODQ1" s="23"/>
      <c r="ODR1" s="23"/>
      <c r="ODS1" s="23"/>
      <c r="ODT1" s="23"/>
      <c r="ODU1" s="23"/>
      <c r="ODV1" s="23"/>
      <c r="ODW1" s="23"/>
      <c r="ODX1" s="23"/>
      <c r="ODY1" s="23"/>
      <c r="ODZ1" s="23"/>
      <c r="OEA1" s="23"/>
      <c r="OEB1" s="23"/>
      <c r="OEC1" s="23"/>
      <c r="OED1" s="23"/>
      <c r="OEE1" s="23"/>
      <c r="OEF1" s="23"/>
      <c r="OEG1" s="23"/>
      <c r="OEH1" s="23"/>
      <c r="OEI1" s="23"/>
      <c r="OEJ1" s="23"/>
      <c r="OEK1" s="23"/>
      <c r="OEL1" s="23"/>
      <c r="OEM1" s="23"/>
      <c r="OEN1" s="23"/>
      <c r="OEO1" s="23"/>
      <c r="OEP1" s="23"/>
      <c r="OEQ1" s="23"/>
      <c r="OER1" s="23"/>
      <c r="OES1" s="23"/>
      <c r="OET1" s="23"/>
      <c r="OEU1" s="23"/>
      <c r="OEV1" s="23"/>
      <c r="OEW1" s="23"/>
      <c r="OEX1" s="23"/>
      <c r="OEY1" s="23"/>
      <c r="OEZ1" s="23"/>
      <c r="OFA1" s="23"/>
      <c r="OFB1" s="23"/>
      <c r="OFC1" s="23"/>
      <c r="OFD1" s="23"/>
      <c r="OFE1" s="23"/>
      <c r="OFF1" s="23"/>
      <c r="OFG1" s="23"/>
      <c r="OFH1" s="23"/>
      <c r="OFI1" s="23"/>
      <c r="OFJ1" s="23"/>
      <c r="OFK1" s="23"/>
      <c r="OFL1" s="23"/>
      <c r="OFM1" s="23"/>
      <c r="OFN1" s="23"/>
      <c r="OFO1" s="23"/>
      <c r="OFP1" s="23"/>
      <c r="OFQ1" s="23"/>
      <c r="OFR1" s="23"/>
      <c r="OFS1" s="23"/>
      <c r="OFT1" s="23"/>
      <c r="OFU1" s="23"/>
      <c r="OFV1" s="23"/>
      <c r="OFW1" s="23"/>
      <c r="OFX1" s="23"/>
      <c r="OFY1" s="23"/>
      <c r="OFZ1" s="23"/>
      <c r="OGA1" s="23"/>
      <c r="OGB1" s="23"/>
      <c r="OGC1" s="23"/>
      <c r="OGD1" s="23"/>
      <c r="OGE1" s="23"/>
      <c r="OGF1" s="23"/>
      <c r="OGG1" s="23"/>
      <c r="OGH1" s="23"/>
      <c r="OGI1" s="23"/>
      <c r="OGJ1" s="23"/>
      <c r="OGK1" s="23"/>
      <c r="OGL1" s="23"/>
      <c r="OGM1" s="23"/>
      <c r="OGN1" s="23"/>
      <c r="OGO1" s="23"/>
      <c r="OGP1" s="23"/>
      <c r="OGQ1" s="23"/>
      <c r="OGR1" s="23"/>
      <c r="OGS1" s="23"/>
      <c r="OGT1" s="23"/>
      <c r="OGU1" s="23"/>
      <c r="OGV1" s="23"/>
      <c r="OGW1" s="23"/>
      <c r="OGX1" s="23"/>
      <c r="OGY1" s="23"/>
      <c r="OGZ1" s="23"/>
      <c r="OHA1" s="23"/>
      <c r="OHB1" s="23"/>
      <c r="OHC1" s="23"/>
      <c r="OHD1" s="23"/>
      <c r="OHE1" s="23"/>
      <c r="OHF1" s="23"/>
      <c r="OHG1" s="23"/>
      <c r="OHH1" s="23"/>
      <c r="OHI1" s="23"/>
      <c r="OHJ1" s="23"/>
      <c r="OHK1" s="23"/>
      <c r="OHL1" s="23"/>
      <c r="OHM1" s="23"/>
      <c r="OHN1" s="23"/>
      <c r="OHO1" s="23"/>
      <c r="OHP1" s="23"/>
      <c r="OHQ1" s="23"/>
      <c r="OHR1" s="23"/>
      <c r="OHS1" s="23"/>
      <c r="OHT1" s="23"/>
      <c r="OHU1" s="23"/>
      <c r="OHV1" s="23"/>
      <c r="OHW1" s="23"/>
      <c r="OHX1" s="23"/>
      <c r="OHY1" s="23"/>
      <c r="OHZ1" s="23"/>
      <c r="OIA1" s="23"/>
      <c r="OIB1" s="23"/>
      <c r="OIC1" s="23"/>
      <c r="OID1" s="23"/>
      <c r="OIE1" s="23"/>
      <c r="OIF1" s="23"/>
      <c r="OIG1" s="23"/>
      <c r="OIH1" s="23"/>
      <c r="OII1" s="23"/>
      <c r="OIJ1" s="23"/>
      <c r="OIK1" s="23"/>
      <c r="OIL1" s="23"/>
      <c r="OIM1" s="23"/>
      <c r="OIN1" s="23"/>
      <c r="OIO1" s="23"/>
      <c r="OIP1" s="23"/>
      <c r="OIQ1" s="23"/>
      <c r="OIR1" s="23"/>
      <c r="OIS1" s="23"/>
      <c r="OIT1" s="23"/>
      <c r="OIU1" s="23"/>
      <c r="OIV1" s="23"/>
      <c r="OIW1" s="23"/>
      <c r="OIX1" s="23"/>
      <c r="OIY1" s="23"/>
      <c r="OIZ1" s="23"/>
      <c r="OJA1" s="23"/>
      <c r="OJB1" s="23"/>
      <c r="OJC1" s="23"/>
      <c r="OJD1" s="23"/>
      <c r="OJE1" s="23"/>
      <c r="OJF1" s="23"/>
      <c r="OJG1" s="23"/>
      <c r="OJH1" s="23"/>
      <c r="OJI1" s="23"/>
      <c r="OJJ1" s="23"/>
      <c r="OJK1" s="23"/>
      <c r="OJL1" s="23"/>
      <c r="OJM1" s="23"/>
      <c r="OJN1" s="23"/>
      <c r="OJO1" s="23"/>
      <c r="OJP1" s="23"/>
      <c r="OJQ1" s="23"/>
      <c r="OJR1" s="23"/>
      <c r="OJS1" s="23"/>
      <c r="OJT1" s="23"/>
      <c r="OJU1" s="23"/>
      <c r="OJV1" s="23"/>
      <c r="OJW1" s="23"/>
      <c r="OJX1" s="23"/>
      <c r="OJY1" s="23"/>
      <c r="OJZ1" s="23"/>
      <c r="OKA1" s="23"/>
      <c r="OKB1" s="23"/>
      <c r="OKC1" s="23"/>
      <c r="OKD1" s="23"/>
      <c r="OKE1" s="23"/>
      <c r="OKF1" s="23"/>
      <c r="OKG1" s="23"/>
      <c r="OKH1" s="23"/>
      <c r="OKI1" s="23"/>
      <c r="OKJ1" s="23"/>
      <c r="OKK1" s="23"/>
      <c r="OKL1" s="23"/>
      <c r="OKM1" s="23"/>
      <c r="OKN1" s="23"/>
      <c r="OKO1" s="23"/>
      <c r="OKP1" s="23"/>
      <c r="OKQ1" s="23"/>
      <c r="OKR1" s="23"/>
      <c r="OKS1" s="23"/>
      <c r="OKT1" s="23"/>
      <c r="OKU1" s="23"/>
      <c r="OKV1" s="23"/>
      <c r="OKW1" s="23"/>
      <c r="OKX1" s="23"/>
      <c r="OKY1" s="23"/>
      <c r="OKZ1" s="23"/>
      <c r="OLA1" s="23"/>
      <c r="OLB1" s="23"/>
      <c r="OLC1" s="23"/>
      <c r="OLD1" s="23"/>
      <c r="OLE1" s="23"/>
      <c r="OLF1" s="23"/>
      <c r="OLG1" s="23"/>
      <c r="OLH1" s="23"/>
      <c r="OLI1" s="23"/>
      <c r="OLJ1" s="23"/>
      <c r="OLK1" s="23"/>
      <c r="OLL1" s="23"/>
      <c r="OLM1" s="23"/>
      <c r="OLN1" s="23"/>
      <c r="OLO1" s="23"/>
      <c r="OLP1" s="23"/>
      <c r="OLQ1" s="23"/>
      <c r="OLR1" s="23"/>
      <c r="OLS1" s="23"/>
      <c r="OLT1" s="23"/>
      <c r="OLU1" s="23"/>
      <c r="OLV1" s="23"/>
      <c r="OLW1" s="23"/>
      <c r="OLX1" s="23"/>
      <c r="OLY1" s="23"/>
      <c r="OLZ1" s="23"/>
      <c r="OMA1" s="23"/>
      <c r="OMB1" s="23"/>
      <c r="OMC1" s="23"/>
      <c r="OMD1" s="23"/>
      <c r="OME1" s="23"/>
      <c r="OMF1" s="23"/>
      <c r="OMG1" s="23"/>
      <c r="OMH1" s="23"/>
      <c r="OMI1" s="23"/>
      <c r="OMJ1" s="23"/>
      <c r="OMK1" s="23"/>
      <c r="OML1" s="23"/>
      <c r="OMM1" s="23"/>
      <c r="OMN1" s="23"/>
      <c r="OMO1" s="23"/>
      <c r="OMP1" s="23"/>
      <c r="OMQ1" s="23"/>
      <c r="OMR1" s="23"/>
      <c r="OMS1" s="23"/>
      <c r="OMT1" s="23"/>
      <c r="OMU1" s="23"/>
      <c r="OMV1" s="23"/>
      <c r="OMW1" s="23"/>
      <c r="OMX1" s="23"/>
      <c r="OMY1" s="23"/>
      <c r="OMZ1" s="23"/>
      <c r="ONA1" s="23"/>
      <c r="ONB1" s="23"/>
      <c r="ONC1" s="23"/>
      <c r="OND1" s="23"/>
      <c r="ONE1" s="23"/>
      <c r="ONF1" s="23"/>
      <c r="ONG1" s="23"/>
      <c r="ONH1" s="23"/>
      <c r="ONI1" s="23"/>
      <c r="ONJ1" s="23"/>
      <c r="ONK1" s="23"/>
      <c r="ONL1" s="23"/>
      <c r="ONM1" s="23"/>
      <c r="ONN1" s="23"/>
      <c r="ONO1" s="23"/>
      <c r="ONP1" s="23"/>
      <c r="ONQ1" s="23"/>
      <c r="ONR1" s="23"/>
      <c r="ONS1" s="23"/>
      <c r="ONT1" s="23"/>
      <c r="ONU1" s="23"/>
      <c r="ONV1" s="23"/>
      <c r="ONW1" s="23"/>
      <c r="ONX1" s="23"/>
      <c r="ONY1" s="23"/>
      <c r="ONZ1" s="23"/>
      <c r="OOA1" s="23"/>
      <c r="OOB1" s="23"/>
      <c r="OOC1" s="23"/>
      <c r="OOD1" s="23"/>
      <c r="OOE1" s="23"/>
      <c r="OOF1" s="23"/>
      <c r="OOG1" s="23"/>
      <c r="OOH1" s="23"/>
      <c r="OOI1" s="23"/>
      <c r="OOJ1" s="23"/>
      <c r="OOK1" s="23"/>
      <c r="OOL1" s="23"/>
      <c r="OOM1" s="23"/>
      <c r="OON1" s="23"/>
      <c r="OOO1" s="23"/>
      <c r="OOP1" s="23"/>
      <c r="OOQ1" s="23"/>
      <c r="OOR1" s="23"/>
      <c r="OOS1" s="23"/>
      <c r="OOT1" s="23"/>
      <c r="OOU1" s="23"/>
      <c r="OOV1" s="23"/>
      <c r="OOW1" s="23"/>
      <c r="OOX1" s="23"/>
      <c r="OOY1" s="23"/>
      <c r="OOZ1" s="23"/>
      <c r="OPA1" s="23"/>
      <c r="OPB1" s="23"/>
      <c r="OPC1" s="23"/>
      <c r="OPD1" s="23"/>
      <c r="OPE1" s="23"/>
      <c r="OPF1" s="23"/>
      <c r="OPG1" s="23"/>
      <c r="OPH1" s="23"/>
      <c r="OPI1" s="23"/>
      <c r="OPJ1" s="23"/>
      <c r="OPK1" s="23"/>
      <c r="OPL1" s="23"/>
      <c r="OPM1" s="23"/>
      <c r="OPN1" s="23"/>
      <c r="OPO1" s="23"/>
      <c r="OPP1" s="23"/>
      <c r="OPQ1" s="23"/>
      <c r="OPR1" s="23"/>
      <c r="OPS1" s="23"/>
      <c r="OPT1" s="23"/>
      <c r="OPU1" s="23"/>
      <c r="OPV1" s="23"/>
      <c r="OPW1" s="23"/>
      <c r="OPX1" s="23"/>
      <c r="OPY1" s="23"/>
      <c r="OPZ1" s="23"/>
      <c r="OQA1" s="23"/>
      <c r="OQB1" s="23"/>
      <c r="OQC1" s="23"/>
      <c r="OQD1" s="23"/>
      <c r="OQE1" s="23"/>
      <c r="OQF1" s="23"/>
      <c r="OQG1" s="23"/>
      <c r="OQH1" s="23"/>
      <c r="OQI1" s="23"/>
      <c r="OQJ1" s="23"/>
      <c r="OQK1" s="23"/>
      <c r="OQL1" s="23"/>
      <c r="OQM1" s="23"/>
      <c r="OQN1" s="23"/>
      <c r="OQO1" s="23"/>
      <c r="OQP1" s="23"/>
      <c r="OQQ1" s="23"/>
      <c r="OQR1" s="23"/>
      <c r="OQS1" s="23"/>
      <c r="OQT1" s="23"/>
      <c r="OQU1" s="23"/>
      <c r="OQV1" s="23"/>
      <c r="OQW1" s="23"/>
      <c r="OQX1" s="23"/>
      <c r="OQY1" s="23"/>
      <c r="OQZ1" s="23"/>
      <c r="ORA1" s="23"/>
      <c r="ORB1" s="23"/>
      <c r="ORC1" s="23"/>
      <c r="ORD1" s="23"/>
      <c r="ORE1" s="23"/>
      <c r="ORF1" s="23"/>
      <c r="ORG1" s="23"/>
      <c r="ORH1" s="23"/>
      <c r="ORI1" s="23"/>
      <c r="ORJ1" s="23"/>
      <c r="ORK1" s="23"/>
      <c r="ORL1" s="23"/>
      <c r="ORM1" s="23"/>
      <c r="ORN1" s="23"/>
      <c r="ORO1" s="23"/>
      <c r="ORP1" s="23"/>
      <c r="ORQ1" s="23"/>
      <c r="ORR1" s="23"/>
      <c r="ORS1" s="23"/>
      <c r="ORT1" s="23"/>
      <c r="ORU1" s="23"/>
      <c r="ORV1" s="23"/>
      <c r="ORW1" s="23"/>
      <c r="ORX1" s="23"/>
      <c r="ORY1" s="23"/>
      <c r="ORZ1" s="23"/>
      <c r="OSA1" s="23"/>
      <c r="OSB1" s="23"/>
      <c r="OSC1" s="23"/>
      <c r="OSD1" s="23"/>
      <c r="OSE1" s="23"/>
      <c r="OSF1" s="23"/>
      <c r="OSG1" s="23"/>
      <c r="OSH1" s="23"/>
      <c r="OSI1" s="23"/>
      <c r="OSJ1" s="23"/>
      <c r="OSK1" s="23"/>
      <c r="OSL1" s="23"/>
      <c r="OSM1" s="23"/>
      <c r="OSN1" s="23"/>
      <c r="OSO1" s="23"/>
      <c r="OSP1" s="23"/>
      <c r="OSQ1" s="23"/>
      <c r="OSR1" s="23"/>
      <c r="OSS1" s="23"/>
      <c r="OST1" s="23"/>
      <c r="OSU1" s="23"/>
      <c r="OSV1" s="23"/>
      <c r="OSW1" s="23"/>
      <c r="OSX1" s="23"/>
      <c r="OSY1" s="23"/>
      <c r="OSZ1" s="23"/>
      <c r="OTA1" s="23"/>
      <c r="OTB1" s="23"/>
      <c r="OTC1" s="23"/>
      <c r="OTD1" s="23"/>
      <c r="OTE1" s="23"/>
      <c r="OTF1" s="23"/>
      <c r="OTG1" s="23"/>
      <c r="OTH1" s="23"/>
      <c r="OTI1" s="23"/>
      <c r="OTJ1" s="23"/>
      <c r="OTK1" s="23"/>
      <c r="OTL1" s="23"/>
      <c r="OTM1" s="23"/>
      <c r="OTN1" s="23"/>
      <c r="OTO1" s="23"/>
      <c r="OTP1" s="23"/>
      <c r="OTQ1" s="23"/>
      <c r="OTR1" s="23"/>
      <c r="OTS1" s="23"/>
      <c r="OTT1" s="23"/>
      <c r="OTU1" s="23"/>
      <c r="OTV1" s="23"/>
      <c r="OTW1" s="23"/>
      <c r="OTX1" s="23"/>
      <c r="OTY1" s="23"/>
      <c r="OTZ1" s="23"/>
      <c r="OUA1" s="23"/>
      <c r="OUB1" s="23"/>
      <c r="OUC1" s="23"/>
      <c r="OUD1" s="23"/>
      <c r="OUE1" s="23"/>
      <c r="OUF1" s="23"/>
      <c r="OUG1" s="23"/>
      <c r="OUH1" s="23"/>
      <c r="OUI1" s="23"/>
      <c r="OUJ1" s="23"/>
      <c r="OUK1" s="23"/>
      <c r="OUL1" s="23"/>
      <c r="OUM1" s="23"/>
      <c r="OUN1" s="23"/>
      <c r="OUO1" s="23"/>
      <c r="OUP1" s="23"/>
      <c r="OUQ1" s="23"/>
      <c r="OUR1" s="23"/>
      <c r="OUS1" s="23"/>
      <c r="OUT1" s="23"/>
      <c r="OUU1" s="23"/>
      <c r="OUV1" s="23"/>
      <c r="OUW1" s="23"/>
      <c r="OUX1" s="23"/>
      <c r="OUY1" s="23"/>
      <c r="OUZ1" s="23"/>
      <c r="OVA1" s="23"/>
      <c r="OVB1" s="23"/>
      <c r="OVC1" s="23"/>
      <c r="OVD1" s="23"/>
      <c r="OVE1" s="23"/>
      <c r="OVF1" s="23"/>
      <c r="OVG1" s="23"/>
      <c r="OVH1" s="23"/>
      <c r="OVI1" s="23"/>
      <c r="OVJ1" s="23"/>
      <c r="OVK1" s="23"/>
      <c r="OVL1" s="23"/>
      <c r="OVM1" s="23"/>
      <c r="OVN1" s="23"/>
      <c r="OVO1" s="23"/>
      <c r="OVP1" s="23"/>
      <c r="OVQ1" s="23"/>
      <c r="OVR1" s="23"/>
      <c r="OVS1" s="23"/>
      <c r="OVT1" s="23"/>
      <c r="OVU1" s="23"/>
      <c r="OVV1" s="23"/>
      <c r="OVW1" s="23"/>
      <c r="OVX1" s="23"/>
      <c r="OVY1" s="23"/>
      <c r="OVZ1" s="23"/>
      <c r="OWA1" s="23"/>
      <c r="OWB1" s="23"/>
      <c r="OWC1" s="23"/>
      <c r="OWD1" s="23"/>
      <c r="OWE1" s="23"/>
      <c r="OWF1" s="23"/>
      <c r="OWG1" s="23"/>
      <c r="OWH1" s="23"/>
      <c r="OWI1" s="23"/>
      <c r="OWJ1" s="23"/>
      <c r="OWK1" s="23"/>
      <c r="OWL1" s="23"/>
      <c r="OWM1" s="23"/>
      <c r="OWN1" s="23"/>
      <c r="OWO1" s="23"/>
      <c r="OWP1" s="23"/>
      <c r="OWQ1" s="23"/>
      <c r="OWR1" s="23"/>
      <c r="OWS1" s="23"/>
      <c r="OWT1" s="23"/>
      <c r="OWU1" s="23"/>
      <c r="OWV1" s="23"/>
      <c r="OWW1" s="23"/>
      <c r="OWX1" s="23"/>
      <c r="OWY1" s="23"/>
      <c r="OWZ1" s="23"/>
      <c r="OXA1" s="23"/>
      <c r="OXB1" s="23"/>
      <c r="OXC1" s="23"/>
      <c r="OXD1" s="23"/>
      <c r="OXE1" s="23"/>
      <c r="OXF1" s="23"/>
      <c r="OXG1" s="23"/>
      <c r="OXH1" s="23"/>
      <c r="OXI1" s="23"/>
      <c r="OXJ1" s="23"/>
      <c r="OXK1" s="23"/>
      <c r="OXL1" s="23"/>
      <c r="OXM1" s="23"/>
      <c r="OXN1" s="23"/>
      <c r="OXO1" s="23"/>
      <c r="OXP1" s="23"/>
      <c r="OXQ1" s="23"/>
      <c r="OXR1" s="23"/>
      <c r="OXS1" s="23"/>
      <c r="OXT1" s="23"/>
      <c r="OXU1" s="23"/>
      <c r="OXV1" s="23"/>
      <c r="OXW1" s="23"/>
      <c r="OXX1" s="23"/>
      <c r="OXY1" s="23"/>
      <c r="OXZ1" s="23"/>
      <c r="OYA1" s="23"/>
      <c r="OYB1" s="23"/>
      <c r="OYC1" s="23"/>
      <c r="OYD1" s="23"/>
      <c r="OYE1" s="23"/>
      <c r="OYF1" s="23"/>
      <c r="OYG1" s="23"/>
      <c r="OYH1" s="23"/>
      <c r="OYI1" s="23"/>
      <c r="OYJ1" s="23"/>
      <c r="OYK1" s="23"/>
      <c r="OYL1" s="23"/>
      <c r="OYM1" s="23"/>
      <c r="OYN1" s="23"/>
      <c r="OYO1" s="23"/>
      <c r="OYP1" s="23"/>
      <c r="OYQ1" s="23"/>
      <c r="OYR1" s="23"/>
      <c r="OYS1" s="23"/>
      <c r="OYT1" s="23"/>
      <c r="OYU1" s="23"/>
      <c r="OYV1" s="23"/>
      <c r="OYW1" s="23"/>
      <c r="OYX1" s="23"/>
      <c r="OYY1" s="23"/>
      <c r="OYZ1" s="23"/>
      <c r="OZA1" s="23"/>
      <c r="OZB1" s="23"/>
      <c r="OZC1" s="23"/>
      <c r="OZD1" s="23"/>
      <c r="OZE1" s="23"/>
      <c r="OZF1" s="23"/>
      <c r="OZG1" s="23"/>
      <c r="OZH1" s="23"/>
      <c r="OZI1" s="23"/>
      <c r="OZJ1" s="23"/>
      <c r="OZK1" s="23"/>
      <c r="OZL1" s="23"/>
      <c r="OZM1" s="23"/>
      <c r="OZN1" s="23"/>
      <c r="OZO1" s="23"/>
      <c r="OZP1" s="23"/>
      <c r="OZQ1" s="23"/>
      <c r="OZR1" s="23"/>
      <c r="OZS1" s="23"/>
      <c r="OZT1" s="23"/>
      <c r="OZU1" s="23"/>
      <c r="OZV1" s="23"/>
      <c r="OZW1" s="23"/>
      <c r="OZX1" s="23"/>
      <c r="OZY1" s="23"/>
      <c r="OZZ1" s="23"/>
      <c r="PAA1" s="23"/>
      <c r="PAB1" s="23"/>
      <c r="PAC1" s="23"/>
      <c r="PAD1" s="23"/>
      <c r="PAE1" s="23"/>
      <c r="PAF1" s="23"/>
      <c r="PAG1" s="23"/>
      <c r="PAH1" s="23"/>
      <c r="PAI1" s="23"/>
      <c r="PAJ1" s="23"/>
      <c r="PAK1" s="23"/>
      <c r="PAL1" s="23"/>
      <c r="PAM1" s="23"/>
      <c r="PAN1" s="23"/>
      <c r="PAO1" s="23"/>
      <c r="PAP1" s="23"/>
      <c r="PAQ1" s="23"/>
      <c r="PAR1" s="23"/>
      <c r="PAS1" s="23"/>
      <c r="PAT1" s="23"/>
      <c r="PAU1" s="23"/>
      <c r="PAV1" s="23"/>
      <c r="PAW1" s="23"/>
      <c r="PAX1" s="23"/>
      <c r="PAY1" s="23"/>
      <c r="PAZ1" s="23"/>
      <c r="PBA1" s="23"/>
      <c r="PBB1" s="23"/>
      <c r="PBC1" s="23"/>
      <c r="PBD1" s="23"/>
      <c r="PBE1" s="23"/>
      <c r="PBF1" s="23"/>
      <c r="PBG1" s="23"/>
      <c r="PBH1" s="23"/>
      <c r="PBI1" s="23"/>
      <c r="PBJ1" s="23"/>
      <c r="PBK1" s="23"/>
      <c r="PBL1" s="23"/>
      <c r="PBM1" s="23"/>
      <c r="PBN1" s="23"/>
      <c r="PBO1" s="23"/>
      <c r="PBP1" s="23"/>
      <c r="PBQ1" s="23"/>
      <c r="PBR1" s="23"/>
      <c r="PBS1" s="23"/>
      <c r="PBT1" s="23"/>
      <c r="PBU1" s="23"/>
      <c r="PBV1" s="23"/>
      <c r="PBW1" s="23"/>
      <c r="PBX1" s="23"/>
      <c r="PBY1" s="23"/>
      <c r="PBZ1" s="23"/>
      <c r="PCA1" s="23"/>
      <c r="PCB1" s="23"/>
      <c r="PCC1" s="23"/>
      <c r="PCD1" s="23"/>
      <c r="PCE1" s="23"/>
      <c r="PCF1" s="23"/>
      <c r="PCG1" s="23"/>
      <c r="PCH1" s="23"/>
      <c r="PCI1" s="23"/>
      <c r="PCJ1" s="23"/>
      <c r="PCK1" s="23"/>
      <c r="PCL1" s="23"/>
      <c r="PCM1" s="23"/>
      <c r="PCN1" s="23"/>
      <c r="PCO1" s="23"/>
      <c r="PCP1" s="23"/>
      <c r="PCQ1" s="23"/>
      <c r="PCR1" s="23"/>
      <c r="PCS1" s="23"/>
      <c r="PCT1" s="23"/>
      <c r="PCU1" s="23"/>
      <c r="PCV1" s="23"/>
      <c r="PCW1" s="23"/>
      <c r="PCX1" s="23"/>
      <c r="PCY1" s="23"/>
      <c r="PCZ1" s="23"/>
      <c r="PDA1" s="23"/>
      <c r="PDB1" s="23"/>
      <c r="PDC1" s="23"/>
      <c r="PDD1" s="23"/>
      <c r="PDE1" s="23"/>
      <c r="PDF1" s="23"/>
      <c r="PDG1" s="23"/>
      <c r="PDH1" s="23"/>
      <c r="PDI1" s="23"/>
      <c r="PDJ1" s="23"/>
      <c r="PDK1" s="23"/>
      <c r="PDL1" s="23"/>
      <c r="PDM1" s="23"/>
      <c r="PDN1" s="23"/>
      <c r="PDO1" s="23"/>
      <c r="PDP1" s="23"/>
      <c r="PDQ1" s="23"/>
      <c r="PDR1" s="23"/>
      <c r="PDS1" s="23"/>
      <c r="PDT1" s="23"/>
      <c r="PDU1" s="23"/>
      <c r="PDV1" s="23"/>
      <c r="PDW1" s="23"/>
      <c r="PDX1" s="23"/>
      <c r="PDY1" s="23"/>
      <c r="PDZ1" s="23"/>
      <c r="PEA1" s="23"/>
      <c r="PEB1" s="23"/>
      <c r="PEC1" s="23"/>
      <c r="PED1" s="23"/>
      <c r="PEE1" s="23"/>
      <c r="PEF1" s="23"/>
      <c r="PEG1" s="23"/>
      <c r="PEH1" s="23"/>
      <c r="PEI1" s="23"/>
      <c r="PEJ1" s="23"/>
      <c r="PEK1" s="23"/>
      <c r="PEL1" s="23"/>
      <c r="PEM1" s="23"/>
      <c r="PEN1" s="23"/>
      <c r="PEO1" s="23"/>
      <c r="PEP1" s="23"/>
      <c r="PEQ1" s="23"/>
      <c r="PER1" s="23"/>
      <c r="PES1" s="23"/>
      <c r="PET1" s="23"/>
      <c r="PEU1" s="23"/>
      <c r="PEV1" s="23"/>
      <c r="PEW1" s="23"/>
      <c r="PEX1" s="23"/>
      <c r="PEY1" s="23"/>
      <c r="PEZ1" s="23"/>
      <c r="PFA1" s="23"/>
      <c r="PFB1" s="23"/>
      <c r="PFC1" s="23"/>
      <c r="PFD1" s="23"/>
      <c r="PFE1" s="23"/>
      <c r="PFF1" s="23"/>
      <c r="PFG1" s="23"/>
      <c r="PFH1" s="23"/>
      <c r="PFI1" s="23"/>
      <c r="PFJ1" s="23"/>
      <c r="PFK1" s="23"/>
      <c r="PFL1" s="23"/>
      <c r="PFM1" s="23"/>
      <c r="PFN1" s="23"/>
      <c r="PFO1" s="23"/>
      <c r="PFP1" s="23"/>
      <c r="PFQ1" s="23"/>
      <c r="PFR1" s="23"/>
      <c r="PFS1" s="23"/>
      <c r="PFT1" s="23"/>
      <c r="PFU1" s="23"/>
      <c r="PFV1" s="23"/>
      <c r="PFW1" s="23"/>
      <c r="PFX1" s="23"/>
      <c r="PFY1" s="23"/>
      <c r="PFZ1" s="23"/>
      <c r="PGA1" s="23"/>
      <c r="PGB1" s="23"/>
      <c r="PGC1" s="23"/>
      <c r="PGD1" s="23"/>
      <c r="PGE1" s="23"/>
      <c r="PGF1" s="23"/>
      <c r="PGG1" s="23"/>
      <c r="PGH1" s="23"/>
      <c r="PGI1" s="23"/>
      <c r="PGJ1" s="23"/>
      <c r="PGK1" s="23"/>
      <c r="PGL1" s="23"/>
      <c r="PGM1" s="23"/>
      <c r="PGN1" s="23"/>
      <c r="PGO1" s="23"/>
      <c r="PGP1" s="23"/>
      <c r="PGQ1" s="23"/>
      <c r="PGR1" s="23"/>
      <c r="PGS1" s="23"/>
      <c r="PGT1" s="23"/>
      <c r="PGU1" s="23"/>
      <c r="PGV1" s="23"/>
      <c r="PGW1" s="23"/>
      <c r="PGX1" s="23"/>
      <c r="PGY1" s="23"/>
      <c r="PGZ1" s="23"/>
      <c r="PHA1" s="23"/>
      <c r="PHB1" s="23"/>
      <c r="PHC1" s="23"/>
      <c r="PHD1" s="23"/>
      <c r="PHE1" s="23"/>
      <c r="PHF1" s="23"/>
      <c r="PHG1" s="23"/>
      <c r="PHH1" s="23"/>
      <c r="PHI1" s="23"/>
      <c r="PHJ1" s="23"/>
      <c r="PHK1" s="23"/>
      <c r="PHL1" s="23"/>
      <c r="PHM1" s="23"/>
      <c r="PHN1" s="23"/>
      <c r="PHO1" s="23"/>
      <c r="PHP1" s="23"/>
      <c r="PHQ1" s="23"/>
      <c r="PHR1" s="23"/>
      <c r="PHS1" s="23"/>
      <c r="PHT1" s="23"/>
      <c r="PHU1" s="23"/>
      <c r="PHV1" s="23"/>
      <c r="PHW1" s="23"/>
      <c r="PHX1" s="23"/>
      <c r="PHY1" s="23"/>
      <c r="PHZ1" s="23"/>
      <c r="PIA1" s="23"/>
      <c r="PIB1" s="23"/>
      <c r="PIC1" s="23"/>
      <c r="PID1" s="23"/>
      <c r="PIE1" s="23"/>
      <c r="PIF1" s="23"/>
      <c r="PIG1" s="23"/>
      <c r="PIH1" s="23"/>
      <c r="PII1" s="23"/>
      <c r="PIJ1" s="23"/>
      <c r="PIK1" s="23"/>
      <c r="PIL1" s="23"/>
      <c r="PIM1" s="23"/>
      <c r="PIN1" s="23"/>
      <c r="PIO1" s="23"/>
      <c r="PIP1" s="23"/>
      <c r="PIQ1" s="23"/>
      <c r="PIR1" s="23"/>
      <c r="PIS1" s="23"/>
      <c r="PIT1" s="23"/>
      <c r="PIU1" s="23"/>
      <c r="PIV1" s="23"/>
      <c r="PIW1" s="23"/>
      <c r="PIX1" s="23"/>
      <c r="PIY1" s="23"/>
      <c r="PIZ1" s="23"/>
      <c r="PJA1" s="23"/>
      <c r="PJB1" s="23"/>
      <c r="PJC1" s="23"/>
      <c r="PJD1" s="23"/>
      <c r="PJE1" s="23"/>
      <c r="PJF1" s="23"/>
      <c r="PJG1" s="23"/>
      <c r="PJH1" s="23"/>
      <c r="PJI1" s="23"/>
      <c r="PJJ1" s="23"/>
      <c r="PJK1" s="23"/>
      <c r="PJL1" s="23"/>
      <c r="PJM1" s="23"/>
      <c r="PJN1" s="23"/>
      <c r="PJO1" s="23"/>
      <c r="PJP1" s="23"/>
      <c r="PJQ1" s="23"/>
      <c r="PJR1" s="23"/>
      <c r="PJS1" s="23"/>
      <c r="PJT1" s="23"/>
      <c r="PJU1" s="23"/>
      <c r="PJV1" s="23"/>
      <c r="PJW1" s="23"/>
      <c r="PJX1" s="23"/>
      <c r="PJY1" s="23"/>
      <c r="PJZ1" s="23"/>
      <c r="PKA1" s="23"/>
      <c r="PKB1" s="23"/>
      <c r="PKC1" s="23"/>
      <c r="PKD1" s="23"/>
      <c r="PKE1" s="23"/>
      <c r="PKF1" s="23"/>
      <c r="PKG1" s="23"/>
      <c r="PKH1" s="23"/>
      <c r="PKI1" s="23"/>
      <c r="PKJ1" s="23"/>
      <c r="PKK1" s="23"/>
      <c r="PKL1" s="23"/>
      <c r="PKM1" s="23"/>
      <c r="PKN1" s="23"/>
      <c r="PKO1" s="23"/>
      <c r="PKP1" s="23"/>
      <c r="PKQ1" s="23"/>
      <c r="PKR1" s="23"/>
      <c r="PKS1" s="23"/>
      <c r="PKT1" s="23"/>
      <c r="PKU1" s="23"/>
      <c r="PKV1" s="23"/>
      <c r="PKW1" s="23"/>
      <c r="PKX1" s="23"/>
      <c r="PKY1" s="23"/>
      <c r="PKZ1" s="23"/>
      <c r="PLA1" s="23"/>
      <c r="PLB1" s="23"/>
      <c r="PLC1" s="23"/>
      <c r="PLD1" s="23"/>
      <c r="PLE1" s="23"/>
      <c r="PLF1" s="23"/>
      <c r="PLG1" s="23"/>
      <c r="PLH1" s="23"/>
      <c r="PLI1" s="23"/>
      <c r="PLJ1" s="23"/>
      <c r="PLK1" s="23"/>
      <c r="PLL1" s="23"/>
      <c r="PLM1" s="23"/>
      <c r="PLN1" s="23"/>
      <c r="PLO1" s="23"/>
      <c r="PLP1" s="23"/>
      <c r="PLQ1" s="23"/>
      <c r="PLR1" s="23"/>
      <c r="PLS1" s="23"/>
      <c r="PLT1" s="23"/>
      <c r="PLU1" s="23"/>
      <c r="PLV1" s="23"/>
      <c r="PLW1" s="23"/>
      <c r="PLX1" s="23"/>
      <c r="PLY1" s="23"/>
      <c r="PLZ1" s="23"/>
      <c r="PMA1" s="23"/>
      <c r="PMB1" s="23"/>
      <c r="PMC1" s="23"/>
      <c r="PMD1" s="23"/>
      <c r="PME1" s="23"/>
      <c r="PMF1" s="23"/>
      <c r="PMG1" s="23"/>
      <c r="PMH1" s="23"/>
      <c r="PMI1" s="23"/>
      <c r="PMJ1" s="23"/>
      <c r="PMK1" s="23"/>
      <c r="PML1" s="23"/>
      <c r="PMM1" s="23"/>
      <c r="PMN1" s="23"/>
      <c r="PMO1" s="23"/>
      <c r="PMP1" s="23"/>
      <c r="PMQ1" s="23"/>
      <c r="PMR1" s="23"/>
      <c r="PMS1" s="23"/>
      <c r="PMT1" s="23"/>
      <c r="PMU1" s="23"/>
      <c r="PMV1" s="23"/>
      <c r="PMW1" s="23"/>
      <c r="PMX1" s="23"/>
      <c r="PMY1" s="23"/>
      <c r="PMZ1" s="23"/>
      <c r="PNA1" s="23"/>
      <c r="PNB1" s="23"/>
      <c r="PNC1" s="23"/>
      <c r="PND1" s="23"/>
      <c r="PNE1" s="23"/>
      <c r="PNF1" s="23"/>
      <c r="PNG1" s="23"/>
      <c r="PNH1" s="23"/>
      <c r="PNI1" s="23"/>
      <c r="PNJ1" s="23"/>
      <c r="PNK1" s="23"/>
      <c r="PNL1" s="23"/>
      <c r="PNM1" s="23"/>
      <c r="PNN1" s="23"/>
      <c r="PNO1" s="23"/>
      <c r="PNP1" s="23"/>
      <c r="PNQ1" s="23"/>
      <c r="PNR1" s="23"/>
      <c r="PNS1" s="23"/>
      <c r="PNT1" s="23"/>
      <c r="PNU1" s="23"/>
      <c r="PNV1" s="23"/>
      <c r="PNW1" s="23"/>
      <c r="PNX1" s="23"/>
      <c r="PNY1" s="23"/>
      <c r="PNZ1" s="23"/>
      <c r="POA1" s="23"/>
      <c r="POB1" s="23"/>
      <c r="POC1" s="23"/>
      <c r="POD1" s="23"/>
      <c r="POE1" s="23"/>
      <c r="POF1" s="23"/>
      <c r="POG1" s="23"/>
      <c r="POH1" s="23"/>
      <c r="POI1" s="23"/>
      <c r="POJ1" s="23"/>
      <c r="POK1" s="23"/>
      <c r="POL1" s="23"/>
      <c r="POM1" s="23"/>
      <c r="PON1" s="23"/>
      <c r="POO1" s="23"/>
      <c r="POP1" s="23"/>
      <c r="POQ1" s="23"/>
      <c r="POR1" s="23"/>
      <c r="POS1" s="23"/>
      <c r="POT1" s="23"/>
      <c r="POU1" s="23"/>
      <c r="POV1" s="23"/>
      <c r="POW1" s="23"/>
      <c r="POX1" s="23"/>
      <c r="POY1" s="23"/>
      <c r="POZ1" s="23"/>
      <c r="PPA1" s="23"/>
      <c r="PPB1" s="23"/>
      <c r="PPC1" s="23"/>
      <c r="PPD1" s="23"/>
      <c r="PPE1" s="23"/>
      <c r="PPF1" s="23"/>
      <c r="PPG1" s="23"/>
      <c r="PPH1" s="23"/>
      <c r="PPI1" s="23"/>
      <c r="PPJ1" s="23"/>
      <c r="PPK1" s="23"/>
      <c r="PPL1" s="23"/>
      <c r="PPM1" s="23"/>
      <c r="PPN1" s="23"/>
      <c r="PPO1" s="23"/>
      <c r="PPP1" s="23"/>
      <c r="PPQ1" s="23"/>
      <c r="PPR1" s="23"/>
      <c r="PPS1" s="23"/>
      <c r="PPT1" s="23"/>
      <c r="PPU1" s="23"/>
      <c r="PPV1" s="23"/>
      <c r="PPW1" s="23"/>
      <c r="PPX1" s="23"/>
      <c r="PPY1" s="23"/>
      <c r="PPZ1" s="23"/>
      <c r="PQA1" s="23"/>
      <c r="PQB1" s="23"/>
      <c r="PQC1" s="23"/>
      <c r="PQD1" s="23"/>
      <c r="PQE1" s="23"/>
      <c r="PQF1" s="23"/>
      <c r="PQG1" s="23"/>
      <c r="PQH1" s="23"/>
      <c r="PQI1" s="23"/>
      <c r="PQJ1" s="23"/>
      <c r="PQK1" s="23"/>
      <c r="PQL1" s="23"/>
      <c r="PQM1" s="23"/>
      <c r="PQN1" s="23"/>
      <c r="PQO1" s="23"/>
      <c r="PQP1" s="23"/>
      <c r="PQQ1" s="23"/>
      <c r="PQR1" s="23"/>
      <c r="PQS1" s="23"/>
      <c r="PQT1" s="23"/>
      <c r="PQU1" s="23"/>
      <c r="PQV1" s="23"/>
      <c r="PQW1" s="23"/>
      <c r="PQX1" s="23"/>
      <c r="PQY1" s="23"/>
      <c r="PQZ1" s="23"/>
      <c r="PRA1" s="23"/>
      <c r="PRB1" s="23"/>
      <c r="PRC1" s="23"/>
      <c r="PRD1" s="23"/>
      <c r="PRE1" s="23"/>
      <c r="PRF1" s="23"/>
      <c r="PRG1" s="23"/>
      <c r="PRH1" s="23"/>
      <c r="PRI1" s="23"/>
      <c r="PRJ1" s="23"/>
      <c r="PRK1" s="23"/>
      <c r="PRL1" s="23"/>
      <c r="PRM1" s="23"/>
      <c r="PRN1" s="23"/>
      <c r="PRO1" s="23"/>
      <c r="PRP1" s="23"/>
      <c r="PRQ1" s="23"/>
      <c r="PRR1" s="23"/>
      <c r="PRS1" s="23"/>
      <c r="PRT1" s="23"/>
      <c r="PRU1" s="23"/>
      <c r="PRV1" s="23"/>
      <c r="PRW1" s="23"/>
      <c r="PRX1" s="23"/>
      <c r="PRY1" s="23"/>
      <c r="PRZ1" s="23"/>
      <c r="PSA1" s="23"/>
      <c r="PSB1" s="23"/>
      <c r="PSC1" s="23"/>
      <c r="PSD1" s="23"/>
      <c r="PSE1" s="23"/>
      <c r="PSF1" s="23"/>
      <c r="PSG1" s="23"/>
      <c r="PSH1" s="23"/>
      <c r="PSI1" s="23"/>
      <c r="PSJ1" s="23"/>
      <c r="PSK1" s="23"/>
      <c r="PSL1" s="23"/>
      <c r="PSM1" s="23"/>
      <c r="PSN1" s="23"/>
      <c r="PSO1" s="23"/>
      <c r="PSP1" s="23"/>
      <c r="PSQ1" s="23"/>
      <c r="PSR1" s="23"/>
      <c r="PSS1" s="23"/>
      <c r="PST1" s="23"/>
      <c r="PSU1" s="23"/>
      <c r="PSV1" s="23"/>
      <c r="PSW1" s="23"/>
      <c r="PSX1" s="23"/>
      <c r="PSY1" s="23"/>
      <c r="PSZ1" s="23"/>
      <c r="PTA1" s="23"/>
      <c r="PTB1" s="23"/>
      <c r="PTC1" s="23"/>
      <c r="PTD1" s="23"/>
      <c r="PTE1" s="23"/>
      <c r="PTF1" s="23"/>
      <c r="PTG1" s="23"/>
      <c r="PTH1" s="23"/>
      <c r="PTI1" s="23"/>
      <c r="PTJ1" s="23"/>
      <c r="PTK1" s="23"/>
      <c r="PTL1" s="23"/>
      <c r="PTM1" s="23"/>
      <c r="PTN1" s="23"/>
      <c r="PTO1" s="23"/>
      <c r="PTP1" s="23"/>
      <c r="PTQ1" s="23"/>
      <c r="PTR1" s="23"/>
      <c r="PTS1" s="23"/>
      <c r="PTT1" s="23"/>
      <c r="PTU1" s="23"/>
      <c r="PTV1" s="23"/>
      <c r="PTW1" s="23"/>
      <c r="PTX1" s="23"/>
      <c r="PTY1" s="23"/>
      <c r="PTZ1" s="23"/>
      <c r="PUA1" s="23"/>
      <c r="PUB1" s="23"/>
      <c r="PUC1" s="23"/>
      <c r="PUD1" s="23"/>
      <c r="PUE1" s="23"/>
      <c r="PUF1" s="23"/>
      <c r="PUG1" s="23"/>
      <c r="PUH1" s="23"/>
      <c r="PUI1" s="23"/>
      <c r="PUJ1" s="23"/>
      <c r="PUK1" s="23"/>
      <c r="PUL1" s="23"/>
      <c r="PUM1" s="23"/>
      <c r="PUN1" s="23"/>
      <c r="PUO1" s="23"/>
      <c r="PUP1" s="23"/>
      <c r="PUQ1" s="23"/>
      <c r="PUR1" s="23"/>
      <c r="PUS1" s="23"/>
      <c r="PUT1" s="23"/>
      <c r="PUU1" s="23"/>
      <c r="PUV1" s="23"/>
      <c r="PUW1" s="23"/>
      <c r="PUX1" s="23"/>
      <c r="PUY1" s="23"/>
      <c r="PUZ1" s="23"/>
      <c r="PVA1" s="23"/>
      <c r="PVB1" s="23"/>
      <c r="PVC1" s="23"/>
      <c r="PVD1" s="23"/>
      <c r="PVE1" s="23"/>
      <c r="PVF1" s="23"/>
      <c r="PVG1" s="23"/>
      <c r="PVH1" s="23"/>
      <c r="PVI1" s="23"/>
      <c r="PVJ1" s="23"/>
      <c r="PVK1" s="23"/>
      <c r="PVL1" s="23"/>
      <c r="PVM1" s="23"/>
      <c r="PVN1" s="23"/>
      <c r="PVO1" s="23"/>
      <c r="PVP1" s="23"/>
      <c r="PVQ1" s="23"/>
      <c r="PVR1" s="23"/>
      <c r="PVS1" s="23"/>
      <c r="PVT1" s="23"/>
      <c r="PVU1" s="23"/>
      <c r="PVV1" s="23"/>
      <c r="PVW1" s="23"/>
      <c r="PVX1" s="23"/>
      <c r="PVY1" s="23"/>
      <c r="PVZ1" s="23"/>
      <c r="PWA1" s="23"/>
      <c r="PWB1" s="23"/>
      <c r="PWC1" s="23"/>
      <c r="PWD1" s="23"/>
      <c r="PWE1" s="23"/>
      <c r="PWF1" s="23"/>
      <c r="PWG1" s="23"/>
      <c r="PWH1" s="23"/>
      <c r="PWI1" s="23"/>
      <c r="PWJ1" s="23"/>
      <c r="PWK1" s="23"/>
      <c r="PWL1" s="23"/>
      <c r="PWM1" s="23"/>
      <c r="PWN1" s="23"/>
      <c r="PWO1" s="23"/>
      <c r="PWP1" s="23"/>
      <c r="PWQ1" s="23"/>
      <c r="PWR1" s="23"/>
      <c r="PWS1" s="23"/>
      <c r="PWT1" s="23"/>
      <c r="PWU1" s="23"/>
      <c r="PWV1" s="23"/>
      <c r="PWW1" s="23"/>
      <c r="PWX1" s="23"/>
      <c r="PWY1" s="23"/>
      <c r="PWZ1" s="23"/>
      <c r="PXA1" s="23"/>
      <c r="PXB1" s="23"/>
      <c r="PXC1" s="23"/>
      <c r="PXD1" s="23"/>
      <c r="PXE1" s="23"/>
      <c r="PXF1" s="23"/>
      <c r="PXG1" s="23"/>
      <c r="PXH1" s="23"/>
      <c r="PXI1" s="23"/>
      <c r="PXJ1" s="23"/>
      <c r="PXK1" s="23"/>
      <c r="PXL1" s="23"/>
      <c r="PXM1" s="23"/>
      <c r="PXN1" s="23"/>
      <c r="PXO1" s="23"/>
      <c r="PXP1" s="23"/>
      <c r="PXQ1" s="23"/>
      <c r="PXR1" s="23"/>
      <c r="PXS1" s="23"/>
      <c r="PXT1" s="23"/>
      <c r="PXU1" s="23"/>
      <c r="PXV1" s="23"/>
      <c r="PXW1" s="23"/>
      <c r="PXX1" s="23"/>
      <c r="PXY1" s="23"/>
      <c r="PXZ1" s="23"/>
      <c r="PYA1" s="23"/>
      <c r="PYB1" s="23"/>
      <c r="PYC1" s="23"/>
      <c r="PYD1" s="23"/>
      <c r="PYE1" s="23"/>
      <c r="PYF1" s="23"/>
      <c r="PYG1" s="23"/>
      <c r="PYH1" s="23"/>
      <c r="PYI1" s="23"/>
      <c r="PYJ1" s="23"/>
      <c r="PYK1" s="23"/>
      <c r="PYL1" s="23"/>
      <c r="PYM1" s="23"/>
      <c r="PYN1" s="23"/>
      <c r="PYO1" s="23"/>
      <c r="PYP1" s="23"/>
      <c r="PYQ1" s="23"/>
      <c r="PYR1" s="23"/>
      <c r="PYS1" s="23"/>
      <c r="PYT1" s="23"/>
      <c r="PYU1" s="23"/>
      <c r="PYV1" s="23"/>
      <c r="PYW1" s="23"/>
      <c r="PYX1" s="23"/>
      <c r="PYY1" s="23"/>
      <c r="PYZ1" s="23"/>
      <c r="PZA1" s="23"/>
      <c r="PZB1" s="23"/>
      <c r="PZC1" s="23"/>
      <c r="PZD1" s="23"/>
      <c r="PZE1" s="23"/>
      <c r="PZF1" s="23"/>
      <c r="PZG1" s="23"/>
      <c r="PZH1" s="23"/>
      <c r="PZI1" s="23"/>
      <c r="PZJ1" s="23"/>
      <c r="PZK1" s="23"/>
      <c r="PZL1" s="23"/>
      <c r="PZM1" s="23"/>
      <c r="PZN1" s="23"/>
      <c r="PZO1" s="23"/>
      <c r="PZP1" s="23"/>
      <c r="PZQ1" s="23"/>
      <c r="PZR1" s="23"/>
      <c r="PZS1" s="23"/>
      <c r="PZT1" s="23"/>
      <c r="PZU1" s="23"/>
      <c r="PZV1" s="23"/>
      <c r="PZW1" s="23"/>
      <c r="PZX1" s="23"/>
      <c r="PZY1" s="23"/>
      <c r="PZZ1" s="23"/>
      <c r="QAA1" s="23"/>
      <c r="QAB1" s="23"/>
      <c r="QAC1" s="23"/>
      <c r="QAD1" s="23"/>
      <c r="QAE1" s="23"/>
      <c r="QAF1" s="23"/>
      <c r="QAG1" s="23"/>
      <c r="QAH1" s="23"/>
      <c r="QAI1" s="23"/>
      <c r="QAJ1" s="23"/>
      <c r="QAK1" s="23"/>
      <c r="QAL1" s="23"/>
      <c r="QAM1" s="23"/>
      <c r="QAN1" s="23"/>
      <c r="QAO1" s="23"/>
      <c r="QAP1" s="23"/>
      <c r="QAQ1" s="23"/>
      <c r="QAR1" s="23"/>
      <c r="QAS1" s="23"/>
      <c r="QAT1" s="23"/>
      <c r="QAU1" s="23"/>
      <c r="QAV1" s="23"/>
      <c r="QAW1" s="23"/>
      <c r="QAX1" s="23"/>
      <c r="QAY1" s="23"/>
      <c r="QAZ1" s="23"/>
      <c r="QBA1" s="23"/>
      <c r="QBB1" s="23"/>
      <c r="QBC1" s="23"/>
      <c r="QBD1" s="23"/>
      <c r="QBE1" s="23"/>
      <c r="QBF1" s="23"/>
      <c r="QBG1" s="23"/>
      <c r="QBH1" s="23"/>
      <c r="QBI1" s="23"/>
      <c r="QBJ1" s="23"/>
      <c r="QBK1" s="23"/>
      <c r="QBL1" s="23"/>
      <c r="QBM1" s="23"/>
      <c r="QBN1" s="23"/>
      <c r="QBO1" s="23"/>
      <c r="QBP1" s="23"/>
      <c r="QBQ1" s="23"/>
      <c r="QBR1" s="23"/>
      <c r="QBS1" s="23"/>
      <c r="QBT1" s="23"/>
      <c r="QBU1" s="23"/>
      <c r="QBV1" s="23"/>
      <c r="QBW1" s="23"/>
      <c r="QBX1" s="23"/>
      <c r="QBY1" s="23"/>
      <c r="QBZ1" s="23"/>
      <c r="QCA1" s="23"/>
      <c r="QCB1" s="23"/>
      <c r="QCC1" s="23"/>
      <c r="QCD1" s="23"/>
      <c r="QCE1" s="23"/>
      <c r="QCF1" s="23"/>
      <c r="QCG1" s="23"/>
      <c r="QCH1" s="23"/>
      <c r="QCI1" s="23"/>
      <c r="QCJ1" s="23"/>
      <c r="QCK1" s="23"/>
      <c r="QCL1" s="23"/>
      <c r="QCM1" s="23"/>
      <c r="QCN1" s="23"/>
      <c r="QCO1" s="23"/>
      <c r="QCP1" s="23"/>
      <c r="QCQ1" s="23"/>
      <c r="QCR1" s="23"/>
      <c r="QCS1" s="23"/>
      <c r="QCT1" s="23"/>
      <c r="QCU1" s="23"/>
      <c r="QCV1" s="23"/>
      <c r="QCW1" s="23"/>
      <c r="QCX1" s="23"/>
      <c r="QCY1" s="23"/>
      <c r="QCZ1" s="23"/>
      <c r="QDA1" s="23"/>
      <c r="QDB1" s="23"/>
      <c r="QDC1" s="23"/>
      <c r="QDD1" s="23"/>
      <c r="QDE1" s="23"/>
      <c r="QDF1" s="23"/>
      <c r="QDG1" s="23"/>
      <c r="QDH1" s="23"/>
      <c r="QDI1" s="23"/>
      <c r="QDJ1" s="23"/>
      <c r="QDK1" s="23"/>
      <c r="QDL1" s="23"/>
      <c r="QDM1" s="23"/>
      <c r="QDN1" s="23"/>
      <c r="QDO1" s="23"/>
      <c r="QDP1" s="23"/>
      <c r="QDQ1" s="23"/>
      <c r="QDR1" s="23"/>
      <c r="QDS1" s="23"/>
      <c r="QDT1" s="23"/>
      <c r="QDU1" s="23"/>
      <c r="QDV1" s="23"/>
      <c r="QDW1" s="23"/>
      <c r="QDX1" s="23"/>
      <c r="QDY1" s="23"/>
      <c r="QDZ1" s="23"/>
      <c r="QEA1" s="23"/>
      <c r="QEB1" s="23"/>
      <c r="QEC1" s="23"/>
      <c r="QED1" s="23"/>
      <c r="QEE1" s="23"/>
      <c r="QEF1" s="23"/>
      <c r="QEG1" s="23"/>
      <c r="QEH1" s="23"/>
      <c r="QEI1" s="23"/>
      <c r="QEJ1" s="23"/>
      <c r="QEK1" s="23"/>
      <c r="QEL1" s="23"/>
      <c r="QEM1" s="23"/>
      <c r="QEN1" s="23"/>
      <c r="QEO1" s="23"/>
      <c r="QEP1" s="23"/>
      <c r="QEQ1" s="23"/>
      <c r="QER1" s="23"/>
      <c r="QES1" s="23"/>
      <c r="QET1" s="23"/>
      <c r="QEU1" s="23"/>
      <c r="QEV1" s="23"/>
      <c r="QEW1" s="23"/>
      <c r="QEX1" s="23"/>
      <c r="QEY1" s="23"/>
      <c r="QEZ1" s="23"/>
      <c r="QFA1" s="23"/>
      <c r="QFB1" s="23"/>
      <c r="QFC1" s="23"/>
      <c r="QFD1" s="23"/>
      <c r="QFE1" s="23"/>
      <c r="QFF1" s="23"/>
      <c r="QFG1" s="23"/>
      <c r="QFH1" s="23"/>
      <c r="QFI1" s="23"/>
      <c r="QFJ1" s="23"/>
      <c r="QFK1" s="23"/>
      <c r="QFL1" s="23"/>
      <c r="QFM1" s="23"/>
      <c r="QFN1" s="23"/>
      <c r="QFO1" s="23"/>
      <c r="QFP1" s="23"/>
      <c r="QFQ1" s="23"/>
      <c r="QFR1" s="23"/>
      <c r="QFS1" s="23"/>
      <c r="QFT1" s="23"/>
      <c r="QFU1" s="23"/>
      <c r="QFV1" s="23"/>
      <c r="QFW1" s="23"/>
      <c r="QFX1" s="23"/>
      <c r="QFY1" s="23"/>
      <c r="QFZ1" s="23"/>
      <c r="QGA1" s="23"/>
      <c r="QGB1" s="23"/>
      <c r="QGC1" s="23"/>
      <c r="QGD1" s="23"/>
      <c r="QGE1" s="23"/>
      <c r="QGF1" s="23"/>
      <c r="QGG1" s="23"/>
      <c r="QGH1" s="23"/>
      <c r="QGI1" s="23"/>
      <c r="QGJ1" s="23"/>
      <c r="QGK1" s="23"/>
      <c r="QGL1" s="23"/>
      <c r="QGM1" s="23"/>
      <c r="QGN1" s="23"/>
      <c r="QGO1" s="23"/>
      <c r="QGP1" s="23"/>
      <c r="QGQ1" s="23"/>
      <c r="QGR1" s="23"/>
      <c r="QGS1" s="23"/>
      <c r="QGT1" s="23"/>
      <c r="QGU1" s="23"/>
      <c r="QGV1" s="23"/>
      <c r="QGW1" s="23"/>
      <c r="QGX1" s="23"/>
      <c r="QGY1" s="23"/>
      <c r="QGZ1" s="23"/>
      <c r="QHA1" s="23"/>
      <c r="QHB1" s="23"/>
      <c r="QHC1" s="23"/>
      <c r="QHD1" s="23"/>
      <c r="QHE1" s="23"/>
      <c r="QHF1" s="23"/>
      <c r="QHG1" s="23"/>
      <c r="QHH1" s="23"/>
      <c r="QHI1" s="23"/>
      <c r="QHJ1" s="23"/>
      <c r="QHK1" s="23"/>
      <c r="QHL1" s="23"/>
      <c r="QHM1" s="23"/>
      <c r="QHN1" s="23"/>
      <c r="QHO1" s="23"/>
      <c r="QHP1" s="23"/>
      <c r="QHQ1" s="23"/>
      <c r="QHR1" s="23"/>
      <c r="QHS1" s="23"/>
      <c r="QHT1" s="23"/>
      <c r="QHU1" s="23"/>
      <c r="QHV1" s="23"/>
      <c r="QHW1" s="23"/>
      <c r="QHX1" s="23"/>
      <c r="QHY1" s="23"/>
      <c r="QHZ1" s="23"/>
      <c r="QIA1" s="23"/>
      <c r="QIB1" s="23"/>
      <c r="QIC1" s="23"/>
      <c r="QID1" s="23"/>
      <c r="QIE1" s="23"/>
      <c r="QIF1" s="23"/>
      <c r="QIG1" s="23"/>
      <c r="QIH1" s="23"/>
      <c r="QII1" s="23"/>
      <c r="QIJ1" s="23"/>
      <c r="QIK1" s="23"/>
      <c r="QIL1" s="23"/>
      <c r="QIM1" s="23"/>
      <c r="QIN1" s="23"/>
      <c r="QIO1" s="23"/>
      <c r="QIP1" s="23"/>
      <c r="QIQ1" s="23"/>
      <c r="QIR1" s="23"/>
      <c r="QIS1" s="23"/>
      <c r="QIT1" s="23"/>
      <c r="QIU1" s="23"/>
      <c r="QIV1" s="23"/>
      <c r="QIW1" s="23"/>
      <c r="QIX1" s="23"/>
      <c r="QIY1" s="23"/>
      <c r="QIZ1" s="23"/>
      <c r="QJA1" s="23"/>
      <c r="QJB1" s="23"/>
      <c r="QJC1" s="23"/>
      <c r="QJD1" s="23"/>
      <c r="QJE1" s="23"/>
      <c r="QJF1" s="23"/>
      <c r="QJG1" s="23"/>
      <c r="QJH1" s="23"/>
      <c r="QJI1" s="23"/>
      <c r="QJJ1" s="23"/>
      <c r="QJK1" s="23"/>
      <c r="QJL1" s="23"/>
      <c r="QJM1" s="23"/>
      <c r="QJN1" s="23"/>
      <c r="QJO1" s="23"/>
      <c r="QJP1" s="23"/>
      <c r="QJQ1" s="23"/>
      <c r="QJR1" s="23"/>
      <c r="QJS1" s="23"/>
      <c r="QJT1" s="23"/>
      <c r="QJU1" s="23"/>
      <c r="QJV1" s="23"/>
      <c r="QJW1" s="23"/>
      <c r="QJX1" s="23"/>
      <c r="QJY1" s="23"/>
      <c r="QJZ1" s="23"/>
      <c r="QKA1" s="23"/>
      <c r="QKB1" s="23"/>
      <c r="QKC1" s="23"/>
      <c r="QKD1" s="23"/>
      <c r="QKE1" s="23"/>
      <c r="QKF1" s="23"/>
      <c r="QKG1" s="23"/>
      <c r="QKH1" s="23"/>
      <c r="QKI1" s="23"/>
      <c r="QKJ1" s="23"/>
      <c r="QKK1" s="23"/>
      <c r="QKL1" s="23"/>
      <c r="QKM1" s="23"/>
      <c r="QKN1" s="23"/>
      <c r="QKO1" s="23"/>
      <c r="QKP1" s="23"/>
      <c r="QKQ1" s="23"/>
      <c r="QKR1" s="23"/>
      <c r="QKS1" s="23"/>
      <c r="QKT1" s="23"/>
      <c r="QKU1" s="23"/>
      <c r="QKV1" s="23"/>
      <c r="QKW1" s="23"/>
      <c r="QKX1" s="23"/>
      <c r="QKY1" s="23"/>
      <c r="QKZ1" s="23"/>
      <c r="QLA1" s="23"/>
      <c r="QLB1" s="23"/>
      <c r="QLC1" s="23"/>
      <c r="QLD1" s="23"/>
      <c r="QLE1" s="23"/>
      <c r="QLF1" s="23"/>
      <c r="QLG1" s="23"/>
      <c r="QLH1" s="23"/>
      <c r="QLI1" s="23"/>
      <c r="QLJ1" s="23"/>
      <c r="QLK1" s="23"/>
      <c r="QLL1" s="23"/>
      <c r="QLM1" s="23"/>
      <c r="QLN1" s="23"/>
      <c r="QLO1" s="23"/>
      <c r="QLP1" s="23"/>
      <c r="QLQ1" s="23"/>
      <c r="QLR1" s="23"/>
      <c r="QLS1" s="23"/>
      <c r="QLT1" s="23"/>
      <c r="QLU1" s="23"/>
      <c r="QLV1" s="23"/>
      <c r="QLW1" s="23"/>
      <c r="QLX1" s="23"/>
      <c r="QLY1" s="23"/>
      <c r="QLZ1" s="23"/>
      <c r="QMA1" s="23"/>
      <c r="QMB1" s="23"/>
      <c r="QMC1" s="23"/>
      <c r="QMD1" s="23"/>
      <c r="QME1" s="23"/>
      <c r="QMF1" s="23"/>
      <c r="QMG1" s="23"/>
      <c r="QMH1" s="23"/>
      <c r="QMI1" s="23"/>
      <c r="QMJ1" s="23"/>
      <c r="QMK1" s="23"/>
      <c r="QML1" s="23"/>
      <c r="QMM1" s="23"/>
      <c r="QMN1" s="23"/>
      <c r="QMO1" s="23"/>
      <c r="QMP1" s="23"/>
      <c r="QMQ1" s="23"/>
      <c r="QMR1" s="23"/>
      <c r="QMS1" s="23"/>
      <c r="QMT1" s="23"/>
      <c r="QMU1" s="23"/>
      <c r="QMV1" s="23"/>
      <c r="QMW1" s="23"/>
      <c r="QMX1" s="23"/>
      <c r="QMY1" s="23"/>
      <c r="QMZ1" s="23"/>
      <c r="QNA1" s="23"/>
      <c r="QNB1" s="23"/>
      <c r="QNC1" s="23"/>
      <c r="QND1" s="23"/>
      <c r="QNE1" s="23"/>
      <c r="QNF1" s="23"/>
      <c r="QNG1" s="23"/>
      <c r="QNH1" s="23"/>
      <c r="QNI1" s="23"/>
      <c r="QNJ1" s="23"/>
      <c r="QNK1" s="23"/>
      <c r="QNL1" s="23"/>
      <c r="QNM1" s="23"/>
      <c r="QNN1" s="23"/>
      <c r="QNO1" s="23"/>
      <c r="QNP1" s="23"/>
      <c r="QNQ1" s="23"/>
      <c r="QNR1" s="23"/>
      <c r="QNS1" s="23"/>
      <c r="QNT1" s="23"/>
      <c r="QNU1" s="23"/>
      <c r="QNV1" s="23"/>
      <c r="QNW1" s="23"/>
      <c r="QNX1" s="23"/>
      <c r="QNY1" s="23"/>
      <c r="QNZ1" s="23"/>
      <c r="QOA1" s="23"/>
      <c r="QOB1" s="23"/>
      <c r="QOC1" s="23"/>
      <c r="QOD1" s="23"/>
      <c r="QOE1" s="23"/>
      <c r="QOF1" s="23"/>
      <c r="QOG1" s="23"/>
      <c r="QOH1" s="23"/>
      <c r="QOI1" s="23"/>
      <c r="QOJ1" s="23"/>
      <c r="QOK1" s="23"/>
      <c r="QOL1" s="23"/>
      <c r="QOM1" s="23"/>
      <c r="QON1" s="23"/>
      <c r="QOO1" s="23"/>
      <c r="QOP1" s="23"/>
      <c r="QOQ1" s="23"/>
      <c r="QOR1" s="23"/>
      <c r="QOS1" s="23"/>
      <c r="QOT1" s="23"/>
      <c r="QOU1" s="23"/>
      <c r="QOV1" s="23"/>
      <c r="QOW1" s="23"/>
      <c r="QOX1" s="23"/>
      <c r="QOY1" s="23"/>
      <c r="QOZ1" s="23"/>
      <c r="QPA1" s="23"/>
      <c r="QPB1" s="23"/>
      <c r="QPC1" s="23"/>
      <c r="QPD1" s="23"/>
      <c r="QPE1" s="23"/>
      <c r="QPF1" s="23"/>
      <c r="QPG1" s="23"/>
      <c r="QPH1" s="23"/>
      <c r="QPI1" s="23"/>
      <c r="QPJ1" s="23"/>
      <c r="QPK1" s="23"/>
      <c r="QPL1" s="23"/>
      <c r="QPM1" s="23"/>
      <c r="QPN1" s="23"/>
      <c r="QPO1" s="23"/>
      <c r="QPP1" s="23"/>
      <c r="QPQ1" s="23"/>
      <c r="QPR1" s="23"/>
      <c r="QPS1" s="23"/>
      <c r="QPT1" s="23"/>
      <c r="QPU1" s="23"/>
      <c r="QPV1" s="23"/>
      <c r="QPW1" s="23"/>
      <c r="QPX1" s="23"/>
      <c r="QPY1" s="23"/>
      <c r="QPZ1" s="23"/>
      <c r="QQA1" s="23"/>
      <c r="QQB1" s="23"/>
      <c r="QQC1" s="23"/>
      <c r="QQD1" s="23"/>
      <c r="QQE1" s="23"/>
      <c r="QQF1" s="23"/>
      <c r="QQG1" s="23"/>
      <c r="QQH1" s="23"/>
      <c r="QQI1" s="23"/>
      <c r="QQJ1" s="23"/>
      <c r="QQK1" s="23"/>
      <c r="QQL1" s="23"/>
      <c r="QQM1" s="23"/>
      <c r="QQN1" s="23"/>
      <c r="QQO1" s="23"/>
      <c r="QQP1" s="23"/>
      <c r="QQQ1" s="23"/>
      <c r="QQR1" s="23"/>
      <c r="QQS1" s="23"/>
      <c r="QQT1" s="23"/>
      <c r="QQU1" s="23"/>
      <c r="QQV1" s="23"/>
      <c r="QQW1" s="23"/>
      <c r="QQX1" s="23"/>
      <c r="QQY1" s="23"/>
      <c r="QQZ1" s="23"/>
      <c r="QRA1" s="23"/>
      <c r="QRB1" s="23"/>
      <c r="QRC1" s="23"/>
      <c r="QRD1" s="23"/>
      <c r="QRE1" s="23"/>
      <c r="QRF1" s="23"/>
      <c r="QRG1" s="23"/>
      <c r="QRH1" s="23"/>
      <c r="QRI1" s="23"/>
      <c r="QRJ1" s="23"/>
      <c r="QRK1" s="23"/>
      <c r="QRL1" s="23"/>
      <c r="QRM1" s="23"/>
      <c r="QRN1" s="23"/>
      <c r="QRO1" s="23"/>
      <c r="QRP1" s="23"/>
      <c r="QRQ1" s="23"/>
      <c r="QRR1" s="23"/>
      <c r="QRS1" s="23"/>
      <c r="QRT1" s="23"/>
      <c r="QRU1" s="23"/>
      <c r="QRV1" s="23"/>
      <c r="QRW1" s="23"/>
      <c r="QRX1" s="23"/>
      <c r="QRY1" s="23"/>
      <c r="QRZ1" s="23"/>
      <c r="QSA1" s="23"/>
      <c r="QSB1" s="23"/>
      <c r="QSC1" s="23"/>
      <c r="QSD1" s="23"/>
      <c r="QSE1" s="23"/>
      <c r="QSF1" s="23"/>
      <c r="QSG1" s="23"/>
      <c r="QSH1" s="23"/>
      <c r="QSI1" s="23"/>
      <c r="QSJ1" s="23"/>
      <c r="QSK1" s="23"/>
      <c r="QSL1" s="23"/>
      <c r="QSM1" s="23"/>
      <c r="QSN1" s="23"/>
      <c r="QSO1" s="23"/>
      <c r="QSP1" s="23"/>
      <c r="QSQ1" s="23"/>
      <c r="QSR1" s="23"/>
      <c r="QSS1" s="23"/>
      <c r="QST1" s="23"/>
      <c r="QSU1" s="23"/>
      <c r="QSV1" s="23"/>
      <c r="QSW1" s="23"/>
      <c r="QSX1" s="23"/>
      <c r="QSY1" s="23"/>
      <c r="QSZ1" s="23"/>
      <c r="QTA1" s="23"/>
      <c r="QTB1" s="23"/>
      <c r="QTC1" s="23"/>
      <c r="QTD1" s="23"/>
      <c r="QTE1" s="23"/>
      <c r="QTF1" s="23"/>
      <c r="QTG1" s="23"/>
      <c r="QTH1" s="23"/>
      <c r="QTI1" s="23"/>
      <c r="QTJ1" s="23"/>
      <c r="QTK1" s="23"/>
      <c r="QTL1" s="23"/>
      <c r="QTM1" s="23"/>
      <c r="QTN1" s="23"/>
      <c r="QTO1" s="23"/>
      <c r="QTP1" s="23"/>
      <c r="QTQ1" s="23"/>
      <c r="QTR1" s="23"/>
      <c r="QTS1" s="23"/>
      <c r="QTT1" s="23"/>
      <c r="QTU1" s="23"/>
      <c r="QTV1" s="23"/>
      <c r="QTW1" s="23"/>
      <c r="QTX1" s="23"/>
      <c r="QTY1" s="23"/>
      <c r="QTZ1" s="23"/>
      <c r="QUA1" s="23"/>
      <c r="QUB1" s="23"/>
      <c r="QUC1" s="23"/>
      <c r="QUD1" s="23"/>
      <c r="QUE1" s="23"/>
      <c r="QUF1" s="23"/>
      <c r="QUG1" s="23"/>
      <c r="QUH1" s="23"/>
      <c r="QUI1" s="23"/>
      <c r="QUJ1" s="23"/>
      <c r="QUK1" s="23"/>
      <c r="QUL1" s="23"/>
      <c r="QUM1" s="23"/>
      <c r="QUN1" s="23"/>
      <c r="QUO1" s="23"/>
      <c r="QUP1" s="23"/>
      <c r="QUQ1" s="23"/>
      <c r="QUR1" s="23"/>
      <c r="QUS1" s="23"/>
      <c r="QUT1" s="23"/>
      <c r="QUU1" s="23"/>
      <c r="QUV1" s="23"/>
      <c r="QUW1" s="23"/>
      <c r="QUX1" s="23"/>
      <c r="QUY1" s="23"/>
      <c r="QUZ1" s="23"/>
      <c r="QVA1" s="23"/>
      <c r="QVB1" s="23"/>
      <c r="QVC1" s="23"/>
      <c r="QVD1" s="23"/>
      <c r="QVE1" s="23"/>
      <c r="QVF1" s="23"/>
      <c r="QVG1" s="23"/>
      <c r="QVH1" s="23"/>
      <c r="QVI1" s="23"/>
      <c r="QVJ1" s="23"/>
      <c r="QVK1" s="23"/>
      <c r="QVL1" s="23"/>
      <c r="QVM1" s="23"/>
      <c r="QVN1" s="23"/>
      <c r="QVO1" s="23"/>
      <c r="QVP1" s="23"/>
      <c r="QVQ1" s="23"/>
      <c r="QVR1" s="23"/>
      <c r="QVS1" s="23"/>
      <c r="QVT1" s="23"/>
      <c r="QVU1" s="23"/>
      <c r="QVV1" s="23"/>
      <c r="QVW1" s="23"/>
      <c r="QVX1" s="23"/>
      <c r="QVY1" s="23"/>
      <c r="QVZ1" s="23"/>
      <c r="QWA1" s="23"/>
      <c r="QWB1" s="23"/>
      <c r="QWC1" s="23"/>
      <c r="QWD1" s="23"/>
      <c r="QWE1" s="23"/>
      <c r="QWF1" s="23"/>
      <c r="QWG1" s="23"/>
      <c r="QWH1" s="23"/>
      <c r="QWI1" s="23"/>
      <c r="QWJ1" s="23"/>
      <c r="QWK1" s="23"/>
      <c r="QWL1" s="23"/>
      <c r="QWM1" s="23"/>
      <c r="QWN1" s="23"/>
      <c r="QWO1" s="23"/>
      <c r="QWP1" s="23"/>
      <c r="QWQ1" s="23"/>
      <c r="QWR1" s="23"/>
      <c r="QWS1" s="23"/>
      <c r="QWT1" s="23"/>
      <c r="QWU1" s="23"/>
      <c r="QWV1" s="23"/>
      <c r="QWW1" s="23"/>
      <c r="QWX1" s="23"/>
      <c r="QWY1" s="23"/>
      <c r="QWZ1" s="23"/>
      <c r="QXA1" s="23"/>
      <c r="QXB1" s="23"/>
      <c r="QXC1" s="23"/>
      <c r="QXD1" s="23"/>
      <c r="QXE1" s="23"/>
      <c r="QXF1" s="23"/>
      <c r="QXG1" s="23"/>
      <c r="QXH1" s="23"/>
      <c r="QXI1" s="23"/>
      <c r="QXJ1" s="23"/>
      <c r="QXK1" s="23"/>
      <c r="QXL1" s="23"/>
      <c r="QXM1" s="23"/>
      <c r="QXN1" s="23"/>
      <c r="QXO1" s="23"/>
      <c r="QXP1" s="23"/>
      <c r="QXQ1" s="23"/>
      <c r="QXR1" s="23"/>
      <c r="QXS1" s="23"/>
      <c r="QXT1" s="23"/>
      <c r="QXU1" s="23"/>
      <c r="QXV1" s="23"/>
      <c r="QXW1" s="23"/>
      <c r="QXX1" s="23"/>
      <c r="QXY1" s="23"/>
      <c r="QXZ1" s="23"/>
      <c r="QYA1" s="23"/>
      <c r="QYB1" s="23"/>
      <c r="QYC1" s="23"/>
      <c r="QYD1" s="23"/>
      <c r="QYE1" s="23"/>
      <c r="QYF1" s="23"/>
      <c r="QYG1" s="23"/>
      <c r="QYH1" s="23"/>
      <c r="QYI1" s="23"/>
      <c r="QYJ1" s="23"/>
      <c r="QYK1" s="23"/>
      <c r="QYL1" s="23"/>
      <c r="QYM1" s="23"/>
      <c r="QYN1" s="23"/>
      <c r="QYO1" s="23"/>
      <c r="QYP1" s="23"/>
      <c r="QYQ1" s="23"/>
      <c r="QYR1" s="23"/>
      <c r="QYS1" s="23"/>
      <c r="QYT1" s="23"/>
      <c r="QYU1" s="23"/>
      <c r="QYV1" s="23"/>
      <c r="QYW1" s="23"/>
      <c r="QYX1" s="23"/>
      <c r="QYY1" s="23"/>
      <c r="QYZ1" s="23"/>
      <c r="QZA1" s="23"/>
      <c r="QZB1" s="23"/>
      <c r="QZC1" s="23"/>
      <c r="QZD1" s="23"/>
      <c r="QZE1" s="23"/>
      <c r="QZF1" s="23"/>
      <c r="QZG1" s="23"/>
      <c r="QZH1" s="23"/>
      <c r="QZI1" s="23"/>
      <c r="QZJ1" s="23"/>
      <c r="QZK1" s="23"/>
      <c r="QZL1" s="23"/>
      <c r="QZM1" s="23"/>
      <c r="QZN1" s="23"/>
      <c r="QZO1" s="23"/>
      <c r="QZP1" s="23"/>
      <c r="QZQ1" s="23"/>
      <c r="QZR1" s="23"/>
      <c r="QZS1" s="23"/>
      <c r="QZT1" s="23"/>
      <c r="QZU1" s="23"/>
      <c r="QZV1" s="23"/>
      <c r="QZW1" s="23"/>
      <c r="QZX1" s="23"/>
      <c r="QZY1" s="23"/>
      <c r="QZZ1" s="23"/>
      <c r="RAA1" s="23"/>
      <c r="RAB1" s="23"/>
      <c r="RAC1" s="23"/>
      <c r="RAD1" s="23"/>
      <c r="RAE1" s="23"/>
      <c r="RAF1" s="23"/>
      <c r="RAG1" s="23"/>
      <c r="RAH1" s="23"/>
      <c r="RAI1" s="23"/>
      <c r="RAJ1" s="23"/>
      <c r="RAK1" s="23"/>
      <c r="RAL1" s="23"/>
      <c r="RAM1" s="23"/>
      <c r="RAN1" s="23"/>
      <c r="RAO1" s="23"/>
      <c r="RAP1" s="23"/>
      <c r="RAQ1" s="23"/>
      <c r="RAR1" s="23"/>
      <c r="RAS1" s="23"/>
      <c r="RAT1" s="23"/>
      <c r="RAU1" s="23"/>
      <c r="RAV1" s="23"/>
      <c r="RAW1" s="23"/>
      <c r="RAX1" s="23"/>
      <c r="RAY1" s="23"/>
      <c r="RAZ1" s="23"/>
      <c r="RBA1" s="23"/>
      <c r="RBB1" s="23"/>
      <c r="RBC1" s="23"/>
      <c r="RBD1" s="23"/>
      <c r="RBE1" s="23"/>
      <c r="RBF1" s="23"/>
      <c r="RBG1" s="23"/>
      <c r="RBH1" s="23"/>
      <c r="RBI1" s="23"/>
      <c r="RBJ1" s="23"/>
      <c r="RBK1" s="23"/>
      <c r="RBL1" s="23"/>
      <c r="RBM1" s="23"/>
      <c r="RBN1" s="23"/>
      <c r="RBO1" s="23"/>
      <c r="RBP1" s="23"/>
      <c r="RBQ1" s="23"/>
      <c r="RBR1" s="23"/>
      <c r="RBS1" s="23"/>
      <c r="RBT1" s="23"/>
      <c r="RBU1" s="23"/>
      <c r="RBV1" s="23"/>
      <c r="RBW1" s="23"/>
      <c r="RBX1" s="23"/>
      <c r="RBY1" s="23"/>
      <c r="RBZ1" s="23"/>
      <c r="RCA1" s="23"/>
      <c r="RCB1" s="23"/>
      <c r="RCC1" s="23"/>
      <c r="RCD1" s="23"/>
      <c r="RCE1" s="23"/>
      <c r="RCF1" s="23"/>
      <c r="RCG1" s="23"/>
      <c r="RCH1" s="23"/>
      <c r="RCI1" s="23"/>
      <c r="RCJ1" s="23"/>
      <c r="RCK1" s="23"/>
      <c r="RCL1" s="23"/>
      <c r="RCM1" s="23"/>
      <c r="RCN1" s="23"/>
      <c r="RCO1" s="23"/>
      <c r="RCP1" s="23"/>
      <c r="RCQ1" s="23"/>
      <c r="RCR1" s="23"/>
      <c r="RCS1" s="23"/>
      <c r="RCT1" s="23"/>
      <c r="RCU1" s="23"/>
      <c r="RCV1" s="23"/>
      <c r="RCW1" s="23"/>
      <c r="RCX1" s="23"/>
      <c r="RCY1" s="23"/>
      <c r="RCZ1" s="23"/>
      <c r="RDA1" s="23"/>
      <c r="RDB1" s="23"/>
      <c r="RDC1" s="23"/>
      <c r="RDD1" s="23"/>
      <c r="RDE1" s="23"/>
      <c r="RDF1" s="23"/>
      <c r="RDG1" s="23"/>
      <c r="RDH1" s="23"/>
      <c r="RDI1" s="23"/>
      <c r="RDJ1" s="23"/>
      <c r="RDK1" s="23"/>
      <c r="RDL1" s="23"/>
      <c r="RDM1" s="23"/>
      <c r="RDN1" s="23"/>
      <c r="RDO1" s="23"/>
      <c r="RDP1" s="23"/>
      <c r="RDQ1" s="23"/>
      <c r="RDR1" s="23"/>
      <c r="RDS1" s="23"/>
      <c r="RDT1" s="23"/>
      <c r="RDU1" s="23"/>
      <c r="RDV1" s="23"/>
      <c r="RDW1" s="23"/>
      <c r="RDX1" s="23"/>
      <c r="RDY1" s="23"/>
      <c r="RDZ1" s="23"/>
      <c r="REA1" s="23"/>
      <c r="REB1" s="23"/>
      <c r="REC1" s="23"/>
      <c r="RED1" s="23"/>
      <c r="REE1" s="23"/>
      <c r="REF1" s="23"/>
      <c r="REG1" s="23"/>
      <c r="REH1" s="23"/>
      <c r="REI1" s="23"/>
      <c r="REJ1" s="23"/>
      <c r="REK1" s="23"/>
      <c r="REL1" s="23"/>
      <c r="REM1" s="23"/>
      <c r="REN1" s="23"/>
      <c r="REO1" s="23"/>
      <c r="REP1" s="23"/>
      <c r="REQ1" s="23"/>
      <c r="RER1" s="23"/>
      <c r="RES1" s="23"/>
      <c r="RET1" s="23"/>
      <c r="REU1" s="23"/>
      <c r="REV1" s="23"/>
      <c r="REW1" s="23"/>
      <c r="REX1" s="23"/>
      <c r="REY1" s="23"/>
      <c r="REZ1" s="23"/>
      <c r="RFA1" s="23"/>
      <c r="RFB1" s="23"/>
      <c r="RFC1" s="23"/>
      <c r="RFD1" s="23"/>
      <c r="RFE1" s="23"/>
      <c r="RFF1" s="23"/>
      <c r="RFG1" s="23"/>
      <c r="RFH1" s="23"/>
      <c r="RFI1" s="23"/>
      <c r="RFJ1" s="23"/>
      <c r="RFK1" s="23"/>
      <c r="RFL1" s="23"/>
      <c r="RFM1" s="23"/>
      <c r="RFN1" s="23"/>
      <c r="RFO1" s="23"/>
      <c r="RFP1" s="23"/>
      <c r="RFQ1" s="23"/>
      <c r="RFR1" s="23"/>
      <c r="RFS1" s="23"/>
      <c r="RFT1" s="23"/>
      <c r="RFU1" s="23"/>
      <c r="RFV1" s="23"/>
      <c r="RFW1" s="23"/>
      <c r="RFX1" s="23"/>
      <c r="RFY1" s="23"/>
      <c r="RFZ1" s="23"/>
      <c r="RGA1" s="23"/>
      <c r="RGB1" s="23"/>
      <c r="RGC1" s="23"/>
      <c r="RGD1" s="23"/>
      <c r="RGE1" s="23"/>
      <c r="RGF1" s="23"/>
      <c r="RGG1" s="23"/>
      <c r="RGH1" s="23"/>
      <c r="RGI1" s="23"/>
      <c r="RGJ1" s="23"/>
      <c r="RGK1" s="23"/>
      <c r="RGL1" s="23"/>
      <c r="RGM1" s="23"/>
      <c r="RGN1" s="23"/>
      <c r="RGO1" s="23"/>
      <c r="RGP1" s="23"/>
      <c r="RGQ1" s="23"/>
      <c r="RGR1" s="23"/>
      <c r="RGS1" s="23"/>
      <c r="RGT1" s="23"/>
      <c r="RGU1" s="23"/>
      <c r="RGV1" s="23"/>
      <c r="RGW1" s="23"/>
      <c r="RGX1" s="23"/>
      <c r="RGY1" s="23"/>
      <c r="RGZ1" s="23"/>
      <c r="RHA1" s="23"/>
      <c r="RHB1" s="23"/>
      <c r="RHC1" s="23"/>
      <c r="RHD1" s="23"/>
      <c r="RHE1" s="23"/>
      <c r="RHF1" s="23"/>
      <c r="RHG1" s="23"/>
      <c r="RHH1" s="23"/>
      <c r="RHI1" s="23"/>
      <c r="RHJ1" s="23"/>
      <c r="RHK1" s="23"/>
      <c r="RHL1" s="23"/>
      <c r="RHM1" s="23"/>
      <c r="RHN1" s="23"/>
      <c r="RHO1" s="23"/>
      <c r="RHP1" s="23"/>
      <c r="RHQ1" s="23"/>
      <c r="RHR1" s="23"/>
      <c r="RHS1" s="23"/>
      <c r="RHT1" s="23"/>
      <c r="RHU1" s="23"/>
      <c r="RHV1" s="23"/>
      <c r="RHW1" s="23"/>
      <c r="RHX1" s="23"/>
      <c r="RHY1" s="23"/>
      <c r="RHZ1" s="23"/>
      <c r="RIA1" s="23"/>
      <c r="RIB1" s="23"/>
      <c r="RIC1" s="23"/>
      <c r="RID1" s="23"/>
      <c r="RIE1" s="23"/>
      <c r="RIF1" s="23"/>
      <c r="RIG1" s="23"/>
      <c r="RIH1" s="23"/>
      <c r="RII1" s="23"/>
      <c r="RIJ1" s="23"/>
      <c r="RIK1" s="23"/>
      <c r="RIL1" s="23"/>
      <c r="RIM1" s="23"/>
      <c r="RIN1" s="23"/>
      <c r="RIO1" s="23"/>
      <c r="RIP1" s="23"/>
      <c r="RIQ1" s="23"/>
      <c r="RIR1" s="23"/>
      <c r="RIS1" s="23"/>
      <c r="RIT1" s="23"/>
      <c r="RIU1" s="23"/>
      <c r="RIV1" s="23"/>
      <c r="RIW1" s="23"/>
      <c r="RIX1" s="23"/>
      <c r="RIY1" s="23"/>
      <c r="RIZ1" s="23"/>
      <c r="RJA1" s="23"/>
      <c r="RJB1" s="23"/>
      <c r="RJC1" s="23"/>
      <c r="RJD1" s="23"/>
      <c r="RJE1" s="23"/>
      <c r="RJF1" s="23"/>
      <c r="RJG1" s="23"/>
      <c r="RJH1" s="23"/>
      <c r="RJI1" s="23"/>
      <c r="RJJ1" s="23"/>
      <c r="RJK1" s="23"/>
      <c r="RJL1" s="23"/>
      <c r="RJM1" s="23"/>
      <c r="RJN1" s="23"/>
      <c r="RJO1" s="23"/>
      <c r="RJP1" s="23"/>
      <c r="RJQ1" s="23"/>
      <c r="RJR1" s="23"/>
      <c r="RJS1" s="23"/>
      <c r="RJT1" s="23"/>
      <c r="RJU1" s="23"/>
      <c r="RJV1" s="23"/>
      <c r="RJW1" s="23"/>
      <c r="RJX1" s="23"/>
      <c r="RJY1" s="23"/>
      <c r="RJZ1" s="23"/>
      <c r="RKA1" s="23"/>
      <c r="RKB1" s="23"/>
      <c r="RKC1" s="23"/>
      <c r="RKD1" s="23"/>
      <c r="RKE1" s="23"/>
      <c r="RKF1" s="23"/>
      <c r="RKG1" s="23"/>
      <c r="RKH1" s="23"/>
      <c r="RKI1" s="23"/>
      <c r="RKJ1" s="23"/>
      <c r="RKK1" s="23"/>
      <c r="RKL1" s="23"/>
      <c r="RKM1" s="23"/>
      <c r="RKN1" s="23"/>
      <c r="RKO1" s="23"/>
      <c r="RKP1" s="23"/>
      <c r="RKQ1" s="23"/>
      <c r="RKR1" s="23"/>
      <c r="RKS1" s="23"/>
      <c r="RKT1" s="23"/>
      <c r="RKU1" s="23"/>
      <c r="RKV1" s="23"/>
      <c r="RKW1" s="23"/>
      <c r="RKX1" s="23"/>
      <c r="RKY1" s="23"/>
      <c r="RKZ1" s="23"/>
      <c r="RLA1" s="23"/>
      <c r="RLB1" s="23"/>
      <c r="RLC1" s="23"/>
      <c r="RLD1" s="23"/>
      <c r="RLE1" s="23"/>
      <c r="RLF1" s="23"/>
      <c r="RLG1" s="23"/>
      <c r="RLH1" s="23"/>
      <c r="RLI1" s="23"/>
      <c r="RLJ1" s="23"/>
      <c r="RLK1" s="23"/>
      <c r="RLL1" s="23"/>
      <c r="RLM1" s="23"/>
      <c r="RLN1" s="23"/>
      <c r="RLO1" s="23"/>
      <c r="RLP1" s="23"/>
      <c r="RLQ1" s="23"/>
      <c r="RLR1" s="23"/>
      <c r="RLS1" s="23"/>
      <c r="RLT1" s="23"/>
      <c r="RLU1" s="23"/>
      <c r="RLV1" s="23"/>
      <c r="RLW1" s="23"/>
      <c r="RLX1" s="23"/>
      <c r="RLY1" s="23"/>
      <c r="RLZ1" s="23"/>
      <c r="RMA1" s="23"/>
      <c r="RMB1" s="23"/>
      <c r="RMC1" s="23"/>
      <c r="RMD1" s="23"/>
      <c r="RME1" s="23"/>
      <c r="RMF1" s="23"/>
      <c r="RMG1" s="23"/>
      <c r="RMH1" s="23"/>
      <c r="RMI1" s="23"/>
      <c r="RMJ1" s="23"/>
      <c r="RMK1" s="23"/>
      <c r="RML1" s="23"/>
      <c r="RMM1" s="23"/>
      <c r="RMN1" s="23"/>
      <c r="RMO1" s="23"/>
      <c r="RMP1" s="23"/>
      <c r="RMQ1" s="23"/>
      <c r="RMR1" s="23"/>
      <c r="RMS1" s="23"/>
      <c r="RMT1" s="23"/>
      <c r="RMU1" s="23"/>
      <c r="RMV1" s="23"/>
      <c r="RMW1" s="23"/>
      <c r="RMX1" s="23"/>
      <c r="RMY1" s="23"/>
      <c r="RMZ1" s="23"/>
      <c r="RNA1" s="23"/>
      <c r="RNB1" s="23"/>
      <c r="RNC1" s="23"/>
      <c r="RND1" s="23"/>
      <c r="RNE1" s="23"/>
      <c r="RNF1" s="23"/>
      <c r="RNG1" s="23"/>
      <c r="RNH1" s="23"/>
      <c r="RNI1" s="23"/>
      <c r="RNJ1" s="23"/>
      <c r="RNK1" s="23"/>
      <c r="RNL1" s="23"/>
      <c r="RNM1" s="23"/>
      <c r="RNN1" s="23"/>
      <c r="RNO1" s="23"/>
      <c r="RNP1" s="23"/>
      <c r="RNQ1" s="23"/>
      <c r="RNR1" s="23"/>
      <c r="RNS1" s="23"/>
      <c r="RNT1" s="23"/>
      <c r="RNU1" s="23"/>
      <c r="RNV1" s="23"/>
      <c r="RNW1" s="23"/>
      <c r="RNX1" s="23"/>
      <c r="RNY1" s="23"/>
      <c r="RNZ1" s="23"/>
      <c r="ROA1" s="23"/>
      <c r="ROB1" s="23"/>
      <c r="ROC1" s="23"/>
      <c r="ROD1" s="23"/>
      <c r="ROE1" s="23"/>
      <c r="ROF1" s="23"/>
      <c r="ROG1" s="23"/>
      <c r="ROH1" s="23"/>
      <c r="ROI1" s="23"/>
      <c r="ROJ1" s="23"/>
      <c r="ROK1" s="23"/>
      <c r="ROL1" s="23"/>
      <c r="ROM1" s="23"/>
      <c r="RON1" s="23"/>
      <c r="ROO1" s="23"/>
      <c r="ROP1" s="23"/>
      <c r="ROQ1" s="23"/>
      <c r="ROR1" s="23"/>
      <c r="ROS1" s="23"/>
      <c r="ROT1" s="23"/>
      <c r="ROU1" s="23"/>
      <c r="ROV1" s="23"/>
      <c r="ROW1" s="23"/>
      <c r="ROX1" s="23"/>
      <c r="ROY1" s="23"/>
      <c r="ROZ1" s="23"/>
      <c r="RPA1" s="23"/>
      <c r="RPB1" s="23"/>
      <c r="RPC1" s="23"/>
      <c r="RPD1" s="23"/>
      <c r="RPE1" s="23"/>
      <c r="RPF1" s="23"/>
      <c r="RPG1" s="23"/>
      <c r="RPH1" s="23"/>
      <c r="RPI1" s="23"/>
      <c r="RPJ1" s="23"/>
      <c r="RPK1" s="23"/>
      <c r="RPL1" s="23"/>
      <c r="RPM1" s="23"/>
      <c r="RPN1" s="23"/>
      <c r="RPO1" s="23"/>
      <c r="RPP1" s="23"/>
      <c r="RPQ1" s="23"/>
      <c r="RPR1" s="23"/>
      <c r="RPS1" s="23"/>
      <c r="RPT1" s="23"/>
      <c r="RPU1" s="23"/>
      <c r="RPV1" s="23"/>
      <c r="RPW1" s="23"/>
      <c r="RPX1" s="23"/>
      <c r="RPY1" s="23"/>
      <c r="RPZ1" s="23"/>
      <c r="RQA1" s="23"/>
      <c r="RQB1" s="23"/>
      <c r="RQC1" s="23"/>
      <c r="RQD1" s="23"/>
      <c r="RQE1" s="23"/>
      <c r="RQF1" s="23"/>
      <c r="RQG1" s="23"/>
      <c r="RQH1" s="23"/>
      <c r="RQI1" s="23"/>
      <c r="RQJ1" s="23"/>
      <c r="RQK1" s="23"/>
      <c r="RQL1" s="23"/>
      <c r="RQM1" s="23"/>
      <c r="RQN1" s="23"/>
      <c r="RQO1" s="23"/>
      <c r="RQP1" s="23"/>
      <c r="RQQ1" s="23"/>
      <c r="RQR1" s="23"/>
      <c r="RQS1" s="23"/>
      <c r="RQT1" s="23"/>
      <c r="RQU1" s="23"/>
      <c r="RQV1" s="23"/>
      <c r="RQW1" s="23"/>
      <c r="RQX1" s="23"/>
      <c r="RQY1" s="23"/>
      <c r="RQZ1" s="23"/>
      <c r="RRA1" s="23"/>
      <c r="RRB1" s="23"/>
      <c r="RRC1" s="23"/>
      <c r="RRD1" s="23"/>
      <c r="RRE1" s="23"/>
      <c r="RRF1" s="23"/>
      <c r="RRG1" s="23"/>
      <c r="RRH1" s="23"/>
      <c r="RRI1" s="23"/>
      <c r="RRJ1" s="23"/>
      <c r="RRK1" s="23"/>
      <c r="RRL1" s="23"/>
      <c r="RRM1" s="23"/>
      <c r="RRN1" s="23"/>
      <c r="RRO1" s="23"/>
      <c r="RRP1" s="23"/>
      <c r="RRQ1" s="23"/>
      <c r="RRR1" s="23"/>
      <c r="RRS1" s="23"/>
      <c r="RRT1" s="23"/>
      <c r="RRU1" s="23"/>
      <c r="RRV1" s="23"/>
      <c r="RRW1" s="23"/>
      <c r="RRX1" s="23"/>
      <c r="RRY1" s="23"/>
      <c r="RRZ1" s="23"/>
      <c r="RSA1" s="23"/>
      <c r="RSB1" s="23"/>
      <c r="RSC1" s="23"/>
      <c r="RSD1" s="23"/>
      <c r="RSE1" s="23"/>
      <c r="RSF1" s="23"/>
      <c r="RSG1" s="23"/>
      <c r="RSH1" s="23"/>
      <c r="RSI1" s="23"/>
      <c r="RSJ1" s="23"/>
      <c r="RSK1" s="23"/>
      <c r="RSL1" s="23"/>
      <c r="RSM1" s="23"/>
      <c r="RSN1" s="23"/>
      <c r="RSO1" s="23"/>
      <c r="RSP1" s="23"/>
      <c r="RSQ1" s="23"/>
      <c r="RSR1" s="23"/>
      <c r="RSS1" s="23"/>
      <c r="RST1" s="23"/>
      <c r="RSU1" s="23"/>
      <c r="RSV1" s="23"/>
      <c r="RSW1" s="23"/>
      <c r="RSX1" s="23"/>
      <c r="RSY1" s="23"/>
      <c r="RSZ1" s="23"/>
      <c r="RTA1" s="23"/>
      <c r="RTB1" s="23"/>
      <c r="RTC1" s="23"/>
      <c r="RTD1" s="23"/>
      <c r="RTE1" s="23"/>
      <c r="RTF1" s="23"/>
      <c r="RTG1" s="23"/>
      <c r="RTH1" s="23"/>
      <c r="RTI1" s="23"/>
      <c r="RTJ1" s="23"/>
      <c r="RTK1" s="23"/>
      <c r="RTL1" s="23"/>
      <c r="RTM1" s="23"/>
      <c r="RTN1" s="23"/>
      <c r="RTO1" s="23"/>
      <c r="RTP1" s="23"/>
      <c r="RTQ1" s="23"/>
      <c r="RTR1" s="23"/>
      <c r="RTS1" s="23"/>
      <c r="RTT1" s="23"/>
      <c r="RTU1" s="23"/>
      <c r="RTV1" s="23"/>
      <c r="RTW1" s="23"/>
      <c r="RTX1" s="23"/>
      <c r="RTY1" s="23"/>
      <c r="RTZ1" s="23"/>
      <c r="RUA1" s="23"/>
      <c r="RUB1" s="23"/>
      <c r="RUC1" s="23"/>
      <c r="RUD1" s="23"/>
      <c r="RUE1" s="23"/>
      <c r="RUF1" s="23"/>
      <c r="RUG1" s="23"/>
      <c r="RUH1" s="23"/>
      <c r="RUI1" s="23"/>
      <c r="RUJ1" s="23"/>
      <c r="RUK1" s="23"/>
      <c r="RUL1" s="23"/>
      <c r="RUM1" s="23"/>
      <c r="RUN1" s="23"/>
      <c r="RUO1" s="23"/>
      <c r="RUP1" s="23"/>
      <c r="RUQ1" s="23"/>
      <c r="RUR1" s="23"/>
      <c r="RUS1" s="23"/>
      <c r="RUT1" s="23"/>
      <c r="RUU1" s="23"/>
      <c r="RUV1" s="23"/>
      <c r="RUW1" s="23"/>
      <c r="RUX1" s="23"/>
      <c r="RUY1" s="23"/>
      <c r="RUZ1" s="23"/>
      <c r="RVA1" s="23"/>
      <c r="RVB1" s="23"/>
      <c r="RVC1" s="23"/>
      <c r="RVD1" s="23"/>
      <c r="RVE1" s="23"/>
      <c r="RVF1" s="23"/>
      <c r="RVG1" s="23"/>
      <c r="RVH1" s="23"/>
      <c r="RVI1" s="23"/>
      <c r="RVJ1" s="23"/>
      <c r="RVK1" s="23"/>
      <c r="RVL1" s="23"/>
      <c r="RVM1" s="23"/>
      <c r="RVN1" s="23"/>
      <c r="RVO1" s="23"/>
      <c r="RVP1" s="23"/>
      <c r="RVQ1" s="23"/>
      <c r="RVR1" s="23"/>
      <c r="RVS1" s="23"/>
      <c r="RVT1" s="23"/>
      <c r="RVU1" s="23"/>
      <c r="RVV1" s="23"/>
      <c r="RVW1" s="23"/>
      <c r="RVX1" s="23"/>
      <c r="RVY1" s="23"/>
      <c r="RVZ1" s="23"/>
      <c r="RWA1" s="23"/>
      <c r="RWB1" s="23"/>
      <c r="RWC1" s="23"/>
      <c r="RWD1" s="23"/>
      <c r="RWE1" s="23"/>
      <c r="RWF1" s="23"/>
      <c r="RWG1" s="23"/>
      <c r="RWH1" s="23"/>
      <c r="RWI1" s="23"/>
      <c r="RWJ1" s="23"/>
      <c r="RWK1" s="23"/>
      <c r="RWL1" s="23"/>
      <c r="RWM1" s="23"/>
      <c r="RWN1" s="23"/>
      <c r="RWO1" s="23"/>
      <c r="RWP1" s="23"/>
      <c r="RWQ1" s="23"/>
      <c r="RWR1" s="23"/>
      <c r="RWS1" s="23"/>
      <c r="RWT1" s="23"/>
      <c r="RWU1" s="23"/>
      <c r="RWV1" s="23"/>
      <c r="RWW1" s="23"/>
      <c r="RWX1" s="23"/>
      <c r="RWY1" s="23"/>
      <c r="RWZ1" s="23"/>
      <c r="RXA1" s="23"/>
      <c r="RXB1" s="23"/>
      <c r="RXC1" s="23"/>
      <c r="RXD1" s="23"/>
      <c r="RXE1" s="23"/>
      <c r="RXF1" s="23"/>
      <c r="RXG1" s="23"/>
      <c r="RXH1" s="23"/>
      <c r="RXI1" s="23"/>
      <c r="RXJ1" s="23"/>
      <c r="RXK1" s="23"/>
      <c r="RXL1" s="23"/>
      <c r="RXM1" s="23"/>
      <c r="RXN1" s="23"/>
      <c r="RXO1" s="23"/>
      <c r="RXP1" s="23"/>
      <c r="RXQ1" s="23"/>
      <c r="RXR1" s="23"/>
      <c r="RXS1" s="23"/>
      <c r="RXT1" s="23"/>
      <c r="RXU1" s="23"/>
      <c r="RXV1" s="23"/>
      <c r="RXW1" s="23"/>
      <c r="RXX1" s="23"/>
      <c r="RXY1" s="23"/>
      <c r="RXZ1" s="23"/>
      <c r="RYA1" s="23"/>
      <c r="RYB1" s="23"/>
      <c r="RYC1" s="23"/>
      <c r="RYD1" s="23"/>
      <c r="RYE1" s="23"/>
      <c r="RYF1" s="23"/>
      <c r="RYG1" s="23"/>
      <c r="RYH1" s="23"/>
      <c r="RYI1" s="23"/>
      <c r="RYJ1" s="23"/>
      <c r="RYK1" s="23"/>
      <c r="RYL1" s="23"/>
      <c r="RYM1" s="23"/>
      <c r="RYN1" s="23"/>
      <c r="RYO1" s="23"/>
      <c r="RYP1" s="23"/>
      <c r="RYQ1" s="23"/>
      <c r="RYR1" s="23"/>
      <c r="RYS1" s="23"/>
      <c r="RYT1" s="23"/>
      <c r="RYU1" s="23"/>
      <c r="RYV1" s="23"/>
      <c r="RYW1" s="23"/>
      <c r="RYX1" s="23"/>
      <c r="RYY1" s="23"/>
      <c r="RYZ1" s="23"/>
      <c r="RZA1" s="23"/>
      <c r="RZB1" s="23"/>
      <c r="RZC1" s="23"/>
      <c r="RZD1" s="23"/>
      <c r="RZE1" s="23"/>
      <c r="RZF1" s="23"/>
      <c r="RZG1" s="23"/>
      <c r="RZH1" s="23"/>
      <c r="RZI1" s="23"/>
      <c r="RZJ1" s="23"/>
      <c r="RZK1" s="23"/>
      <c r="RZL1" s="23"/>
      <c r="RZM1" s="23"/>
      <c r="RZN1" s="23"/>
      <c r="RZO1" s="23"/>
      <c r="RZP1" s="23"/>
      <c r="RZQ1" s="23"/>
      <c r="RZR1" s="23"/>
      <c r="RZS1" s="23"/>
      <c r="RZT1" s="23"/>
      <c r="RZU1" s="23"/>
      <c r="RZV1" s="23"/>
      <c r="RZW1" s="23"/>
      <c r="RZX1" s="23"/>
      <c r="RZY1" s="23"/>
      <c r="RZZ1" s="23"/>
      <c r="SAA1" s="23"/>
      <c r="SAB1" s="23"/>
      <c r="SAC1" s="23"/>
      <c r="SAD1" s="23"/>
      <c r="SAE1" s="23"/>
      <c r="SAF1" s="23"/>
      <c r="SAG1" s="23"/>
      <c r="SAH1" s="23"/>
      <c r="SAI1" s="23"/>
      <c r="SAJ1" s="23"/>
      <c r="SAK1" s="23"/>
      <c r="SAL1" s="23"/>
      <c r="SAM1" s="23"/>
      <c r="SAN1" s="23"/>
      <c r="SAO1" s="23"/>
      <c r="SAP1" s="23"/>
      <c r="SAQ1" s="23"/>
      <c r="SAR1" s="23"/>
      <c r="SAS1" s="23"/>
      <c r="SAT1" s="23"/>
      <c r="SAU1" s="23"/>
      <c r="SAV1" s="23"/>
      <c r="SAW1" s="23"/>
      <c r="SAX1" s="23"/>
      <c r="SAY1" s="23"/>
      <c r="SAZ1" s="23"/>
      <c r="SBA1" s="23"/>
      <c r="SBB1" s="23"/>
      <c r="SBC1" s="23"/>
      <c r="SBD1" s="23"/>
      <c r="SBE1" s="23"/>
      <c r="SBF1" s="23"/>
      <c r="SBG1" s="23"/>
      <c r="SBH1" s="23"/>
      <c r="SBI1" s="23"/>
      <c r="SBJ1" s="23"/>
      <c r="SBK1" s="23"/>
      <c r="SBL1" s="23"/>
      <c r="SBM1" s="23"/>
      <c r="SBN1" s="23"/>
      <c r="SBO1" s="23"/>
      <c r="SBP1" s="23"/>
      <c r="SBQ1" s="23"/>
      <c r="SBR1" s="23"/>
      <c r="SBS1" s="23"/>
      <c r="SBT1" s="23"/>
      <c r="SBU1" s="23"/>
      <c r="SBV1" s="23"/>
      <c r="SBW1" s="23"/>
      <c r="SBX1" s="23"/>
      <c r="SBY1" s="23"/>
      <c r="SBZ1" s="23"/>
      <c r="SCA1" s="23"/>
      <c r="SCB1" s="23"/>
      <c r="SCC1" s="23"/>
      <c r="SCD1" s="23"/>
      <c r="SCE1" s="23"/>
      <c r="SCF1" s="23"/>
      <c r="SCG1" s="23"/>
      <c r="SCH1" s="23"/>
      <c r="SCI1" s="23"/>
      <c r="SCJ1" s="23"/>
      <c r="SCK1" s="23"/>
      <c r="SCL1" s="23"/>
      <c r="SCM1" s="23"/>
      <c r="SCN1" s="23"/>
      <c r="SCO1" s="23"/>
      <c r="SCP1" s="23"/>
      <c r="SCQ1" s="23"/>
      <c r="SCR1" s="23"/>
      <c r="SCS1" s="23"/>
      <c r="SCT1" s="23"/>
      <c r="SCU1" s="23"/>
      <c r="SCV1" s="23"/>
      <c r="SCW1" s="23"/>
      <c r="SCX1" s="23"/>
      <c r="SCY1" s="23"/>
      <c r="SCZ1" s="23"/>
      <c r="SDA1" s="23"/>
      <c r="SDB1" s="23"/>
      <c r="SDC1" s="23"/>
      <c r="SDD1" s="23"/>
      <c r="SDE1" s="23"/>
      <c r="SDF1" s="23"/>
      <c r="SDG1" s="23"/>
      <c r="SDH1" s="23"/>
      <c r="SDI1" s="23"/>
      <c r="SDJ1" s="23"/>
      <c r="SDK1" s="23"/>
      <c r="SDL1" s="23"/>
      <c r="SDM1" s="23"/>
      <c r="SDN1" s="23"/>
      <c r="SDO1" s="23"/>
      <c r="SDP1" s="23"/>
      <c r="SDQ1" s="23"/>
      <c r="SDR1" s="23"/>
      <c r="SDS1" s="23"/>
      <c r="SDT1" s="23"/>
      <c r="SDU1" s="23"/>
      <c r="SDV1" s="23"/>
      <c r="SDW1" s="23"/>
      <c r="SDX1" s="23"/>
      <c r="SDY1" s="23"/>
      <c r="SDZ1" s="23"/>
      <c r="SEA1" s="23"/>
      <c r="SEB1" s="23"/>
      <c r="SEC1" s="23"/>
      <c r="SED1" s="23"/>
      <c r="SEE1" s="23"/>
      <c r="SEF1" s="23"/>
      <c r="SEG1" s="23"/>
      <c r="SEH1" s="23"/>
      <c r="SEI1" s="23"/>
      <c r="SEJ1" s="23"/>
      <c r="SEK1" s="23"/>
      <c r="SEL1" s="23"/>
      <c r="SEM1" s="23"/>
      <c r="SEN1" s="23"/>
      <c r="SEO1" s="23"/>
      <c r="SEP1" s="23"/>
      <c r="SEQ1" s="23"/>
      <c r="SER1" s="23"/>
      <c r="SES1" s="23"/>
      <c r="SET1" s="23"/>
      <c r="SEU1" s="23"/>
      <c r="SEV1" s="23"/>
      <c r="SEW1" s="23"/>
      <c r="SEX1" s="23"/>
      <c r="SEY1" s="23"/>
      <c r="SEZ1" s="23"/>
      <c r="SFA1" s="23"/>
      <c r="SFB1" s="23"/>
      <c r="SFC1" s="23"/>
      <c r="SFD1" s="23"/>
      <c r="SFE1" s="23"/>
      <c r="SFF1" s="23"/>
      <c r="SFG1" s="23"/>
      <c r="SFH1" s="23"/>
      <c r="SFI1" s="23"/>
      <c r="SFJ1" s="23"/>
      <c r="SFK1" s="23"/>
      <c r="SFL1" s="23"/>
      <c r="SFM1" s="23"/>
      <c r="SFN1" s="23"/>
      <c r="SFO1" s="23"/>
      <c r="SFP1" s="23"/>
      <c r="SFQ1" s="23"/>
      <c r="SFR1" s="23"/>
      <c r="SFS1" s="23"/>
      <c r="SFT1" s="23"/>
      <c r="SFU1" s="23"/>
      <c r="SFV1" s="23"/>
      <c r="SFW1" s="23"/>
      <c r="SFX1" s="23"/>
      <c r="SFY1" s="23"/>
      <c r="SFZ1" s="23"/>
      <c r="SGA1" s="23"/>
      <c r="SGB1" s="23"/>
      <c r="SGC1" s="23"/>
      <c r="SGD1" s="23"/>
      <c r="SGE1" s="23"/>
      <c r="SGF1" s="23"/>
      <c r="SGG1" s="23"/>
      <c r="SGH1" s="23"/>
      <c r="SGI1" s="23"/>
      <c r="SGJ1" s="23"/>
      <c r="SGK1" s="23"/>
      <c r="SGL1" s="23"/>
      <c r="SGM1" s="23"/>
      <c r="SGN1" s="23"/>
      <c r="SGO1" s="23"/>
      <c r="SGP1" s="23"/>
      <c r="SGQ1" s="23"/>
      <c r="SGR1" s="23"/>
      <c r="SGS1" s="23"/>
      <c r="SGT1" s="23"/>
      <c r="SGU1" s="23"/>
      <c r="SGV1" s="23"/>
      <c r="SGW1" s="23"/>
      <c r="SGX1" s="23"/>
      <c r="SGY1" s="23"/>
      <c r="SGZ1" s="23"/>
      <c r="SHA1" s="23"/>
      <c r="SHB1" s="23"/>
      <c r="SHC1" s="23"/>
      <c r="SHD1" s="23"/>
      <c r="SHE1" s="23"/>
      <c r="SHF1" s="23"/>
      <c r="SHG1" s="23"/>
      <c r="SHH1" s="23"/>
      <c r="SHI1" s="23"/>
      <c r="SHJ1" s="23"/>
      <c r="SHK1" s="23"/>
      <c r="SHL1" s="23"/>
      <c r="SHM1" s="23"/>
      <c r="SHN1" s="23"/>
      <c r="SHO1" s="23"/>
      <c r="SHP1" s="23"/>
      <c r="SHQ1" s="23"/>
      <c r="SHR1" s="23"/>
      <c r="SHS1" s="23"/>
      <c r="SHT1" s="23"/>
      <c r="SHU1" s="23"/>
      <c r="SHV1" s="23"/>
      <c r="SHW1" s="23"/>
      <c r="SHX1" s="23"/>
      <c r="SHY1" s="23"/>
      <c r="SHZ1" s="23"/>
      <c r="SIA1" s="23"/>
      <c r="SIB1" s="23"/>
      <c r="SIC1" s="23"/>
      <c r="SID1" s="23"/>
      <c r="SIE1" s="23"/>
      <c r="SIF1" s="23"/>
      <c r="SIG1" s="23"/>
      <c r="SIH1" s="23"/>
      <c r="SII1" s="23"/>
      <c r="SIJ1" s="23"/>
      <c r="SIK1" s="23"/>
      <c r="SIL1" s="23"/>
      <c r="SIM1" s="23"/>
      <c r="SIN1" s="23"/>
      <c r="SIO1" s="23"/>
      <c r="SIP1" s="23"/>
      <c r="SIQ1" s="23"/>
      <c r="SIR1" s="23"/>
      <c r="SIS1" s="23"/>
      <c r="SIT1" s="23"/>
      <c r="SIU1" s="23"/>
      <c r="SIV1" s="23"/>
      <c r="SIW1" s="23"/>
      <c r="SIX1" s="23"/>
      <c r="SIY1" s="23"/>
      <c r="SIZ1" s="23"/>
      <c r="SJA1" s="23"/>
      <c r="SJB1" s="23"/>
      <c r="SJC1" s="23"/>
      <c r="SJD1" s="23"/>
      <c r="SJE1" s="23"/>
      <c r="SJF1" s="23"/>
      <c r="SJG1" s="23"/>
      <c r="SJH1" s="23"/>
      <c r="SJI1" s="23"/>
      <c r="SJJ1" s="23"/>
      <c r="SJK1" s="23"/>
      <c r="SJL1" s="23"/>
      <c r="SJM1" s="23"/>
      <c r="SJN1" s="23"/>
      <c r="SJO1" s="23"/>
      <c r="SJP1" s="23"/>
      <c r="SJQ1" s="23"/>
      <c r="SJR1" s="23"/>
      <c r="SJS1" s="23"/>
      <c r="SJT1" s="23"/>
      <c r="SJU1" s="23"/>
      <c r="SJV1" s="23"/>
      <c r="SJW1" s="23"/>
      <c r="SJX1" s="23"/>
      <c r="SJY1" s="23"/>
      <c r="SJZ1" s="23"/>
      <c r="SKA1" s="23"/>
      <c r="SKB1" s="23"/>
      <c r="SKC1" s="23"/>
      <c r="SKD1" s="23"/>
      <c r="SKE1" s="23"/>
      <c r="SKF1" s="23"/>
      <c r="SKG1" s="23"/>
      <c r="SKH1" s="23"/>
      <c r="SKI1" s="23"/>
      <c r="SKJ1" s="23"/>
      <c r="SKK1" s="23"/>
      <c r="SKL1" s="23"/>
      <c r="SKM1" s="23"/>
      <c r="SKN1" s="23"/>
      <c r="SKO1" s="23"/>
      <c r="SKP1" s="23"/>
      <c r="SKQ1" s="23"/>
      <c r="SKR1" s="23"/>
      <c r="SKS1" s="23"/>
      <c r="SKT1" s="23"/>
      <c r="SKU1" s="23"/>
      <c r="SKV1" s="23"/>
      <c r="SKW1" s="23"/>
      <c r="SKX1" s="23"/>
      <c r="SKY1" s="23"/>
      <c r="SKZ1" s="23"/>
      <c r="SLA1" s="23"/>
      <c r="SLB1" s="23"/>
      <c r="SLC1" s="23"/>
      <c r="SLD1" s="23"/>
      <c r="SLE1" s="23"/>
      <c r="SLF1" s="23"/>
      <c r="SLG1" s="23"/>
      <c r="SLH1" s="23"/>
      <c r="SLI1" s="23"/>
      <c r="SLJ1" s="23"/>
      <c r="SLK1" s="23"/>
      <c r="SLL1" s="23"/>
      <c r="SLM1" s="23"/>
      <c r="SLN1" s="23"/>
      <c r="SLO1" s="23"/>
      <c r="SLP1" s="23"/>
      <c r="SLQ1" s="23"/>
      <c r="SLR1" s="23"/>
      <c r="SLS1" s="23"/>
      <c r="SLT1" s="23"/>
      <c r="SLU1" s="23"/>
      <c r="SLV1" s="23"/>
      <c r="SLW1" s="23"/>
      <c r="SLX1" s="23"/>
      <c r="SLY1" s="23"/>
      <c r="SLZ1" s="23"/>
      <c r="SMA1" s="23"/>
      <c r="SMB1" s="23"/>
      <c r="SMC1" s="23"/>
      <c r="SMD1" s="23"/>
      <c r="SME1" s="23"/>
      <c r="SMF1" s="23"/>
      <c r="SMG1" s="23"/>
      <c r="SMH1" s="23"/>
      <c r="SMI1" s="23"/>
      <c r="SMJ1" s="23"/>
      <c r="SMK1" s="23"/>
      <c r="SML1" s="23"/>
      <c r="SMM1" s="23"/>
      <c r="SMN1" s="23"/>
      <c r="SMO1" s="23"/>
      <c r="SMP1" s="23"/>
      <c r="SMQ1" s="23"/>
      <c r="SMR1" s="23"/>
      <c r="SMS1" s="23"/>
      <c r="SMT1" s="23"/>
      <c r="SMU1" s="23"/>
      <c r="SMV1" s="23"/>
      <c r="SMW1" s="23"/>
      <c r="SMX1" s="23"/>
      <c r="SMY1" s="23"/>
      <c r="SMZ1" s="23"/>
      <c r="SNA1" s="23"/>
      <c r="SNB1" s="23"/>
      <c r="SNC1" s="23"/>
      <c r="SND1" s="23"/>
      <c r="SNE1" s="23"/>
      <c r="SNF1" s="23"/>
      <c r="SNG1" s="23"/>
      <c r="SNH1" s="23"/>
      <c r="SNI1" s="23"/>
      <c r="SNJ1" s="23"/>
      <c r="SNK1" s="23"/>
      <c r="SNL1" s="23"/>
      <c r="SNM1" s="23"/>
      <c r="SNN1" s="23"/>
      <c r="SNO1" s="23"/>
      <c r="SNP1" s="23"/>
      <c r="SNQ1" s="23"/>
      <c r="SNR1" s="23"/>
      <c r="SNS1" s="23"/>
      <c r="SNT1" s="23"/>
      <c r="SNU1" s="23"/>
      <c r="SNV1" s="23"/>
      <c r="SNW1" s="23"/>
      <c r="SNX1" s="23"/>
      <c r="SNY1" s="23"/>
      <c r="SNZ1" s="23"/>
      <c r="SOA1" s="23"/>
      <c r="SOB1" s="23"/>
      <c r="SOC1" s="23"/>
      <c r="SOD1" s="23"/>
      <c r="SOE1" s="23"/>
      <c r="SOF1" s="23"/>
      <c r="SOG1" s="23"/>
      <c r="SOH1" s="23"/>
      <c r="SOI1" s="23"/>
      <c r="SOJ1" s="23"/>
      <c r="SOK1" s="23"/>
      <c r="SOL1" s="23"/>
      <c r="SOM1" s="23"/>
      <c r="SON1" s="23"/>
      <c r="SOO1" s="23"/>
      <c r="SOP1" s="23"/>
      <c r="SOQ1" s="23"/>
      <c r="SOR1" s="23"/>
      <c r="SOS1" s="23"/>
      <c r="SOT1" s="23"/>
      <c r="SOU1" s="23"/>
      <c r="SOV1" s="23"/>
      <c r="SOW1" s="23"/>
      <c r="SOX1" s="23"/>
      <c r="SOY1" s="23"/>
      <c r="SOZ1" s="23"/>
      <c r="SPA1" s="23"/>
      <c r="SPB1" s="23"/>
      <c r="SPC1" s="23"/>
      <c r="SPD1" s="23"/>
      <c r="SPE1" s="23"/>
      <c r="SPF1" s="23"/>
      <c r="SPG1" s="23"/>
      <c r="SPH1" s="23"/>
      <c r="SPI1" s="23"/>
      <c r="SPJ1" s="23"/>
      <c r="SPK1" s="23"/>
      <c r="SPL1" s="23"/>
      <c r="SPM1" s="23"/>
      <c r="SPN1" s="23"/>
      <c r="SPO1" s="23"/>
      <c r="SPP1" s="23"/>
      <c r="SPQ1" s="23"/>
      <c r="SPR1" s="23"/>
      <c r="SPS1" s="23"/>
      <c r="SPT1" s="23"/>
      <c r="SPU1" s="23"/>
      <c r="SPV1" s="23"/>
      <c r="SPW1" s="23"/>
      <c r="SPX1" s="23"/>
      <c r="SPY1" s="23"/>
      <c r="SPZ1" s="23"/>
      <c r="SQA1" s="23"/>
      <c r="SQB1" s="23"/>
      <c r="SQC1" s="23"/>
      <c r="SQD1" s="23"/>
      <c r="SQE1" s="23"/>
      <c r="SQF1" s="23"/>
      <c r="SQG1" s="23"/>
      <c r="SQH1" s="23"/>
      <c r="SQI1" s="23"/>
      <c r="SQJ1" s="23"/>
      <c r="SQK1" s="23"/>
      <c r="SQL1" s="23"/>
      <c r="SQM1" s="23"/>
      <c r="SQN1" s="23"/>
      <c r="SQO1" s="23"/>
      <c r="SQP1" s="23"/>
      <c r="SQQ1" s="23"/>
      <c r="SQR1" s="23"/>
      <c r="SQS1" s="23"/>
      <c r="SQT1" s="23"/>
      <c r="SQU1" s="23"/>
      <c r="SQV1" s="23"/>
      <c r="SQW1" s="23"/>
      <c r="SQX1" s="23"/>
      <c r="SQY1" s="23"/>
      <c r="SQZ1" s="23"/>
      <c r="SRA1" s="23"/>
      <c r="SRB1" s="23"/>
      <c r="SRC1" s="23"/>
      <c r="SRD1" s="23"/>
      <c r="SRE1" s="23"/>
      <c r="SRF1" s="23"/>
      <c r="SRG1" s="23"/>
      <c r="SRH1" s="23"/>
      <c r="SRI1" s="23"/>
      <c r="SRJ1" s="23"/>
      <c r="SRK1" s="23"/>
      <c r="SRL1" s="23"/>
      <c r="SRM1" s="23"/>
      <c r="SRN1" s="23"/>
      <c r="SRO1" s="23"/>
      <c r="SRP1" s="23"/>
      <c r="SRQ1" s="23"/>
      <c r="SRR1" s="23"/>
      <c r="SRS1" s="23"/>
      <c r="SRT1" s="23"/>
      <c r="SRU1" s="23"/>
      <c r="SRV1" s="23"/>
      <c r="SRW1" s="23"/>
      <c r="SRX1" s="23"/>
      <c r="SRY1" s="23"/>
      <c r="SRZ1" s="23"/>
      <c r="SSA1" s="23"/>
      <c r="SSB1" s="23"/>
      <c r="SSC1" s="23"/>
      <c r="SSD1" s="23"/>
      <c r="SSE1" s="23"/>
      <c r="SSF1" s="23"/>
      <c r="SSG1" s="23"/>
      <c r="SSH1" s="23"/>
      <c r="SSI1" s="23"/>
      <c r="SSJ1" s="23"/>
      <c r="SSK1" s="23"/>
      <c r="SSL1" s="23"/>
      <c r="SSM1" s="23"/>
      <c r="SSN1" s="23"/>
      <c r="SSO1" s="23"/>
      <c r="SSP1" s="23"/>
      <c r="SSQ1" s="23"/>
      <c r="SSR1" s="23"/>
      <c r="SSS1" s="23"/>
      <c r="SST1" s="23"/>
      <c r="SSU1" s="23"/>
      <c r="SSV1" s="23"/>
      <c r="SSW1" s="23"/>
      <c r="SSX1" s="23"/>
      <c r="SSY1" s="23"/>
      <c r="SSZ1" s="23"/>
      <c r="STA1" s="23"/>
      <c r="STB1" s="23"/>
      <c r="STC1" s="23"/>
      <c r="STD1" s="23"/>
      <c r="STE1" s="23"/>
      <c r="STF1" s="23"/>
      <c r="STG1" s="23"/>
      <c r="STH1" s="23"/>
      <c r="STI1" s="23"/>
      <c r="STJ1" s="23"/>
      <c r="STK1" s="23"/>
      <c r="STL1" s="23"/>
      <c r="STM1" s="23"/>
      <c r="STN1" s="23"/>
      <c r="STO1" s="23"/>
      <c r="STP1" s="23"/>
      <c r="STQ1" s="23"/>
      <c r="STR1" s="23"/>
      <c r="STS1" s="23"/>
      <c r="STT1" s="23"/>
      <c r="STU1" s="23"/>
      <c r="STV1" s="23"/>
      <c r="STW1" s="23"/>
      <c r="STX1" s="23"/>
      <c r="STY1" s="23"/>
      <c r="STZ1" s="23"/>
      <c r="SUA1" s="23"/>
      <c r="SUB1" s="23"/>
      <c r="SUC1" s="23"/>
      <c r="SUD1" s="23"/>
      <c r="SUE1" s="23"/>
      <c r="SUF1" s="23"/>
      <c r="SUG1" s="23"/>
      <c r="SUH1" s="23"/>
      <c r="SUI1" s="23"/>
      <c r="SUJ1" s="23"/>
      <c r="SUK1" s="23"/>
      <c r="SUL1" s="23"/>
      <c r="SUM1" s="23"/>
      <c r="SUN1" s="23"/>
      <c r="SUO1" s="23"/>
      <c r="SUP1" s="23"/>
      <c r="SUQ1" s="23"/>
      <c r="SUR1" s="23"/>
      <c r="SUS1" s="23"/>
      <c r="SUT1" s="23"/>
      <c r="SUU1" s="23"/>
      <c r="SUV1" s="23"/>
      <c r="SUW1" s="23"/>
      <c r="SUX1" s="23"/>
      <c r="SUY1" s="23"/>
      <c r="SUZ1" s="23"/>
      <c r="SVA1" s="23"/>
      <c r="SVB1" s="23"/>
      <c r="SVC1" s="23"/>
      <c r="SVD1" s="23"/>
      <c r="SVE1" s="23"/>
      <c r="SVF1" s="23"/>
      <c r="SVG1" s="23"/>
      <c r="SVH1" s="23"/>
      <c r="SVI1" s="23"/>
      <c r="SVJ1" s="23"/>
      <c r="SVK1" s="23"/>
      <c r="SVL1" s="23"/>
      <c r="SVM1" s="23"/>
      <c r="SVN1" s="23"/>
      <c r="SVO1" s="23"/>
      <c r="SVP1" s="23"/>
      <c r="SVQ1" s="23"/>
      <c r="SVR1" s="23"/>
      <c r="SVS1" s="23"/>
      <c r="SVT1" s="23"/>
      <c r="SVU1" s="23"/>
      <c r="SVV1" s="23"/>
      <c r="SVW1" s="23"/>
      <c r="SVX1" s="23"/>
      <c r="SVY1" s="23"/>
      <c r="SVZ1" s="23"/>
      <c r="SWA1" s="23"/>
      <c r="SWB1" s="23"/>
      <c r="SWC1" s="23"/>
      <c r="SWD1" s="23"/>
      <c r="SWE1" s="23"/>
      <c r="SWF1" s="23"/>
      <c r="SWG1" s="23"/>
      <c r="SWH1" s="23"/>
      <c r="SWI1" s="23"/>
      <c r="SWJ1" s="23"/>
      <c r="SWK1" s="23"/>
      <c r="SWL1" s="23"/>
      <c r="SWM1" s="23"/>
      <c r="SWN1" s="23"/>
      <c r="SWO1" s="23"/>
      <c r="SWP1" s="23"/>
      <c r="SWQ1" s="23"/>
      <c r="SWR1" s="23"/>
      <c r="SWS1" s="23"/>
      <c r="SWT1" s="23"/>
      <c r="SWU1" s="23"/>
      <c r="SWV1" s="23"/>
      <c r="SWW1" s="23"/>
      <c r="SWX1" s="23"/>
      <c r="SWY1" s="23"/>
      <c r="SWZ1" s="23"/>
      <c r="SXA1" s="23"/>
      <c r="SXB1" s="23"/>
      <c r="SXC1" s="23"/>
      <c r="SXD1" s="23"/>
      <c r="SXE1" s="23"/>
      <c r="SXF1" s="23"/>
      <c r="SXG1" s="23"/>
      <c r="SXH1" s="23"/>
      <c r="SXI1" s="23"/>
      <c r="SXJ1" s="23"/>
      <c r="SXK1" s="23"/>
      <c r="SXL1" s="23"/>
      <c r="SXM1" s="23"/>
      <c r="SXN1" s="23"/>
      <c r="SXO1" s="23"/>
      <c r="SXP1" s="23"/>
      <c r="SXQ1" s="23"/>
      <c r="SXR1" s="23"/>
      <c r="SXS1" s="23"/>
      <c r="SXT1" s="23"/>
      <c r="SXU1" s="23"/>
      <c r="SXV1" s="23"/>
      <c r="SXW1" s="23"/>
      <c r="SXX1" s="23"/>
      <c r="SXY1" s="23"/>
      <c r="SXZ1" s="23"/>
      <c r="SYA1" s="23"/>
      <c r="SYB1" s="23"/>
      <c r="SYC1" s="23"/>
      <c r="SYD1" s="23"/>
      <c r="SYE1" s="23"/>
      <c r="SYF1" s="23"/>
      <c r="SYG1" s="23"/>
      <c r="SYH1" s="23"/>
      <c r="SYI1" s="23"/>
      <c r="SYJ1" s="23"/>
      <c r="SYK1" s="23"/>
      <c r="SYL1" s="23"/>
      <c r="SYM1" s="23"/>
      <c r="SYN1" s="23"/>
      <c r="SYO1" s="23"/>
      <c r="SYP1" s="23"/>
      <c r="SYQ1" s="23"/>
      <c r="SYR1" s="23"/>
      <c r="SYS1" s="23"/>
      <c r="SYT1" s="23"/>
      <c r="SYU1" s="23"/>
      <c r="SYV1" s="23"/>
      <c r="SYW1" s="23"/>
      <c r="SYX1" s="23"/>
      <c r="SYY1" s="23"/>
      <c r="SYZ1" s="23"/>
      <c r="SZA1" s="23"/>
      <c r="SZB1" s="23"/>
      <c r="SZC1" s="23"/>
      <c r="SZD1" s="23"/>
      <c r="SZE1" s="23"/>
      <c r="SZF1" s="23"/>
      <c r="SZG1" s="23"/>
      <c r="SZH1" s="23"/>
      <c r="SZI1" s="23"/>
      <c r="SZJ1" s="23"/>
      <c r="SZK1" s="23"/>
      <c r="SZL1" s="23"/>
      <c r="SZM1" s="23"/>
      <c r="SZN1" s="23"/>
      <c r="SZO1" s="23"/>
      <c r="SZP1" s="23"/>
      <c r="SZQ1" s="23"/>
      <c r="SZR1" s="23"/>
      <c r="SZS1" s="23"/>
      <c r="SZT1" s="23"/>
      <c r="SZU1" s="23"/>
      <c r="SZV1" s="23"/>
      <c r="SZW1" s="23"/>
      <c r="SZX1" s="23"/>
      <c r="SZY1" s="23"/>
      <c r="SZZ1" s="23"/>
      <c r="TAA1" s="23"/>
      <c r="TAB1" s="23"/>
      <c r="TAC1" s="23"/>
      <c r="TAD1" s="23"/>
      <c r="TAE1" s="23"/>
      <c r="TAF1" s="23"/>
      <c r="TAG1" s="23"/>
      <c r="TAH1" s="23"/>
      <c r="TAI1" s="23"/>
      <c r="TAJ1" s="23"/>
      <c r="TAK1" s="23"/>
      <c r="TAL1" s="23"/>
      <c r="TAM1" s="23"/>
      <c r="TAN1" s="23"/>
      <c r="TAO1" s="23"/>
      <c r="TAP1" s="23"/>
      <c r="TAQ1" s="23"/>
      <c r="TAR1" s="23"/>
      <c r="TAS1" s="23"/>
      <c r="TAT1" s="23"/>
      <c r="TAU1" s="23"/>
      <c r="TAV1" s="23"/>
      <c r="TAW1" s="23"/>
      <c r="TAX1" s="23"/>
      <c r="TAY1" s="23"/>
      <c r="TAZ1" s="23"/>
      <c r="TBA1" s="23"/>
      <c r="TBB1" s="23"/>
      <c r="TBC1" s="23"/>
      <c r="TBD1" s="23"/>
      <c r="TBE1" s="23"/>
      <c r="TBF1" s="23"/>
      <c r="TBG1" s="23"/>
      <c r="TBH1" s="23"/>
      <c r="TBI1" s="23"/>
      <c r="TBJ1" s="23"/>
      <c r="TBK1" s="23"/>
      <c r="TBL1" s="23"/>
      <c r="TBM1" s="23"/>
      <c r="TBN1" s="23"/>
      <c r="TBO1" s="23"/>
      <c r="TBP1" s="23"/>
      <c r="TBQ1" s="23"/>
      <c r="TBR1" s="23"/>
      <c r="TBS1" s="23"/>
      <c r="TBT1" s="23"/>
      <c r="TBU1" s="23"/>
      <c r="TBV1" s="23"/>
      <c r="TBW1" s="23"/>
      <c r="TBX1" s="23"/>
      <c r="TBY1" s="23"/>
      <c r="TBZ1" s="23"/>
      <c r="TCA1" s="23"/>
      <c r="TCB1" s="23"/>
      <c r="TCC1" s="23"/>
      <c r="TCD1" s="23"/>
      <c r="TCE1" s="23"/>
      <c r="TCF1" s="23"/>
      <c r="TCG1" s="23"/>
      <c r="TCH1" s="23"/>
      <c r="TCI1" s="23"/>
      <c r="TCJ1" s="23"/>
      <c r="TCK1" s="23"/>
      <c r="TCL1" s="23"/>
      <c r="TCM1" s="23"/>
      <c r="TCN1" s="23"/>
      <c r="TCO1" s="23"/>
      <c r="TCP1" s="23"/>
      <c r="TCQ1" s="23"/>
      <c r="TCR1" s="23"/>
      <c r="TCS1" s="23"/>
      <c r="TCT1" s="23"/>
      <c r="TCU1" s="23"/>
      <c r="TCV1" s="23"/>
      <c r="TCW1" s="23"/>
      <c r="TCX1" s="23"/>
      <c r="TCY1" s="23"/>
      <c r="TCZ1" s="23"/>
      <c r="TDA1" s="23"/>
      <c r="TDB1" s="23"/>
      <c r="TDC1" s="23"/>
      <c r="TDD1" s="23"/>
      <c r="TDE1" s="23"/>
      <c r="TDF1" s="23"/>
      <c r="TDG1" s="23"/>
      <c r="TDH1" s="23"/>
      <c r="TDI1" s="23"/>
      <c r="TDJ1" s="23"/>
      <c r="TDK1" s="23"/>
      <c r="TDL1" s="23"/>
      <c r="TDM1" s="23"/>
      <c r="TDN1" s="23"/>
      <c r="TDO1" s="23"/>
      <c r="TDP1" s="23"/>
      <c r="TDQ1" s="23"/>
      <c r="TDR1" s="23"/>
      <c r="TDS1" s="23"/>
      <c r="TDT1" s="23"/>
      <c r="TDU1" s="23"/>
      <c r="TDV1" s="23"/>
      <c r="TDW1" s="23"/>
      <c r="TDX1" s="23"/>
      <c r="TDY1" s="23"/>
      <c r="TDZ1" s="23"/>
      <c r="TEA1" s="23"/>
      <c r="TEB1" s="23"/>
      <c r="TEC1" s="23"/>
      <c r="TED1" s="23"/>
      <c r="TEE1" s="23"/>
      <c r="TEF1" s="23"/>
      <c r="TEG1" s="23"/>
      <c r="TEH1" s="23"/>
      <c r="TEI1" s="23"/>
      <c r="TEJ1" s="23"/>
      <c r="TEK1" s="23"/>
      <c r="TEL1" s="23"/>
      <c r="TEM1" s="23"/>
      <c r="TEN1" s="23"/>
      <c r="TEO1" s="23"/>
      <c r="TEP1" s="23"/>
      <c r="TEQ1" s="23"/>
      <c r="TER1" s="23"/>
      <c r="TES1" s="23"/>
      <c r="TET1" s="23"/>
      <c r="TEU1" s="23"/>
      <c r="TEV1" s="23"/>
      <c r="TEW1" s="23"/>
      <c r="TEX1" s="23"/>
      <c r="TEY1" s="23"/>
      <c r="TEZ1" s="23"/>
      <c r="TFA1" s="23"/>
      <c r="TFB1" s="23"/>
      <c r="TFC1" s="23"/>
      <c r="TFD1" s="23"/>
      <c r="TFE1" s="23"/>
      <c r="TFF1" s="23"/>
      <c r="TFG1" s="23"/>
      <c r="TFH1" s="23"/>
      <c r="TFI1" s="23"/>
      <c r="TFJ1" s="23"/>
      <c r="TFK1" s="23"/>
      <c r="TFL1" s="23"/>
      <c r="TFM1" s="23"/>
      <c r="TFN1" s="23"/>
      <c r="TFO1" s="23"/>
      <c r="TFP1" s="23"/>
      <c r="TFQ1" s="23"/>
      <c r="TFR1" s="23"/>
      <c r="TFS1" s="23"/>
      <c r="TFT1" s="23"/>
      <c r="TFU1" s="23"/>
      <c r="TFV1" s="23"/>
      <c r="TFW1" s="23"/>
      <c r="TFX1" s="23"/>
      <c r="TFY1" s="23"/>
      <c r="TFZ1" s="23"/>
      <c r="TGA1" s="23"/>
      <c r="TGB1" s="23"/>
      <c r="TGC1" s="23"/>
      <c r="TGD1" s="23"/>
      <c r="TGE1" s="23"/>
      <c r="TGF1" s="23"/>
      <c r="TGG1" s="23"/>
      <c r="TGH1" s="23"/>
      <c r="TGI1" s="23"/>
      <c r="TGJ1" s="23"/>
      <c r="TGK1" s="23"/>
      <c r="TGL1" s="23"/>
      <c r="TGM1" s="23"/>
      <c r="TGN1" s="23"/>
      <c r="TGO1" s="23"/>
      <c r="TGP1" s="23"/>
      <c r="TGQ1" s="23"/>
      <c r="TGR1" s="23"/>
      <c r="TGS1" s="23"/>
      <c r="TGT1" s="23"/>
      <c r="TGU1" s="23"/>
      <c r="TGV1" s="23"/>
      <c r="TGW1" s="23"/>
      <c r="TGX1" s="23"/>
      <c r="TGY1" s="23"/>
      <c r="TGZ1" s="23"/>
      <c r="THA1" s="23"/>
      <c r="THB1" s="23"/>
      <c r="THC1" s="23"/>
      <c r="THD1" s="23"/>
      <c r="THE1" s="23"/>
      <c r="THF1" s="23"/>
      <c r="THG1" s="23"/>
      <c r="THH1" s="23"/>
      <c r="THI1" s="23"/>
      <c r="THJ1" s="23"/>
      <c r="THK1" s="23"/>
      <c r="THL1" s="23"/>
      <c r="THM1" s="23"/>
      <c r="THN1" s="23"/>
      <c r="THO1" s="23"/>
      <c r="THP1" s="23"/>
      <c r="THQ1" s="23"/>
      <c r="THR1" s="23"/>
      <c r="THS1" s="23"/>
      <c r="THT1" s="23"/>
      <c r="THU1" s="23"/>
      <c r="THV1" s="23"/>
      <c r="THW1" s="23"/>
      <c r="THX1" s="23"/>
      <c r="THY1" s="23"/>
      <c r="THZ1" s="23"/>
      <c r="TIA1" s="23"/>
      <c r="TIB1" s="23"/>
      <c r="TIC1" s="23"/>
      <c r="TID1" s="23"/>
      <c r="TIE1" s="23"/>
      <c r="TIF1" s="23"/>
      <c r="TIG1" s="23"/>
      <c r="TIH1" s="23"/>
      <c r="TII1" s="23"/>
      <c r="TIJ1" s="23"/>
      <c r="TIK1" s="23"/>
      <c r="TIL1" s="23"/>
      <c r="TIM1" s="23"/>
      <c r="TIN1" s="23"/>
      <c r="TIO1" s="23"/>
      <c r="TIP1" s="23"/>
      <c r="TIQ1" s="23"/>
      <c r="TIR1" s="23"/>
      <c r="TIS1" s="23"/>
      <c r="TIT1" s="23"/>
      <c r="TIU1" s="23"/>
      <c r="TIV1" s="23"/>
      <c r="TIW1" s="23"/>
      <c r="TIX1" s="23"/>
      <c r="TIY1" s="23"/>
      <c r="TIZ1" s="23"/>
      <c r="TJA1" s="23"/>
      <c r="TJB1" s="23"/>
      <c r="TJC1" s="23"/>
      <c r="TJD1" s="23"/>
      <c r="TJE1" s="23"/>
      <c r="TJF1" s="23"/>
      <c r="TJG1" s="23"/>
      <c r="TJH1" s="23"/>
      <c r="TJI1" s="23"/>
      <c r="TJJ1" s="23"/>
      <c r="TJK1" s="23"/>
      <c r="TJL1" s="23"/>
      <c r="TJM1" s="23"/>
      <c r="TJN1" s="23"/>
      <c r="TJO1" s="23"/>
      <c r="TJP1" s="23"/>
      <c r="TJQ1" s="23"/>
      <c r="TJR1" s="23"/>
      <c r="TJS1" s="23"/>
      <c r="TJT1" s="23"/>
      <c r="TJU1" s="23"/>
      <c r="TJV1" s="23"/>
      <c r="TJW1" s="23"/>
      <c r="TJX1" s="23"/>
      <c r="TJY1" s="23"/>
      <c r="TJZ1" s="23"/>
      <c r="TKA1" s="23"/>
      <c r="TKB1" s="23"/>
      <c r="TKC1" s="23"/>
      <c r="TKD1" s="23"/>
      <c r="TKE1" s="23"/>
      <c r="TKF1" s="23"/>
      <c r="TKG1" s="23"/>
      <c r="TKH1" s="23"/>
      <c r="TKI1" s="23"/>
      <c r="TKJ1" s="23"/>
      <c r="TKK1" s="23"/>
      <c r="TKL1" s="23"/>
      <c r="TKM1" s="23"/>
      <c r="TKN1" s="23"/>
      <c r="TKO1" s="23"/>
      <c r="TKP1" s="23"/>
      <c r="TKQ1" s="23"/>
      <c r="TKR1" s="23"/>
      <c r="TKS1" s="23"/>
      <c r="TKT1" s="23"/>
      <c r="TKU1" s="23"/>
      <c r="TKV1" s="23"/>
      <c r="TKW1" s="23"/>
      <c r="TKX1" s="23"/>
      <c r="TKY1" s="23"/>
      <c r="TKZ1" s="23"/>
      <c r="TLA1" s="23"/>
      <c r="TLB1" s="23"/>
      <c r="TLC1" s="23"/>
      <c r="TLD1" s="23"/>
      <c r="TLE1" s="23"/>
      <c r="TLF1" s="23"/>
      <c r="TLG1" s="23"/>
      <c r="TLH1" s="23"/>
      <c r="TLI1" s="23"/>
      <c r="TLJ1" s="23"/>
      <c r="TLK1" s="23"/>
      <c r="TLL1" s="23"/>
      <c r="TLM1" s="23"/>
      <c r="TLN1" s="23"/>
      <c r="TLO1" s="23"/>
      <c r="TLP1" s="23"/>
      <c r="TLQ1" s="23"/>
      <c r="TLR1" s="23"/>
      <c r="TLS1" s="23"/>
      <c r="TLT1" s="23"/>
      <c r="TLU1" s="23"/>
      <c r="TLV1" s="23"/>
      <c r="TLW1" s="23"/>
      <c r="TLX1" s="23"/>
      <c r="TLY1" s="23"/>
      <c r="TLZ1" s="23"/>
      <c r="TMA1" s="23"/>
      <c r="TMB1" s="23"/>
      <c r="TMC1" s="23"/>
      <c r="TMD1" s="23"/>
      <c r="TME1" s="23"/>
      <c r="TMF1" s="23"/>
      <c r="TMG1" s="23"/>
      <c r="TMH1" s="23"/>
      <c r="TMI1" s="23"/>
      <c r="TMJ1" s="23"/>
      <c r="TMK1" s="23"/>
      <c r="TML1" s="23"/>
      <c r="TMM1" s="23"/>
      <c r="TMN1" s="23"/>
      <c r="TMO1" s="23"/>
      <c r="TMP1" s="23"/>
      <c r="TMQ1" s="23"/>
      <c r="TMR1" s="23"/>
      <c r="TMS1" s="23"/>
      <c r="TMT1" s="23"/>
      <c r="TMU1" s="23"/>
      <c r="TMV1" s="23"/>
      <c r="TMW1" s="23"/>
      <c r="TMX1" s="23"/>
      <c r="TMY1" s="23"/>
      <c r="TMZ1" s="23"/>
      <c r="TNA1" s="23"/>
      <c r="TNB1" s="23"/>
      <c r="TNC1" s="23"/>
      <c r="TND1" s="23"/>
      <c r="TNE1" s="23"/>
      <c r="TNF1" s="23"/>
      <c r="TNG1" s="23"/>
      <c r="TNH1" s="23"/>
      <c r="TNI1" s="23"/>
      <c r="TNJ1" s="23"/>
      <c r="TNK1" s="23"/>
      <c r="TNL1" s="23"/>
      <c r="TNM1" s="23"/>
      <c r="TNN1" s="23"/>
      <c r="TNO1" s="23"/>
      <c r="TNP1" s="23"/>
      <c r="TNQ1" s="23"/>
      <c r="TNR1" s="23"/>
      <c r="TNS1" s="23"/>
      <c r="TNT1" s="23"/>
      <c r="TNU1" s="23"/>
      <c r="TNV1" s="23"/>
      <c r="TNW1" s="23"/>
      <c r="TNX1" s="23"/>
      <c r="TNY1" s="23"/>
      <c r="TNZ1" s="23"/>
      <c r="TOA1" s="23"/>
      <c r="TOB1" s="23"/>
      <c r="TOC1" s="23"/>
      <c r="TOD1" s="23"/>
      <c r="TOE1" s="23"/>
      <c r="TOF1" s="23"/>
      <c r="TOG1" s="23"/>
      <c r="TOH1" s="23"/>
      <c r="TOI1" s="23"/>
      <c r="TOJ1" s="23"/>
      <c r="TOK1" s="23"/>
      <c r="TOL1" s="23"/>
      <c r="TOM1" s="23"/>
      <c r="TON1" s="23"/>
      <c r="TOO1" s="23"/>
      <c r="TOP1" s="23"/>
      <c r="TOQ1" s="23"/>
      <c r="TOR1" s="23"/>
      <c r="TOS1" s="23"/>
      <c r="TOT1" s="23"/>
      <c r="TOU1" s="23"/>
      <c r="TOV1" s="23"/>
      <c r="TOW1" s="23"/>
      <c r="TOX1" s="23"/>
      <c r="TOY1" s="23"/>
      <c r="TOZ1" s="23"/>
      <c r="TPA1" s="23"/>
      <c r="TPB1" s="23"/>
      <c r="TPC1" s="23"/>
      <c r="TPD1" s="23"/>
      <c r="TPE1" s="23"/>
      <c r="TPF1" s="23"/>
      <c r="TPG1" s="23"/>
      <c r="TPH1" s="23"/>
      <c r="TPI1" s="23"/>
      <c r="TPJ1" s="23"/>
      <c r="TPK1" s="23"/>
      <c r="TPL1" s="23"/>
      <c r="TPM1" s="23"/>
      <c r="TPN1" s="23"/>
      <c r="TPO1" s="23"/>
      <c r="TPP1" s="23"/>
      <c r="TPQ1" s="23"/>
      <c r="TPR1" s="23"/>
      <c r="TPS1" s="23"/>
      <c r="TPT1" s="23"/>
      <c r="TPU1" s="23"/>
      <c r="TPV1" s="23"/>
      <c r="TPW1" s="23"/>
      <c r="TPX1" s="23"/>
      <c r="TPY1" s="23"/>
      <c r="TPZ1" s="23"/>
      <c r="TQA1" s="23"/>
      <c r="TQB1" s="23"/>
      <c r="TQC1" s="23"/>
      <c r="TQD1" s="23"/>
      <c r="TQE1" s="23"/>
      <c r="TQF1" s="23"/>
      <c r="TQG1" s="23"/>
      <c r="TQH1" s="23"/>
      <c r="TQI1" s="23"/>
      <c r="TQJ1" s="23"/>
      <c r="TQK1" s="23"/>
      <c r="TQL1" s="23"/>
      <c r="TQM1" s="23"/>
      <c r="TQN1" s="23"/>
      <c r="TQO1" s="23"/>
      <c r="TQP1" s="23"/>
      <c r="TQQ1" s="23"/>
      <c r="TQR1" s="23"/>
      <c r="TQS1" s="23"/>
      <c r="TQT1" s="23"/>
      <c r="TQU1" s="23"/>
      <c r="TQV1" s="23"/>
      <c r="TQW1" s="23"/>
      <c r="TQX1" s="23"/>
      <c r="TQY1" s="23"/>
      <c r="TQZ1" s="23"/>
      <c r="TRA1" s="23"/>
      <c r="TRB1" s="23"/>
      <c r="TRC1" s="23"/>
      <c r="TRD1" s="23"/>
      <c r="TRE1" s="23"/>
      <c r="TRF1" s="23"/>
      <c r="TRG1" s="23"/>
      <c r="TRH1" s="23"/>
      <c r="TRI1" s="23"/>
      <c r="TRJ1" s="23"/>
      <c r="TRK1" s="23"/>
      <c r="TRL1" s="23"/>
      <c r="TRM1" s="23"/>
      <c r="TRN1" s="23"/>
      <c r="TRO1" s="23"/>
      <c r="TRP1" s="23"/>
      <c r="TRQ1" s="23"/>
      <c r="TRR1" s="23"/>
      <c r="TRS1" s="23"/>
      <c r="TRT1" s="23"/>
      <c r="TRU1" s="23"/>
      <c r="TRV1" s="23"/>
      <c r="TRW1" s="23"/>
      <c r="TRX1" s="23"/>
      <c r="TRY1" s="23"/>
      <c r="TRZ1" s="23"/>
      <c r="TSA1" s="23"/>
      <c r="TSB1" s="23"/>
      <c r="TSC1" s="23"/>
      <c r="TSD1" s="23"/>
      <c r="TSE1" s="23"/>
      <c r="TSF1" s="23"/>
      <c r="TSG1" s="23"/>
      <c r="TSH1" s="23"/>
      <c r="TSI1" s="23"/>
      <c r="TSJ1" s="23"/>
      <c r="TSK1" s="23"/>
      <c r="TSL1" s="23"/>
      <c r="TSM1" s="23"/>
      <c r="TSN1" s="23"/>
      <c r="TSO1" s="23"/>
      <c r="TSP1" s="23"/>
      <c r="TSQ1" s="23"/>
      <c r="TSR1" s="23"/>
      <c r="TSS1" s="23"/>
      <c r="TST1" s="23"/>
      <c r="TSU1" s="23"/>
      <c r="TSV1" s="23"/>
      <c r="TSW1" s="23"/>
      <c r="TSX1" s="23"/>
      <c r="TSY1" s="23"/>
      <c r="TSZ1" s="23"/>
      <c r="TTA1" s="23"/>
      <c r="TTB1" s="23"/>
      <c r="TTC1" s="23"/>
      <c r="TTD1" s="23"/>
      <c r="TTE1" s="23"/>
      <c r="TTF1" s="23"/>
      <c r="TTG1" s="23"/>
      <c r="TTH1" s="23"/>
      <c r="TTI1" s="23"/>
      <c r="TTJ1" s="23"/>
      <c r="TTK1" s="23"/>
      <c r="TTL1" s="23"/>
      <c r="TTM1" s="23"/>
      <c r="TTN1" s="23"/>
      <c r="TTO1" s="23"/>
      <c r="TTP1" s="23"/>
      <c r="TTQ1" s="23"/>
      <c r="TTR1" s="23"/>
      <c r="TTS1" s="23"/>
      <c r="TTT1" s="23"/>
      <c r="TTU1" s="23"/>
      <c r="TTV1" s="23"/>
      <c r="TTW1" s="23"/>
      <c r="TTX1" s="23"/>
      <c r="TTY1" s="23"/>
      <c r="TTZ1" s="23"/>
      <c r="TUA1" s="23"/>
      <c r="TUB1" s="23"/>
      <c r="TUC1" s="23"/>
      <c r="TUD1" s="23"/>
      <c r="TUE1" s="23"/>
      <c r="TUF1" s="23"/>
      <c r="TUG1" s="23"/>
      <c r="TUH1" s="23"/>
      <c r="TUI1" s="23"/>
      <c r="TUJ1" s="23"/>
      <c r="TUK1" s="23"/>
      <c r="TUL1" s="23"/>
      <c r="TUM1" s="23"/>
      <c r="TUN1" s="23"/>
      <c r="TUO1" s="23"/>
      <c r="TUP1" s="23"/>
      <c r="TUQ1" s="23"/>
      <c r="TUR1" s="23"/>
      <c r="TUS1" s="23"/>
      <c r="TUT1" s="23"/>
      <c r="TUU1" s="23"/>
      <c r="TUV1" s="23"/>
      <c r="TUW1" s="23"/>
      <c r="TUX1" s="23"/>
      <c r="TUY1" s="23"/>
      <c r="TUZ1" s="23"/>
      <c r="TVA1" s="23"/>
      <c r="TVB1" s="23"/>
      <c r="TVC1" s="23"/>
      <c r="TVD1" s="23"/>
      <c r="TVE1" s="23"/>
      <c r="TVF1" s="23"/>
      <c r="TVG1" s="23"/>
      <c r="TVH1" s="23"/>
      <c r="TVI1" s="23"/>
      <c r="TVJ1" s="23"/>
      <c r="TVK1" s="23"/>
      <c r="TVL1" s="23"/>
      <c r="TVM1" s="23"/>
      <c r="TVN1" s="23"/>
      <c r="TVO1" s="23"/>
      <c r="TVP1" s="23"/>
      <c r="TVQ1" s="23"/>
      <c r="TVR1" s="23"/>
      <c r="TVS1" s="23"/>
      <c r="TVT1" s="23"/>
      <c r="TVU1" s="23"/>
      <c r="TVV1" s="23"/>
      <c r="TVW1" s="23"/>
      <c r="TVX1" s="23"/>
      <c r="TVY1" s="23"/>
      <c r="TVZ1" s="23"/>
      <c r="TWA1" s="23"/>
      <c r="TWB1" s="23"/>
      <c r="TWC1" s="23"/>
      <c r="TWD1" s="23"/>
      <c r="TWE1" s="23"/>
      <c r="TWF1" s="23"/>
      <c r="TWG1" s="23"/>
      <c r="TWH1" s="23"/>
      <c r="TWI1" s="23"/>
      <c r="TWJ1" s="23"/>
      <c r="TWK1" s="23"/>
      <c r="TWL1" s="23"/>
      <c r="TWM1" s="23"/>
      <c r="TWN1" s="23"/>
      <c r="TWO1" s="23"/>
      <c r="TWP1" s="23"/>
      <c r="TWQ1" s="23"/>
      <c r="TWR1" s="23"/>
      <c r="TWS1" s="23"/>
      <c r="TWT1" s="23"/>
      <c r="TWU1" s="23"/>
      <c r="TWV1" s="23"/>
      <c r="TWW1" s="23"/>
      <c r="TWX1" s="23"/>
      <c r="TWY1" s="23"/>
      <c r="TWZ1" s="23"/>
      <c r="TXA1" s="23"/>
      <c r="TXB1" s="23"/>
      <c r="TXC1" s="23"/>
      <c r="TXD1" s="23"/>
      <c r="TXE1" s="23"/>
      <c r="TXF1" s="23"/>
      <c r="TXG1" s="23"/>
      <c r="TXH1" s="23"/>
      <c r="TXI1" s="23"/>
      <c r="TXJ1" s="23"/>
      <c r="TXK1" s="23"/>
      <c r="TXL1" s="23"/>
      <c r="TXM1" s="23"/>
      <c r="TXN1" s="23"/>
      <c r="TXO1" s="23"/>
      <c r="TXP1" s="23"/>
      <c r="TXQ1" s="23"/>
      <c r="TXR1" s="23"/>
      <c r="TXS1" s="23"/>
      <c r="TXT1" s="23"/>
      <c r="TXU1" s="23"/>
      <c r="TXV1" s="23"/>
      <c r="TXW1" s="23"/>
      <c r="TXX1" s="23"/>
      <c r="TXY1" s="23"/>
      <c r="TXZ1" s="23"/>
      <c r="TYA1" s="23"/>
      <c r="TYB1" s="23"/>
      <c r="TYC1" s="23"/>
      <c r="TYD1" s="23"/>
      <c r="TYE1" s="23"/>
      <c r="TYF1" s="23"/>
      <c r="TYG1" s="23"/>
      <c r="TYH1" s="23"/>
      <c r="TYI1" s="23"/>
      <c r="TYJ1" s="23"/>
      <c r="TYK1" s="23"/>
      <c r="TYL1" s="23"/>
      <c r="TYM1" s="23"/>
      <c r="TYN1" s="23"/>
      <c r="TYO1" s="23"/>
      <c r="TYP1" s="23"/>
      <c r="TYQ1" s="23"/>
      <c r="TYR1" s="23"/>
      <c r="TYS1" s="23"/>
      <c r="TYT1" s="23"/>
      <c r="TYU1" s="23"/>
      <c r="TYV1" s="23"/>
      <c r="TYW1" s="23"/>
      <c r="TYX1" s="23"/>
      <c r="TYY1" s="23"/>
      <c r="TYZ1" s="23"/>
      <c r="TZA1" s="23"/>
      <c r="TZB1" s="23"/>
      <c r="TZC1" s="23"/>
      <c r="TZD1" s="23"/>
      <c r="TZE1" s="23"/>
      <c r="TZF1" s="23"/>
      <c r="TZG1" s="23"/>
      <c r="TZH1" s="23"/>
      <c r="TZI1" s="23"/>
      <c r="TZJ1" s="23"/>
      <c r="TZK1" s="23"/>
      <c r="TZL1" s="23"/>
      <c r="TZM1" s="23"/>
      <c r="TZN1" s="23"/>
      <c r="TZO1" s="23"/>
      <c r="TZP1" s="23"/>
      <c r="TZQ1" s="23"/>
      <c r="TZR1" s="23"/>
      <c r="TZS1" s="23"/>
      <c r="TZT1" s="23"/>
      <c r="TZU1" s="23"/>
      <c r="TZV1" s="23"/>
      <c r="TZW1" s="23"/>
      <c r="TZX1" s="23"/>
      <c r="TZY1" s="23"/>
      <c r="TZZ1" s="23"/>
      <c r="UAA1" s="23"/>
      <c r="UAB1" s="23"/>
      <c r="UAC1" s="23"/>
      <c r="UAD1" s="23"/>
      <c r="UAE1" s="23"/>
      <c r="UAF1" s="23"/>
      <c r="UAG1" s="23"/>
      <c r="UAH1" s="23"/>
      <c r="UAI1" s="23"/>
      <c r="UAJ1" s="23"/>
      <c r="UAK1" s="23"/>
      <c r="UAL1" s="23"/>
      <c r="UAM1" s="23"/>
      <c r="UAN1" s="23"/>
      <c r="UAO1" s="23"/>
      <c r="UAP1" s="23"/>
      <c r="UAQ1" s="23"/>
      <c r="UAR1" s="23"/>
      <c r="UAS1" s="23"/>
      <c r="UAT1" s="23"/>
      <c r="UAU1" s="23"/>
      <c r="UAV1" s="23"/>
      <c r="UAW1" s="23"/>
      <c r="UAX1" s="23"/>
      <c r="UAY1" s="23"/>
      <c r="UAZ1" s="23"/>
      <c r="UBA1" s="23"/>
      <c r="UBB1" s="23"/>
      <c r="UBC1" s="23"/>
      <c r="UBD1" s="23"/>
      <c r="UBE1" s="23"/>
      <c r="UBF1" s="23"/>
      <c r="UBG1" s="23"/>
      <c r="UBH1" s="23"/>
      <c r="UBI1" s="23"/>
      <c r="UBJ1" s="23"/>
      <c r="UBK1" s="23"/>
      <c r="UBL1" s="23"/>
      <c r="UBM1" s="23"/>
      <c r="UBN1" s="23"/>
      <c r="UBO1" s="23"/>
      <c r="UBP1" s="23"/>
      <c r="UBQ1" s="23"/>
      <c r="UBR1" s="23"/>
      <c r="UBS1" s="23"/>
      <c r="UBT1" s="23"/>
      <c r="UBU1" s="23"/>
      <c r="UBV1" s="23"/>
      <c r="UBW1" s="23"/>
      <c r="UBX1" s="23"/>
      <c r="UBY1" s="23"/>
      <c r="UBZ1" s="23"/>
      <c r="UCA1" s="23"/>
      <c r="UCB1" s="23"/>
      <c r="UCC1" s="23"/>
      <c r="UCD1" s="23"/>
      <c r="UCE1" s="23"/>
      <c r="UCF1" s="23"/>
      <c r="UCG1" s="23"/>
      <c r="UCH1" s="23"/>
      <c r="UCI1" s="23"/>
      <c r="UCJ1" s="23"/>
      <c r="UCK1" s="23"/>
      <c r="UCL1" s="23"/>
      <c r="UCM1" s="23"/>
      <c r="UCN1" s="23"/>
      <c r="UCO1" s="23"/>
      <c r="UCP1" s="23"/>
      <c r="UCQ1" s="23"/>
      <c r="UCR1" s="23"/>
      <c r="UCS1" s="23"/>
      <c r="UCT1" s="23"/>
      <c r="UCU1" s="23"/>
      <c r="UCV1" s="23"/>
      <c r="UCW1" s="23"/>
      <c r="UCX1" s="23"/>
      <c r="UCY1" s="23"/>
      <c r="UCZ1" s="23"/>
      <c r="UDA1" s="23"/>
      <c r="UDB1" s="23"/>
      <c r="UDC1" s="23"/>
      <c r="UDD1" s="23"/>
      <c r="UDE1" s="23"/>
      <c r="UDF1" s="23"/>
      <c r="UDG1" s="23"/>
      <c r="UDH1" s="23"/>
      <c r="UDI1" s="23"/>
      <c r="UDJ1" s="23"/>
      <c r="UDK1" s="23"/>
      <c r="UDL1" s="23"/>
      <c r="UDM1" s="23"/>
      <c r="UDN1" s="23"/>
      <c r="UDO1" s="23"/>
      <c r="UDP1" s="23"/>
      <c r="UDQ1" s="23"/>
      <c r="UDR1" s="23"/>
      <c r="UDS1" s="23"/>
      <c r="UDT1" s="23"/>
      <c r="UDU1" s="23"/>
      <c r="UDV1" s="23"/>
      <c r="UDW1" s="23"/>
      <c r="UDX1" s="23"/>
      <c r="UDY1" s="23"/>
      <c r="UDZ1" s="23"/>
      <c r="UEA1" s="23"/>
      <c r="UEB1" s="23"/>
      <c r="UEC1" s="23"/>
      <c r="UED1" s="23"/>
      <c r="UEE1" s="23"/>
      <c r="UEF1" s="23"/>
      <c r="UEG1" s="23"/>
      <c r="UEH1" s="23"/>
      <c r="UEI1" s="23"/>
      <c r="UEJ1" s="23"/>
      <c r="UEK1" s="23"/>
      <c r="UEL1" s="23"/>
      <c r="UEM1" s="23"/>
      <c r="UEN1" s="23"/>
      <c r="UEO1" s="23"/>
      <c r="UEP1" s="23"/>
      <c r="UEQ1" s="23"/>
      <c r="UER1" s="23"/>
      <c r="UES1" s="23"/>
      <c r="UET1" s="23"/>
      <c r="UEU1" s="23"/>
      <c r="UEV1" s="23"/>
      <c r="UEW1" s="23"/>
      <c r="UEX1" s="23"/>
      <c r="UEY1" s="23"/>
      <c r="UEZ1" s="23"/>
      <c r="UFA1" s="23"/>
      <c r="UFB1" s="23"/>
      <c r="UFC1" s="23"/>
      <c r="UFD1" s="23"/>
      <c r="UFE1" s="23"/>
      <c r="UFF1" s="23"/>
      <c r="UFG1" s="23"/>
      <c r="UFH1" s="23"/>
      <c r="UFI1" s="23"/>
      <c r="UFJ1" s="23"/>
      <c r="UFK1" s="23"/>
      <c r="UFL1" s="23"/>
      <c r="UFM1" s="23"/>
      <c r="UFN1" s="23"/>
      <c r="UFO1" s="23"/>
      <c r="UFP1" s="23"/>
      <c r="UFQ1" s="23"/>
      <c r="UFR1" s="23"/>
      <c r="UFS1" s="23"/>
      <c r="UFT1" s="23"/>
      <c r="UFU1" s="23"/>
      <c r="UFV1" s="23"/>
      <c r="UFW1" s="23"/>
      <c r="UFX1" s="23"/>
      <c r="UFY1" s="23"/>
      <c r="UFZ1" s="23"/>
      <c r="UGA1" s="23"/>
      <c r="UGB1" s="23"/>
      <c r="UGC1" s="23"/>
      <c r="UGD1" s="23"/>
      <c r="UGE1" s="23"/>
      <c r="UGF1" s="23"/>
      <c r="UGG1" s="23"/>
      <c r="UGH1" s="23"/>
      <c r="UGI1" s="23"/>
      <c r="UGJ1" s="23"/>
      <c r="UGK1" s="23"/>
      <c r="UGL1" s="23"/>
      <c r="UGM1" s="23"/>
      <c r="UGN1" s="23"/>
      <c r="UGO1" s="23"/>
      <c r="UGP1" s="23"/>
      <c r="UGQ1" s="23"/>
      <c r="UGR1" s="23"/>
      <c r="UGS1" s="23"/>
      <c r="UGT1" s="23"/>
      <c r="UGU1" s="23"/>
      <c r="UGV1" s="23"/>
      <c r="UGW1" s="23"/>
      <c r="UGX1" s="23"/>
      <c r="UGY1" s="23"/>
      <c r="UGZ1" s="23"/>
      <c r="UHA1" s="23"/>
      <c r="UHB1" s="23"/>
      <c r="UHC1" s="23"/>
      <c r="UHD1" s="23"/>
      <c r="UHE1" s="23"/>
      <c r="UHF1" s="23"/>
      <c r="UHG1" s="23"/>
      <c r="UHH1" s="23"/>
      <c r="UHI1" s="23"/>
      <c r="UHJ1" s="23"/>
      <c r="UHK1" s="23"/>
      <c r="UHL1" s="23"/>
      <c r="UHM1" s="23"/>
      <c r="UHN1" s="23"/>
      <c r="UHO1" s="23"/>
      <c r="UHP1" s="23"/>
      <c r="UHQ1" s="23"/>
      <c r="UHR1" s="23"/>
      <c r="UHS1" s="23"/>
      <c r="UHT1" s="23"/>
      <c r="UHU1" s="23"/>
      <c r="UHV1" s="23"/>
      <c r="UHW1" s="23"/>
      <c r="UHX1" s="23"/>
      <c r="UHY1" s="23"/>
      <c r="UHZ1" s="23"/>
      <c r="UIA1" s="23"/>
      <c r="UIB1" s="23"/>
      <c r="UIC1" s="23"/>
      <c r="UID1" s="23"/>
      <c r="UIE1" s="23"/>
      <c r="UIF1" s="23"/>
      <c r="UIG1" s="23"/>
      <c r="UIH1" s="23"/>
      <c r="UII1" s="23"/>
      <c r="UIJ1" s="23"/>
      <c r="UIK1" s="23"/>
      <c r="UIL1" s="23"/>
      <c r="UIM1" s="23"/>
      <c r="UIN1" s="23"/>
      <c r="UIO1" s="23"/>
      <c r="UIP1" s="23"/>
      <c r="UIQ1" s="23"/>
      <c r="UIR1" s="23"/>
      <c r="UIS1" s="23"/>
      <c r="UIT1" s="23"/>
      <c r="UIU1" s="23"/>
      <c r="UIV1" s="23"/>
      <c r="UIW1" s="23"/>
      <c r="UIX1" s="23"/>
      <c r="UIY1" s="23"/>
      <c r="UIZ1" s="23"/>
      <c r="UJA1" s="23"/>
      <c r="UJB1" s="23"/>
      <c r="UJC1" s="23"/>
      <c r="UJD1" s="23"/>
      <c r="UJE1" s="23"/>
      <c r="UJF1" s="23"/>
      <c r="UJG1" s="23"/>
      <c r="UJH1" s="23"/>
      <c r="UJI1" s="23"/>
      <c r="UJJ1" s="23"/>
      <c r="UJK1" s="23"/>
      <c r="UJL1" s="23"/>
      <c r="UJM1" s="23"/>
      <c r="UJN1" s="23"/>
      <c r="UJO1" s="23"/>
      <c r="UJP1" s="23"/>
      <c r="UJQ1" s="23"/>
      <c r="UJR1" s="23"/>
      <c r="UJS1" s="23"/>
      <c r="UJT1" s="23"/>
      <c r="UJU1" s="23"/>
      <c r="UJV1" s="23"/>
      <c r="UJW1" s="23"/>
      <c r="UJX1" s="23"/>
      <c r="UJY1" s="23"/>
      <c r="UJZ1" s="23"/>
      <c r="UKA1" s="23"/>
      <c r="UKB1" s="23"/>
      <c r="UKC1" s="23"/>
      <c r="UKD1" s="23"/>
      <c r="UKE1" s="23"/>
      <c r="UKF1" s="23"/>
      <c r="UKG1" s="23"/>
      <c r="UKH1" s="23"/>
      <c r="UKI1" s="23"/>
      <c r="UKJ1" s="23"/>
      <c r="UKK1" s="23"/>
      <c r="UKL1" s="23"/>
      <c r="UKM1" s="23"/>
      <c r="UKN1" s="23"/>
      <c r="UKO1" s="23"/>
      <c r="UKP1" s="23"/>
      <c r="UKQ1" s="23"/>
      <c r="UKR1" s="23"/>
      <c r="UKS1" s="23"/>
      <c r="UKT1" s="23"/>
      <c r="UKU1" s="23"/>
      <c r="UKV1" s="23"/>
      <c r="UKW1" s="23"/>
      <c r="UKX1" s="23"/>
      <c r="UKY1" s="23"/>
      <c r="UKZ1" s="23"/>
      <c r="ULA1" s="23"/>
      <c r="ULB1" s="23"/>
      <c r="ULC1" s="23"/>
      <c r="ULD1" s="23"/>
      <c r="ULE1" s="23"/>
      <c r="ULF1" s="23"/>
      <c r="ULG1" s="23"/>
      <c r="ULH1" s="23"/>
      <c r="ULI1" s="23"/>
      <c r="ULJ1" s="23"/>
      <c r="ULK1" s="23"/>
      <c r="ULL1" s="23"/>
      <c r="ULM1" s="23"/>
      <c r="ULN1" s="23"/>
      <c r="ULO1" s="23"/>
      <c r="ULP1" s="23"/>
      <c r="ULQ1" s="23"/>
      <c r="ULR1" s="23"/>
      <c r="ULS1" s="23"/>
      <c r="ULT1" s="23"/>
      <c r="ULU1" s="23"/>
      <c r="ULV1" s="23"/>
      <c r="ULW1" s="23"/>
      <c r="ULX1" s="23"/>
      <c r="ULY1" s="23"/>
      <c r="ULZ1" s="23"/>
      <c r="UMA1" s="23"/>
      <c r="UMB1" s="23"/>
      <c r="UMC1" s="23"/>
      <c r="UMD1" s="23"/>
      <c r="UME1" s="23"/>
      <c r="UMF1" s="23"/>
      <c r="UMG1" s="23"/>
      <c r="UMH1" s="23"/>
      <c r="UMI1" s="23"/>
      <c r="UMJ1" s="23"/>
      <c r="UMK1" s="23"/>
      <c r="UML1" s="23"/>
      <c r="UMM1" s="23"/>
      <c r="UMN1" s="23"/>
      <c r="UMO1" s="23"/>
      <c r="UMP1" s="23"/>
      <c r="UMQ1" s="23"/>
      <c r="UMR1" s="23"/>
      <c r="UMS1" s="23"/>
      <c r="UMT1" s="23"/>
      <c r="UMU1" s="23"/>
      <c r="UMV1" s="23"/>
      <c r="UMW1" s="23"/>
      <c r="UMX1" s="23"/>
      <c r="UMY1" s="23"/>
      <c r="UMZ1" s="23"/>
      <c r="UNA1" s="23"/>
      <c r="UNB1" s="23"/>
      <c r="UNC1" s="23"/>
      <c r="UND1" s="23"/>
      <c r="UNE1" s="23"/>
      <c r="UNF1" s="23"/>
      <c r="UNG1" s="23"/>
      <c r="UNH1" s="23"/>
      <c r="UNI1" s="23"/>
      <c r="UNJ1" s="23"/>
      <c r="UNK1" s="23"/>
      <c r="UNL1" s="23"/>
      <c r="UNM1" s="23"/>
      <c r="UNN1" s="23"/>
      <c r="UNO1" s="23"/>
      <c r="UNP1" s="23"/>
      <c r="UNQ1" s="23"/>
      <c r="UNR1" s="23"/>
      <c r="UNS1" s="23"/>
      <c r="UNT1" s="23"/>
      <c r="UNU1" s="23"/>
      <c r="UNV1" s="23"/>
      <c r="UNW1" s="23"/>
      <c r="UNX1" s="23"/>
      <c r="UNY1" s="23"/>
      <c r="UNZ1" s="23"/>
      <c r="UOA1" s="23"/>
      <c r="UOB1" s="23"/>
      <c r="UOC1" s="23"/>
      <c r="UOD1" s="23"/>
      <c r="UOE1" s="23"/>
      <c r="UOF1" s="23"/>
      <c r="UOG1" s="23"/>
      <c r="UOH1" s="23"/>
      <c r="UOI1" s="23"/>
      <c r="UOJ1" s="23"/>
      <c r="UOK1" s="23"/>
      <c r="UOL1" s="23"/>
      <c r="UOM1" s="23"/>
      <c r="UON1" s="23"/>
      <c r="UOO1" s="23"/>
      <c r="UOP1" s="23"/>
      <c r="UOQ1" s="23"/>
      <c r="UOR1" s="23"/>
      <c r="UOS1" s="23"/>
      <c r="UOT1" s="23"/>
      <c r="UOU1" s="23"/>
      <c r="UOV1" s="23"/>
      <c r="UOW1" s="23"/>
      <c r="UOX1" s="23"/>
      <c r="UOY1" s="23"/>
      <c r="UOZ1" s="23"/>
      <c r="UPA1" s="23"/>
      <c r="UPB1" s="23"/>
      <c r="UPC1" s="23"/>
      <c r="UPD1" s="23"/>
      <c r="UPE1" s="23"/>
      <c r="UPF1" s="23"/>
      <c r="UPG1" s="23"/>
      <c r="UPH1" s="23"/>
      <c r="UPI1" s="23"/>
      <c r="UPJ1" s="23"/>
      <c r="UPK1" s="23"/>
      <c r="UPL1" s="23"/>
      <c r="UPM1" s="23"/>
      <c r="UPN1" s="23"/>
      <c r="UPO1" s="23"/>
      <c r="UPP1" s="23"/>
      <c r="UPQ1" s="23"/>
      <c r="UPR1" s="23"/>
      <c r="UPS1" s="23"/>
      <c r="UPT1" s="23"/>
      <c r="UPU1" s="23"/>
      <c r="UPV1" s="23"/>
      <c r="UPW1" s="23"/>
      <c r="UPX1" s="23"/>
      <c r="UPY1" s="23"/>
      <c r="UPZ1" s="23"/>
      <c r="UQA1" s="23"/>
      <c r="UQB1" s="23"/>
      <c r="UQC1" s="23"/>
      <c r="UQD1" s="23"/>
      <c r="UQE1" s="23"/>
      <c r="UQF1" s="23"/>
      <c r="UQG1" s="23"/>
      <c r="UQH1" s="23"/>
      <c r="UQI1" s="23"/>
      <c r="UQJ1" s="23"/>
      <c r="UQK1" s="23"/>
      <c r="UQL1" s="23"/>
      <c r="UQM1" s="23"/>
      <c r="UQN1" s="23"/>
      <c r="UQO1" s="23"/>
      <c r="UQP1" s="23"/>
      <c r="UQQ1" s="23"/>
      <c r="UQR1" s="23"/>
      <c r="UQS1" s="23"/>
      <c r="UQT1" s="23"/>
      <c r="UQU1" s="23"/>
      <c r="UQV1" s="23"/>
      <c r="UQW1" s="23"/>
      <c r="UQX1" s="23"/>
      <c r="UQY1" s="23"/>
      <c r="UQZ1" s="23"/>
      <c r="URA1" s="23"/>
      <c r="URB1" s="23"/>
      <c r="URC1" s="23"/>
      <c r="URD1" s="23"/>
      <c r="URE1" s="23"/>
      <c r="URF1" s="23"/>
      <c r="URG1" s="23"/>
      <c r="URH1" s="23"/>
      <c r="URI1" s="23"/>
      <c r="URJ1" s="23"/>
      <c r="URK1" s="23"/>
      <c r="URL1" s="23"/>
      <c r="URM1" s="23"/>
      <c r="URN1" s="23"/>
      <c r="URO1" s="23"/>
      <c r="URP1" s="23"/>
      <c r="URQ1" s="23"/>
      <c r="URR1" s="23"/>
      <c r="URS1" s="23"/>
      <c r="URT1" s="23"/>
      <c r="URU1" s="23"/>
      <c r="URV1" s="23"/>
      <c r="URW1" s="23"/>
      <c r="URX1" s="23"/>
      <c r="URY1" s="23"/>
      <c r="URZ1" s="23"/>
      <c r="USA1" s="23"/>
      <c r="USB1" s="23"/>
      <c r="USC1" s="23"/>
      <c r="USD1" s="23"/>
      <c r="USE1" s="23"/>
      <c r="USF1" s="23"/>
      <c r="USG1" s="23"/>
      <c r="USH1" s="23"/>
      <c r="USI1" s="23"/>
      <c r="USJ1" s="23"/>
      <c r="USK1" s="23"/>
      <c r="USL1" s="23"/>
      <c r="USM1" s="23"/>
      <c r="USN1" s="23"/>
      <c r="USO1" s="23"/>
      <c r="USP1" s="23"/>
      <c r="USQ1" s="23"/>
      <c r="USR1" s="23"/>
      <c r="USS1" s="23"/>
      <c r="UST1" s="23"/>
      <c r="USU1" s="23"/>
      <c r="USV1" s="23"/>
      <c r="USW1" s="23"/>
      <c r="USX1" s="23"/>
      <c r="USY1" s="23"/>
      <c r="USZ1" s="23"/>
      <c r="UTA1" s="23"/>
      <c r="UTB1" s="23"/>
      <c r="UTC1" s="23"/>
      <c r="UTD1" s="23"/>
      <c r="UTE1" s="23"/>
      <c r="UTF1" s="23"/>
      <c r="UTG1" s="23"/>
      <c r="UTH1" s="23"/>
      <c r="UTI1" s="23"/>
      <c r="UTJ1" s="23"/>
      <c r="UTK1" s="23"/>
      <c r="UTL1" s="23"/>
      <c r="UTM1" s="23"/>
      <c r="UTN1" s="23"/>
      <c r="UTO1" s="23"/>
      <c r="UTP1" s="23"/>
      <c r="UTQ1" s="23"/>
      <c r="UTR1" s="23"/>
      <c r="UTS1" s="23"/>
      <c r="UTT1" s="23"/>
      <c r="UTU1" s="23"/>
      <c r="UTV1" s="23"/>
      <c r="UTW1" s="23"/>
      <c r="UTX1" s="23"/>
      <c r="UTY1" s="23"/>
      <c r="UTZ1" s="23"/>
      <c r="UUA1" s="23"/>
      <c r="UUB1" s="23"/>
      <c r="UUC1" s="23"/>
      <c r="UUD1" s="23"/>
      <c r="UUE1" s="23"/>
      <c r="UUF1" s="23"/>
      <c r="UUG1" s="23"/>
      <c r="UUH1" s="23"/>
      <c r="UUI1" s="23"/>
      <c r="UUJ1" s="23"/>
      <c r="UUK1" s="23"/>
      <c r="UUL1" s="23"/>
      <c r="UUM1" s="23"/>
      <c r="UUN1" s="23"/>
      <c r="UUO1" s="23"/>
      <c r="UUP1" s="23"/>
      <c r="UUQ1" s="23"/>
      <c r="UUR1" s="23"/>
      <c r="UUS1" s="23"/>
      <c r="UUT1" s="23"/>
      <c r="UUU1" s="23"/>
      <c r="UUV1" s="23"/>
      <c r="UUW1" s="23"/>
      <c r="UUX1" s="23"/>
      <c r="UUY1" s="23"/>
      <c r="UUZ1" s="23"/>
      <c r="UVA1" s="23"/>
      <c r="UVB1" s="23"/>
      <c r="UVC1" s="23"/>
      <c r="UVD1" s="23"/>
      <c r="UVE1" s="23"/>
      <c r="UVF1" s="23"/>
      <c r="UVG1" s="23"/>
      <c r="UVH1" s="23"/>
      <c r="UVI1" s="23"/>
      <c r="UVJ1" s="23"/>
      <c r="UVK1" s="23"/>
      <c r="UVL1" s="23"/>
      <c r="UVM1" s="23"/>
      <c r="UVN1" s="23"/>
      <c r="UVO1" s="23"/>
      <c r="UVP1" s="23"/>
      <c r="UVQ1" s="23"/>
      <c r="UVR1" s="23"/>
      <c r="UVS1" s="23"/>
      <c r="UVT1" s="23"/>
      <c r="UVU1" s="23"/>
      <c r="UVV1" s="23"/>
      <c r="UVW1" s="23"/>
      <c r="UVX1" s="23"/>
      <c r="UVY1" s="23"/>
      <c r="UVZ1" s="23"/>
      <c r="UWA1" s="23"/>
      <c r="UWB1" s="23"/>
      <c r="UWC1" s="23"/>
      <c r="UWD1" s="23"/>
      <c r="UWE1" s="23"/>
      <c r="UWF1" s="23"/>
      <c r="UWG1" s="23"/>
      <c r="UWH1" s="23"/>
      <c r="UWI1" s="23"/>
      <c r="UWJ1" s="23"/>
      <c r="UWK1" s="23"/>
      <c r="UWL1" s="23"/>
      <c r="UWM1" s="23"/>
      <c r="UWN1" s="23"/>
      <c r="UWO1" s="23"/>
      <c r="UWP1" s="23"/>
      <c r="UWQ1" s="23"/>
      <c r="UWR1" s="23"/>
      <c r="UWS1" s="23"/>
      <c r="UWT1" s="23"/>
      <c r="UWU1" s="23"/>
      <c r="UWV1" s="23"/>
      <c r="UWW1" s="23"/>
      <c r="UWX1" s="23"/>
      <c r="UWY1" s="23"/>
      <c r="UWZ1" s="23"/>
      <c r="UXA1" s="23"/>
      <c r="UXB1" s="23"/>
      <c r="UXC1" s="23"/>
      <c r="UXD1" s="23"/>
      <c r="UXE1" s="23"/>
      <c r="UXF1" s="23"/>
      <c r="UXG1" s="23"/>
      <c r="UXH1" s="23"/>
      <c r="UXI1" s="23"/>
      <c r="UXJ1" s="23"/>
      <c r="UXK1" s="23"/>
      <c r="UXL1" s="23"/>
      <c r="UXM1" s="23"/>
      <c r="UXN1" s="23"/>
      <c r="UXO1" s="23"/>
      <c r="UXP1" s="23"/>
      <c r="UXQ1" s="23"/>
      <c r="UXR1" s="23"/>
      <c r="UXS1" s="23"/>
      <c r="UXT1" s="23"/>
      <c r="UXU1" s="23"/>
      <c r="UXV1" s="23"/>
      <c r="UXW1" s="23"/>
      <c r="UXX1" s="23"/>
      <c r="UXY1" s="23"/>
      <c r="UXZ1" s="23"/>
      <c r="UYA1" s="23"/>
      <c r="UYB1" s="23"/>
      <c r="UYC1" s="23"/>
      <c r="UYD1" s="23"/>
      <c r="UYE1" s="23"/>
      <c r="UYF1" s="23"/>
      <c r="UYG1" s="23"/>
      <c r="UYH1" s="23"/>
      <c r="UYI1" s="23"/>
      <c r="UYJ1" s="23"/>
      <c r="UYK1" s="23"/>
      <c r="UYL1" s="23"/>
      <c r="UYM1" s="23"/>
      <c r="UYN1" s="23"/>
      <c r="UYO1" s="23"/>
      <c r="UYP1" s="23"/>
      <c r="UYQ1" s="23"/>
      <c r="UYR1" s="23"/>
      <c r="UYS1" s="23"/>
      <c r="UYT1" s="23"/>
      <c r="UYU1" s="23"/>
      <c r="UYV1" s="23"/>
      <c r="UYW1" s="23"/>
      <c r="UYX1" s="23"/>
      <c r="UYY1" s="23"/>
      <c r="UYZ1" s="23"/>
      <c r="UZA1" s="23"/>
      <c r="UZB1" s="23"/>
      <c r="UZC1" s="23"/>
      <c r="UZD1" s="23"/>
      <c r="UZE1" s="23"/>
      <c r="UZF1" s="23"/>
      <c r="UZG1" s="23"/>
      <c r="UZH1" s="23"/>
      <c r="UZI1" s="23"/>
      <c r="UZJ1" s="23"/>
      <c r="UZK1" s="23"/>
      <c r="UZL1" s="23"/>
      <c r="UZM1" s="23"/>
      <c r="UZN1" s="23"/>
      <c r="UZO1" s="23"/>
      <c r="UZP1" s="23"/>
      <c r="UZQ1" s="23"/>
      <c r="UZR1" s="23"/>
      <c r="UZS1" s="23"/>
      <c r="UZT1" s="23"/>
      <c r="UZU1" s="23"/>
      <c r="UZV1" s="23"/>
      <c r="UZW1" s="23"/>
      <c r="UZX1" s="23"/>
      <c r="UZY1" s="23"/>
      <c r="UZZ1" s="23"/>
      <c r="VAA1" s="23"/>
      <c r="VAB1" s="23"/>
      <c r="VAC1" s="23"/>
      <c r="VAD1" s="23"/>
      <c r="VAE1" s="23"/>
      <c r="VAF1" s="23"/>
      <c r="VAG1" s="23"/>
      <c r="VAH1" s="23"/>
      <c r="VAI1" s="23"/>
      <c r="VAJ1" s="23"/>
      <c r="VAK1" s="23"/>
      <c r="VAL1" s="23"/>
      <c r="VAM1" s="23"/>
      <c r="VAN1" s="23"/>
      <c r="VAO1" s="23"/>
      <c r="VAP1" s="23"/>
      <c r="VAQ1" s="23"/>
      <c r="VAR1" s="23"/>
      <c r="VAS1" s="23"/>
      <c r="VAT1" s="23"/>
      <c r="VAU1" s="23"/>
      <c r="VAV1" s="23"/>
      <c r="VAW1" s="23"/>
      <c r="VAX1" s="23"/>
      <c r="VAY1" s="23"/>
      <c r="VAZ1" s="23"/>
      <c r="VBA1" s="23"/>
      <c r="VBB1" s="23"/>
      <c r="VBC1" s="23"/>
      <c r="VBD1" s="23"/>
      <c r="VBE1" s="23"/>
      <c r="VBF1" s="23"/>
      <c r="VBG1" s="23"/>
      <c r="VBH1" s="23"/>
      <c r="VBI1" s="23"/>
      <c r="VBJ1" s="23"/>
      <c r="VBK1" s="23"/>
      <c r="VBL1" s="23"/>
      <c r="VBM1" s="23"/>
      <c r="VBN1" s="23"/>
      <c r="VBO1" s="23"/>
      <c r="VBP1" s="23"/>
      <c r="VBQ1" s="23"/>
      <c r="VBR1" s="23"/>
      <c r="VBS1" s="23"/>
      <c r="VBT1" s="23"/>
      <c r="VBU1" s="23"/>
      <c r="VBV1" s="23"/>
      <c r="VBW1" s="23"/>
      <c r="VBX1" s="23"/>
      <c r="VBY1" s="23"/>
      <c r="VBZ1" s="23"/>
      <c r="VCA1" s="23"/>
      <c r="VCB1" s="23"/>
      <c r="VCC1" s="23"/>
      <c r="VCD1" s="23"/>
      <c r="VCE1" s="23"/>
      <c r="VCF1" s="23"/>
      <c r="VCG1" s="23"/>
      <c r="VCH1" s="23"/>
      <c r="VCI1" s="23"/>
      <c r="VCJ1" s="23"/>
      <c r="VCK1" s="23"/>
      <c r="VCL1" s="23"/>
      <c r="VCM1" s="23"/>
      <c r="VCN1" s="23"/>
      <c r="VCO1" s="23"/>
      <c r="VCP1" s="23"/>
      <c r="VCQ1" s="23"/>
      <c r="VCR1" s="23"/>
      <c r="VCS1" s="23"/>
      <c r="VCT1" s="23"/>
      <c r="VCU1" s="23"/>
      <c r="VCV1" s="23"/>
      <c r="VCW1" s="23"/>
      <c r="VCX1" s="23"/>
      <c r="VCY1" s="23"/>
      <c r="VCZ1" s="23"/>
      <c r="VDA1" s="23"/>
      <c r="VDB1" s="23"/>
      <c r="VDC1" s="23"/>
      <c r="VDD1" s="23"/>
      <c r="VDE1" s="23"/>
      <c r="VDF1" s="23"/>
      <c r="VDG1" s="23"/>
      <c r="VDH1" s="23"/>
      <c r="VDI1" s="23"/>
      <c r="VDJ1" s="23"/>
      <c r="VDK1" s="23"/>
      <c r="VDL1" s="23"/>
      <c r="VDM1" s="23"/>
      <c r="VDN1" s="23"/>
      <c r="VDO1" s="23"/>
      <c r="VDP1" s="23"/>
      <c r="VDQ1" s="23"/>
      <c r="VDR1" s="23"/>
      <c r="VDS1" s="23"/>
      <c r="VDT1" s="23"/>
      <c r="VDU1" s="23"/>
      <c r="VDV1" s="23"/>
      <c r="VDW1" s="23"/>
      <c r="VDX1" s="23"/>
      <c r="VDY1" s="23"/>
      <c r="VDZ1" s="23"/>
      <c r="VEA1" s="23"/>
      <c r="VEB1" s="23"/>
      <c r="VEC1" s="23"/>
      <c r="VED1" s="23"/>
      <c r="VEE1" s="23"/>
      <c r="VEF1" s="23"/>
      <c r="VEG1" s="23"/>
      <c r="VEH1" s="23"/>
      <c r="VEI1" s="23"/>
      <c r="VEJ1" s="23"/>
      <c r="VEK1" s="23"/>
      <c r="VEL1" s="23"/>
      <c r="VEM1" s="23"/>
      <c r="VEN1" s="23"/>
      <c r="VEO1" s="23"/>
      <c r="VEP1" s="23"/>
      <c r="VEQ1" s="23"/>
      <c r="VER1" s="23"/>
      <c r="VES1" s="23"/>
      <c r="VET1" s="23"/>
      <c r="VEU1" s="23"/>
      <c r="VEV1" s="23"/>
      <c r="VEW1" s="23"/>
      <c r="VEX1" s="23"/>
      <c r="VEY1" s="23"/>
      <c r="VEZ1" s="23"/>
      <c r="VFA1" s="23"/>
      <c r="VFB1" s="23"/>
      <c r="VFC1" s="23"/>
      <c r="VFD1" s="23"/>
      <c r="VFE1" s="23"/>
      <c r="VFF1" s="23"/>
      <c r="VFG1" s="23"/>
      <c r="VFH1" s="23"/>
      <c r="VFI1" s="23"/>
      <c r="VFJ1" s="23"/>
      <c r="VFK1" s="23"/>
      <c r="VFL1" s="23"/>
      <c r="VFM1" s="23"/>
      <c r="VFN1" s="23"/>
      <c r="VFO1" s="23"/>
      <c r="VFP1" s="23"/>
      <c r="VFQ1" s="23"/>
      <c r="VFR1" s="23"/>
      <c r="VFS1" s="23"/>
      <c r="VFT1" s="23"/>
      <c r="VFU1" s="23"/>
      <c r="VFV1" s="23"/>
      <c r="VFW1" s="23"/>
      <c r="VFX1" s="23"/>
      <c r="VFY1" s="23"/>
      <c r="VFZ1" s="23"/>
      <c r="VGA1" s="23"/>
      <c r="VGB1" s="23"/>
      <c r="VGC1" s="23"/>
      <c r="VGD1" s="23"/>
      <c r="VGE1" s="23"/>
      <c r="VGF1" s="23"/>
      <c r="VGG1" s="23"/>
      <c r="VGH1" s="23"/>
      <c r="VGI1" s="23"/>
      <c r="VGJ1" s="23"/>
      <c r="VGK1" s="23"/>
      <c r="VGL1" s="23"/>
      <c r="VGM1" s="23"/>
      <c r="VGN1" s="23"/>
      <c r="VGO1" s="23"/>
      <c r="VGP1" s="23"/>
      <c r="VGQ1" s="23"/>
      <c r="VGR1" s="23"/>
      <c r="VGS1" s="23"/>
      <c r="VGT1" s="23"/>
      <c r="VGU1" s="23"/>
      <c r="VGV1" s="23"/>
      <c r="VGW1" s="23"/>
      <c r="VGX1" s="23"/>
      <c r="VGY1" s="23"/>
      <c r="VGZ1" s="23"/>
      <c r="VHA1" s="23"/>
      <c r="VHB1" s="23"/>
      <c r="VHC1" s="23"/>
      <c r="VHD1" s="23"/>
      <c r="VHE1" s="23"/>
      <c r="VHF1" s="23"/>
      <c r="VHG1" s="23"/>
      <c r="VHH1" s="23"/>
      <c r="VHI1" s="23"/>
      <c r="VHJ1" s="23"/>
      <c r="VHK1" s="23"/>
      <c r="VHL1" s="23"/>
      <c r="VHM1" s="23"/>
      <c r="VHN1" s="23"/>
      <c r="VHO1" s="23"/>
      <c r="VHP1" s="23"/>
      <c r="VHQ1" s="23"/>
      <c r="VHR1" s="23"/>
      <c r="VHS1" s="23"/>
      <c r="VHT1" s="23"/>
      <c r="VHU1" s="23"/>
      <c r="VHV1" s="23"/>
      <c r="VHW1" s="23"/>
      <c r="VHX1" s="23"/>
      <c r="VHY1" s="23"/>
      <c r="VHZ1" s="23"/>
      <c r="VIA1" s="23"/>
      <c r="VIB1" s="23"/>
      <c r="VIC1" s="23"/>
      <c r="VID1" s="23"/>
      <c r="VIE1" s="23"/>
      <c r="VIF1" s="23"/>
      <c r="VIG1" s="23"/>
      <c r="VIH1" s="23"/>
      <c r="VII1" s="23"/>
      <c r="VIJ1" s="23"/>
      <c r="VIK1" s="23"/>
      <c r="VIL1" s="23"/>
      <c r="VIM1" s="23"/>
      <c r="VIN1" s="23"/>
      <c r="VIO1" s="23"/>
      <c r="VIP1" s="23"/>
      <c r="VIQ1" s="23"/>
      <c r="VIR1" s="23"/>
      <c r="VIS1" s="23"/>
      <c r="VIT1" s="23"/>
      <c r="VIU1" s="23"/>
      <c r="VIV1" s="23"/>
      <c r="VIW1" s="23"/>
      <c r="VIX1" s="23"/>
      <c r="VIY1" s="23"/>
      <c r="VIZ1" s="23"/>
      <c r="VJA1" s="23"/>
      <c r="VJB1" s="23"/>
      <c r="VJC1" s="23"/>
      <c r="VJD1" s="23"/>
      <c r="VJE1" s="23"/>
      <c r="VJF1" s="23"/>
      <c r="VJG1" s="23"/>
      <c r="VJH1" s="23"/>
      <c r="VJI1" s="23"/>
      <c r="VJJ1" s="23"/>
      <c r="VJK1" s="23"/>
      <c r="VJL1" s="23"/>
      <c r="VJM1" s="23"/>
      <c r="VJN1" s="23"/>
      <c r="VJO1" s="23"/>
      <c r="VJP1" s="23"/>
      <c r="VJQ1" s="23"/>
      <c r="VJR1" s="23"/>
      <c r="VJS1" s="23"/>
      <c r="VJT1" s="23"/>
      <c r="VJU1" s="23"/>
      <c r="VJV1" s="23"/>
      <c r="VJW1" s="23"/>
      <c r="VJX1" s="23"/>
      <c r="VJY1" s="23"/>
      <c r="VJZ1" s="23"/>
      <c r="VKA1" s="23"/>
      <c r="VKB1" s="23"/>
      <c r="VKC1" s="23"/>
      <c r="VKD1" s="23"/>
      <c r="VKE1" s="23"/>
      <c r="VKF1" s="23"/>
      <c r="VKG1" s="23"/>
      <c r="VKH1" s="23"/>
      <c r="VKI1" s="23"/>
      <c r="VKJ1" s="23"/>
      <c r="VKK1" s="23"/>
      <c r="VKL1" s="23"/>
      <c r="VKM1" s="23"/>
      <c r="VKN1" s="23"/>
      <c r="VKO1" s="23"/>
      <c r="VKP1" s="23"/>
      <c r="VKQ1" s="23"/>
      <c r="VKR1" s="23"/>
      <c r="VKS1" s="23"/>
      <c r="VKT1" s="23"/>
      <c r="VKU1" s="23"/>
      <c r="VKV1" s="23"/>
      <c r="VKW1" s="23"/>
      <c r="VKX1" s="23"/>
      <c r="VKY1" s="23"/>
      <c r="VKZ1" s="23"/>
      <c r="VLA1" s="23"/>
      <c r="VLB1" s="23"/>
      <c r="VLC1" s="23"/>
      <c r="VLD1" s="23"/>
      <c r="VLE1" s="23"/>
      <c r="VLF1" s="23"/>
      <c r="VLG1" s="23"/>
      <c r="VLH1" s="23"/>
      <c r="VLI1" s="23"/>
      <c r="VLJ1" s="23"/>
      <c r="VLK1" s="23"/>
      <c r="VLL1" s="23"/>
      <c r="VLM1" s="23"/>
      <c r="VLN1" s="23"/>
      <c r="VLO1" s="23"/>
      <c r="VLP1" s="23"/>
      <c r="VLQ1" s="23"/>
      <c r="VLR1" s="23"/>
      <c r="VLS1" s="23"/>
      <c r="VLT1" s="23"/>
      <c r="VLU1" s="23"/>
      <c r="VLV1" s="23"/>
      <c r="VLW1" s="23"/>
      <c r="VLX1" s="23"/>
      <c r="VLY1" s="23"/>
      <c r="VLZ1" s="23"/>
      <c r="VMA1" s="23"/>
      <c r="VMB1" s="23"/>
      <c r="VMC1" s="23"/>
      <c r="VMD1" s="23"/>
      <c r="VME1" s="23"/>
      <c r="VMF1" s="23"/>
      <c r="VMG1" s="23"/>
      <c r="VMH1" s="23"/>
      <c r="VMI1" s="23"/>
      <c r="VMJ1" s="23"/>
      <c r="VMK1" s="23"/>
      <c r="VML1" s="23"/>
      <c r="VMM1" s="23"/>
      <c r="VMN1" s="23"/>
      <c r="VMO1" s="23"/>
      <c r="VMP1" s="23"/>
      <c r="VMQ1" s="23"/>
      <c r="VMR1" s="23"/>
      <c r="VMS1" s="23"/>
      <c r="VMT1" s="23"/>
      <c r="VMU1" s="23"/>
      <c r="VMV1" s="23"/>
      <c r="VMW1" s="23"/>
      <c r="VMX1" s="23"/>
      <c r="VMY1" s="23"/>
      <c r="VMZ1" s="23"/>
      <c r="VNA1" s="23"/>
      <c r="VNB1" s="23"/>
      <c r="VNC1" s="23"/>
      <c r="VND1" s="23"/>
      <c r="VNE1" s="23"/>
      <c r="VNF1" s="23"/>
      <c r="VNG1" s="23"/>
      <c r="VNH1" s="23"/>
      <c r="VNI1" s="23"/>
      <c r="VNJ1" s="23"/>
      <c r="VNK1" s="23"/>
      <c r="VNL1" s="23"/>
      <c r="VNM1" s="23"/>
      <c r="VNN1" s="23"/>
      <c r="VNO1" s="23"/>
      <c r="VNP1" s="23"/>
      <c r="VNQ1" s="23"/>
      <c r="VNR1" s="23"/>
      <c r="VNS1" s="23"/>
      <c r="VNT1" s="23"/>
      <c r="VNU1" s="23"/>
      <c r="VNV1" s="23"/>
      <c r="VNW1" s="23"/>
      <c r="VNX1" s="23"/>
      <c r="VNY1" s="23"/>
      <c r="VNZ1" s="23"/>
      <c r="VOA1" s="23"/>
      <c r="VOB1" s="23"/>
      <c r="VOC1" s="23"/>
      <c r="VOD1" s="23"/>
      <c r="VOE1" s="23"/>
      <c r="VOF1" s="23"/>
      <c r="VOG1" s="23"/>
      <c r="VOH1" s="23"/>
      <c r="VOI1" s="23"/>
      <c r="VOJ1" s="23"/>
      <c r="VOK1" s="23"/>
      <c r="VOL1" s="23"/>
      <c r="VOM1" s="23"/>
      <c r="VON1" s="23"/>
      <c r="VOO1" s="23"/>
      <c r="VOP1" s="23"/>
      <c r="VOQ1" s="23"/>
      <c r="VOR1" s="23"/>
      <c r="VOS1" s="23"/>
      <c r="VOT1" s="23"/>
      <c r="VOU1" s="23"/>
      <c r="VOV1" s="23"/>
      <c r="VOW1" s="23"/>
      <c r="VOX1" s="23"/>
      <c r="VOY1" s="23"/>
      <c r="VOZ1" s="23"/>
      <c r="VPA1" s="23"/>
      <c r="VPB1" s="23"/>
      <c r="VPC1" s="23"/>
      <c r="VPD1" s="23"/>
      <c r="VPE1" s="23"/>
      <c r="VPF1" s="23"/>
      <c r="VPG1" s="23"/>
      <c r="VPH1" s="23"/>
      <c r="VPI1" s="23"/>
      <c r="VPJ1" s="23"/>
      <c r="VPK1" s="23"/>
      <c r="VPL1" s="23"/>
      <c r="VPM1" s="23"/>
      <c r="VPN1" s="23"/>
      <c r="VPO1" s="23"/>
      <c r="VPP1" s="23"/>
      <c r="VPQ1" s="23"/>
      <c r="VPR1" s="23"/>
      <c r="VPS1" s="23"/>
      <c r="VPT1" s="23"/>
      <c r="VPU1" s="23"/>
      <c r="VPV1" s="23"/>
      <c r="VPW1" s="23"/>
      <c r="VPX1" s="23"/>
      <c r="VPY1" s="23"/>
      <c r="VPZ1" s="23"/>
      <c r="VQA1" s="23"/>
      <c r="VQB1" s="23"/>
      <c r="VQC1" s="23"/>
      <c r="VQD1" s="23"/>
      <c r="VQE1" s="23"/>
      <c r="VQF1" s="23"/>
      <c r="VQG1" s="23"/>
      <c r="VQH1" s="23"/>
      <c r="VQI1" s="23"/>
      <c r="VQJ1" s="23"/>
      <c r="VQK1" s="23"/>
      <c r="VQL1" s="23"/>
      <c r="VQM1" s="23"/>
      <c r="VQN1" s="23"/>
      <c r="VQO1" s="23"/>
      <c r="VQP1" s="23"/>
      <c r="VQQ1" s="23"/>
      <c r="VQR1" s="23"/>
      <c r="VQS1" s="23"/>
      <c r="VQT1" s="23"/>
      <c r="VQU1" s="23"/>
      <c r="VQV1" s="23"/>
      <c r="VQW1" s="23"/>
      <c r="VQX1" s="23"/>
      <c r="VQY1" s="23"/>
      <c r="VQZ1" s="23"/>
      <c r="VRA1" s="23"/>
      <c r="VRB1" s="23"/>
      <c r="VRC1" s="23"/>
      <c r="VRD1" s="23"/>
      <c r="VRE1" s="23"/>
      <c r="VRF1" s="23"/>
      <c r="VRG1" s="23"/>
      <c r="VRH1" s="23"/>
      <c r="VRI1" s="23"/>
      <c r="VRJ1" s="23"/>
      <c r="VRK1" s="23"/>
      <c r="VRL1" s="23"/>
      <c r="VRM1" s="23"/>
      <c r="VRN1" s="23"/>
      <c r="VRO1" s="23"/>
      <c r="VRP1" s="23"/>
      <c r="VRQ1" s="23"/>
      <c r="VRR1" s="23"/>
      <c r="VRS1" s="23"/>
      <c r="VRT1" s="23"/>
      <c r="VRU1" s="23"/>
      <c r="VRV1" s="23"/>
      <c r="VRW1" s="23"/>
      <c r="VRX1" s="23"/>
      <c r="VRY1" s="23"/>
      <c r="VRZ1" s="23"/>
      <c r="VSA1" s="23"/>
      <c r="VSB1" s="23"/>
      <c r="VSC1" s="23"/>
      <c r="VSD1" s="23"/>
      <c r="VSE1" s="23"/>
      <c r="VSF1" s="23"/>
      <c r="VSG1" s="23"/>
      <c r="VSH1" s="23"/>
      <c r="VSI1" s="23"/>
      <c r="VSJ1" s="23"/>
      <c r="VSK1" s="23"/>
      <c r="VSL1" s="23"/>
      <c r="VSM1" s="23"/>
      <c r="VSN1" s="23"/>
      <c r="VSO1" s="23"/>
      <c r="VSP1" s="23"/>
      <c r="VSQ1" s="23"/>
      <c r="VSR1" s="23"/>
      <c r="VSS1" s="23"/>
      <c r="VST1" s="23"/>
      <c r="VSU1" s="23"/>
      <c r="VSV1" s="23"/>
      <c r="VSW1" s="23"/>
      <c r="VSX1" s="23"/>
      <c r="VSY1" s="23"/>
      <c r="VSZ1" s="23"/>
      <c r="VTA1" s="23"/>
      <c r="VTB1" s="23"/>
      <c r="VTC1" s="23"/>
      <c r="VTD1" s="23"/>
      <c r="VTE1" s="23"/>
      <c r="VTF1" s="23"/>
      <c r="VTG1" s="23"/>
      <c r="VTH1" s="23"/>
      <c r="VTI1" s="23"/>
      <c r="VTJ1" s="23"/>
      <c r="VTK1" s="23"/>
      <c r="VTL1" s="23"/>
      <c r="VTM1" s="23"/>
      <c r="VTN1" s="23"/>
      <c r="VTO1" s="23"/>
      <c r="VTP1" s="23"/>
      <c r="VTQ1" s="23"/>
      <c r="VTR1" s="23"/>
      <c r="VTS1" s="23"/>
      <c r="VTT1" s="23"/>
      <c r="VTU1" s="23"/>
      <c r="VTV1" s="23"/>
      <c r="VTW1" s="23"/>
      <c r="VTX1" s="23"/>
      <c r="VTY1" s="23"/>
      <c r="VTZ1" s="23"/>
      <c r="VUA1" s="23"/>
      <c r="VUB1" s="23"/>
      <c r="VUC1" s="23"/>
      <c r="VUD1" s="23"/>
      <c r="VUE1" s="23"/>
      <c r="VUF1" s="23"/>
      <c r="VUG1" s="23"/>
      <c r="VUH1" s="23"/>
      <c r="VUI1" s="23"/>
      <c r="VUJ1" s="23"/>
      <c r="VUK1" s="23"/>
      <c r="VUL1" s="23"/>
      <c r="VUM1" s="23"/>
      <c r="VUN1" s="23"/>
      <c r="VUO1" s="23"/>
      <c r="VUP1" s="23"/>
      <c r="VUQ1" s="23"/>
      <c r="VUR1" s="23"/>
      <c r="VUS1" s="23"/>
      <c r="VUT1" s="23"/>
      <c r="VUU1" s="23"/>
      <c r="VUV1" s="23"/>
      <c r="VUW1" s="23"/>
      <c r="VUX1" s="23"/>
      <c r="VUY1" s="23"/>
      <c r="VUZ1" s="23"/>
      <c r="VVA1" s="23"/>
      <c r="VVB1" s="23"/>
      <c r="VVC1" s="23"/>
      <c r="VVD1" s="23"/>
      <c r="VVE1" s="23"/>
      <c r="VVF1" s="23"/>
      <c r="VVG1" s="23"/>
      <c r="VVH1" s="23"/>
      <c r="VVI1" s="23"/>
      <c r="VVJ1" s="23"/>
      <c r="VVK1" s="23"/>
      <c r="VVL1" s="23"/>
      <c r="VVM1" s="23"/>
      <c r="VVN1" s="23"/>
      <c r="VVO1" s="23"/>
      <c r="VVP1" s="23"/>
      <c r="VVQ1" s="23"/>
      <c r="VVR1" s="23"/>
      <c r="VVS1" s="23"/>
      <c r="VVT1" s="23"/>
      <c r="VVU1" s="23"/>
      <c r="VVV1" s="23"/>
      <c r="VVW1" s="23"/>
      <c r="VVX1" s="23"/>
      <c r="VVY1" s="23"/>
      <c r="VVZ1" s="23"/>
      <c r="VWA1" s="23"/>
      <c r="VWB1" s="23"/>
      <c r="VWC1" s="23"/>
      <c r="VWD1" s="23"/>
      <c r="VWE1" s="23"/>
      <c r="VWF1" s="23"/>
      <c r="VWG1" s="23"/>
      <c r="VWH1" s="23"/>
      <c r="VWI1" s="23"/>
      <c r="VWJ1" s="23"/>
      <c r="VWK1" s="23"/>
      <c r="VWL1" s="23"/>
      <c r="VWM1" s="23"/>
      <c r="VWN1" s="23"/>
      <c r="VWO1" s="23"/>
      <c r="VWP1" s="23"/>
      <c r="VWQ1" s="23"/>
      <c r="VWR1" s="23"/>
      <c r="VWS1" s="23"/>
      <c r="VWT1" s="23"/>
      <c r="VWU1" s="23"/>
      <c r="VWV1" s="23"/>
      <c r="VWW1" s="23"/>
      <c r="VWX1" s="23"/>
      <c r="VWY1" s="23"/>
      <c r="VWZ1" s="23"/>
      <c r="VXA1" s="23"/>
      <c r="VXB1" s="23"/>
      <c r="VXC1" s="23"/>
      <c r="VXD1" s="23"/>
      <c r="VXE1" s="23"/>
      <c r="VXF1" s="23"/>
      <c r="VXG1" s="23"/>
      <c r="VXH1" s="23"/>
      <c r="VXI1" s="23"/>
      <c r="VXJ1" s="23"/>
      <c r="VXK1" s="23"/>
      <c r="VXL1" s="23"/>
      <c r="VXM1" s="23"/>
      <c r="VXN1" s="23"/>
      <c r="VXO1" s="23"/>
      <c r="VXP1" s="23"/>
      <c r="VXQ1" s="23"/>
      <c r="VXR1" s="23"/>
      <c r="VXS1" s="23"/>
      <c r="VXT1" s="23"/>
      <c r="VXU1" s="23"/>
      <c r="VXV1" s="23"/>
      <c r="VXW1" s="23"/>
      <c r="VXX1" s="23"/>
      <c r="VXY1" s="23"/>
      <c r="VXZ1" s="23"/>
      <c r="VYA1" s="23"/>
      <c r="VYB1" s="23"/>
      <c r="VYC1" s="23"/>
      <c r="VYD1" s="23"/>
      <c r="VYE1" s="23"/>
      <c r="VYF1" s="23"/>
      <c r="VYG1" s="23"/>
      <c r="VYH1" s="23"/>
      <c r="VYI1" s="23"/>
      <c r="VYJ1" s="23"/>
      <c r="VYK1" s="23"/>
      <c r="VYL1" s="23"/>
      <c r="VYM1" s="23"/>
      <c r="VYN1" s="23"/>
      <c r="VYO1" s="23"/>
      <c r="VYP1" s="23"/>
      <c r="VYQ1" s="23"/>
      <c r="VYR1" s="23"/>
      <c r="VYS1" s="23"/>
      <c r="VYT1" s="23"/>
      <c r="VYU1" s="23"/>
      <c r="VYV1" s="23"/>
      <c r="VYW1" s="23"/>
      <c r="VYX1" s="23"/>
      <c r="VYY1" s="23"/>
      <c r="VYZ1" s="23"/>
      <c r="VZA1" s="23"/>
      <c r="VZB1" s="23"/>
      <c r="VZC1" s="23"/>
      <c r="VZD1" s="23"/>
      <c r="VZE1" s="23"/>
      <c r="VZF1" s="23"/>
      <c r="VZG1" s="23"/>
      <c r="VZH1" s="23"/>
      <c r="VZI1" s="23"/>
      <c r="VZJ1" s="23"/>
      <c r="VZK1" s="23"/>
      <c r="VZL1" s="23"/>
      <c r="VZM1" s="23"/>
      <c r="VZN1" s="23"/>
      <c r="VZO1" s="23"/>
      <c r="VZP1" s="23"/>
      <c r="VZQ1" s="23"/>
      <c r="VZR1" s="23"/>
      <c r="VZS1" s="23"/>
      <c r="VZT1" s="23"/>
      <c r="VZU1" s="23"/>
      <c r="VZV1" s="23"/>
      <c r="VZW1" s="23"/>
      <c r="VZX1" s="23"/>
      <c r="VZY1" s="23"/>
      <c r="VZZ1" s="23"/>
      <c r="WAA1" s="23"/>
      <c r="WAB1" s="23"/>
      <c r="WAC1" s="23"/>
      <c r="WAD1" s="23"/>
      <c r="WAE1" s="23"/>
      <c r="WAF1" s="23"/>
      <c r="WAG1" s="23"/>
      <c r="WAH1" s="23"/>
      <c r="WAI1" s="23"/>
      <c r="WAJ1" s="23"/>
      <c r="WAK1" s="23"/>
      <c r="WAL1" s="23"/>
      <c r="WAM1" s="23"/>
      <c r="WAN1" s="23"/>
      <c r="WAO1" s="23"/>
      <c r="WAP1" s="23"/>
      <c r="WAQ1" s="23"/>
      <c r="WAR1" s="23"/>
      <c r="WAS1" s="23"/>
      <c r="WAT1" s="23"/>
      <c r="WAU1" s="23"/>
      <c r="WAV1" s="23"/>
      <c r="WAW1" s="23"/>
      <c r="WAX1" s="23"/>
      <c r="WAY1" s="23"/>
      <c r="WAZ1" s="23"/>
      <c r="WBA1" s="23"/>
      <c r="WBB1" s="23"/>
      <c r="WBC1" s="23"/>
      <c r="WBD1" s="23"/>
      <c r="WBE1" s="23"/>
      <c r="WBF1" s="23"/>
      <c r="WBG1" s="23"/>
      <c r="WBH1" s="23"/>
      <c r="WBI1" s="23"/>
      <c r="WBJ1" s="23"/>
      <c r="WBK1" s="23"/>
      <c r="WBL1" s="23"/>
      <c r="WBM1" s="23"/>
      <c r="WBN1" s="23"/>
      <c r="WBO1" s="23"/>
      <c r="WBP1" s="23"/>
      <c r="WBQ1" s="23"/>
      <c r="WBR1" s="23"/>
      <c r="WBS1" s="23"/>
      <c r="WBT1" s="23"/>
      <c r="WBU1" s="23"/>
      <c r="WBV1" s="23"/>
      <c r="WBW1" s="23"/>
      <c r="WBX1" s="23"/>
      <c r="WBY1" s="23"/>
      <c r="WBZ1" s="23"/>
      <c r="WCA1" s="23"/>
      <c r="WCB1" s="23"/>
      <c r="WCC1" s="23"/>
      <c r="WCD1" s="23"/>
      <c r="WCE1" s="23"/>
      <c r="WCF1" s="23"/>
      <c r="WCG1" s="23"/>
      <c r="WCH1" s="23"/>
      <c r="WCI1" s="23"/>
      <c r="WCJ1" s="23"/>
      <c r="WCK1" s="23"/>
      <c r="WCL1" s="23"/>
      <c r="WCM1" s="23"/>
      <c r="WCN1" s="23"/>
      <c r="WCO1" s="23"/>
      <c r="WCP1" s="23"/>
      <c r="WCQ1" s="23"/>
      <c r="WCR1" s="23"/>
      <c r="WCS1" s="23"/>
      <c r="WCT1" s="23"/>
      <c r="WCU1" s="23"/>
      <c r="WCV1" s="23"/>
      <c r="WCW1" s="23"/>
      <c r="WCX1" s="23"/>
      <c r="WCY1" s="23"/>
      <c r="WCZ1" s="23"/>
      <c r="WDA1" s="23"/>
      <c r="WDB1" s="23"/>
      <c r="WDC1" s="23"/>
      <c r="WDD1" s="23"/>
      <c r="WDE1" s="23"/>
      <c r="WDF1" s="23"/>
      <c r="WDG1" s="23"/>
      <c r="WDH1" s="23"/>
      <c r="WDI1" s="23"/>
      <c r="WDJ1" s="23"/>
      <c r="WDK1" s="23"/>
      <c r="WDL1" s="23"/>
      <c r="WDM1" s="23"/>
      <c r="WDN1" s="23"/>
      <c r="WDO1" s="23"/>
      <c r="WDP1" s="23"/>
      <c r="WDQ1" s="23"/>
      <c r="WDR1" s="23"/>
      <c r="WDS1" s="23"/>
      <c r="WDT1" s="23"/>
      <c r="WDU1" s="23"/>
      <c r="WDV1" s="23"/>
      <c r="WDW1" s="23"/>
      <c r="WDX1" s="23"/>
      <c r="WDY1" s="23"/>
      <c r="WDZ1" s="23"/>
      <c r="WEA1" s="23"/>
      <c r="WEB1" s="23"/>
      <c r="WEC1" s="23"/>
      <c r="WED1" s="23"/>
      <c r="WEE1" s="23"/>
      <c r="WEF1" s="23"/>
      <c r="WEG1" s="23"/>
      <c r="WEH1" s="23"/>
      <c r="WEI1" s="23"/>
      <c r="WEJ1" s="23"/>
      <c r="WEK1" s="23"/>
      <c r="WEL1" s="23"/>
      <c r="WEM1" s="23"/>
      <c r="WEN1" s="23"/>
      <c r="WEO1" s="23"/>
      <c r="WEP1" s="23"/>
      <c r="WEQ1" s="23"/>
      <c r="WER1" s="23"/>
      <c r="WES1" s="23"/>
      <c r="WET1" s="23"/>
      <c r="WEU1" s="23"/>
      <c r="WEV1" s="23"/>
      <c r="WEW1" s="23"/>
      <c r="WEX1" s="23"/>
      <c r="WEY1" s="23"/>
      <c r="WEZ1" s="23"/>
      <c r="WFA1" s="23"/>
      <c r="WFB1" s="23"/>
      <c r="WFC1" s="23"/>
      <c r="WFD1" s="23"/>
      <c r="WFE1" s="23"/>
      <c r="WFF1" s="23"/>
      <c r="WFG1" s="23"/>
      <c r="WFH1" s="23"/>
      <c r="WFI1" s="23"/>
      <c r="WFJ1" s="23"/>
      <c r="WFK1" s="23"/>
      <c r="WFL1" s="23"/>
      <c r="WFM1" s="23"/>
      <c r="WFN1" s="23"/>
      <c r="WFO1" s="23"/>
      <c r="WFP1" s="23"/>
      <c r="WFQ1" s="23"/>
      <c r="WFR1" s="23"/>
      <c r="WFS1" s="23"/>
      <c r="WFT1" s="23"/>
      <c r="WFU1" s="23"/>
      <c r="WFV1" s="23"/>
      <c r="WFW1" s="23"/>
      <c r="WFX1" s="23"/>
      <c r="WFY1" s="23"/>
      <c r="WFZ1" s="23"/>
      <c r="WGA1" s="23"/>
      <c r="WGB1" s="23"/>
      <c r="WGC1" s="23"/>
      <c r="WGD1" s="23"/>
      <c r="WGE1" s="23"/>
      <c r="WGF1" s="23"/>
      <c r="WGG1" s="23"/>
      <c r="WGH1" s="23"/>
      <c r="WGI1" s="23"/>
      <c r="WGJ1" s="23"/>
      <c r="WGK1" s="23"/>
      <c r="WGL1" s="23"/>
      <c r="WGM1" s="23"/>
      <c r="WGN1" s="23"/>
      <c r="WGO1" s="23"/>
      <c r="WGP1" s="23"/>
      <c r="WGQ1" s="23"/>
      <c r="WGR1" s="23"/>
      <c r="WGS1" s="23"/>
      <c r="WGT1" s="23"/>
      <c r="WGU1" s="23"/>
      <c r="WGV1" s="23"/>
      <c r="WGW1" s="23"/>
      <c r="WGX1" s="23"/>
      <c r="WGY1" s="23"/>
      <c r="WGZ1" s="23"/>
      <c r="WHA1" s="23"/>
      <c r="WHB1" s="23"/>
      <c r="WHC1" s="23"/>
      <c r="WHD1" s="23"/>
      <c r="WHE1" s="23"/>
      <c r="WHF1" s="23"/>
      <c r="WHG1" s="23"/>
      <c r="WHH1" s="23"/>
      <c r="WHI1" s="23"/>
      <c r="WHJ1" s="23"/>
      <c r="WHK1" s="23"/>
      <c r="WHL1" s="23"/>
      <c r="WHM1" s="23"/>
      <c r="WHN1" s="23"/>
      <c r="WHO1" s="23"/>
      <c r="WHP1" s="23"/>
      <c r="WHQ1" s="23"/>
      <c r="WHR1" s="23"/>
      <c r="WHS1" s="23"/>
      <c r="WHT1" s="23"/>
      <c r="WHU1" s="23"/>
      <c r="WHV1" s="23"/>
      <c r="WHW1" s="23"/>
      <c r="WHX1" s="23"/>
      <c r="WHY1" s="23"/>
      <c r="WHZ1" s="23"/>
      <c r="WIA1" s="23"/>
      <c r="WIB1" s="23"/>
      <c r="WIC1" s="23"/>
      <c r="WID1" s="23"/>
      <c r="WIE1" s="23"/>
      <c r="WIF1" s="23"/>
      <c r="WIG1" s="23"/>
      <c r="WIH1" s="23"/>
      <c r="WII1" s="23"/>
      <c r="WIJ1" s="23"/>
      <c r="WIK1" s="23"/>
      <c r="WIL1" s="23"/>
      <c r="WIM1" s="23"/>
      <c r="WIN1" s="23"/>
      <c r="WIO1" s="23"/>
      <c r="WIP1" s="23"/>
      <c r="WIQ1" s="23"/>
      <c r="WIR1" s="23"/>
      <c r="WIS1" s="23"/>
      <c r="WIT1" s="23"/>
      <c r="WIU1" s="23"/>
      <c r="WIV1" s="23"/>
      <c r="WIW1" s="23"/>
      <c r="WIX1" s="23"/>
      <c r="WIY1" s="23"/>
      <c r="WIZ1" s="23"/>
      <c r="WJA1" s="23"/>
      <c r="WJB1" s="23"/>
      <c r="WJC1" s="23"/>
      <c r="WJD1" s="23"/>
      <c r="WJE1" s="23"/>
      <c r="WJF1" s="23"/>
      <c r="WJG1" s="23"/>
      <c r="WJH1" s="23"/>
      <c r="WJI1" s="23"/>
      <c r="WJJ1" s="23"/>
      <c r="WJK1" s="23"/>
      <c r="WJL1" s="23"/>
      <c r="WJM1" s="23"/>
      <c r="WJN1" s="23"/>
      <c r="WJO1" s="23"/>
      <c r="WJP1" s="23"/>
      <c r="WJQ1" s="23"/>
      <c r="WJR1" s="23"/>
      <c r="WJS1" s="23"/>
      <c r="WJT1" s="23"/>
      <c r="WJU1" s="23"/>
      <c r="WJV1" s="23"/>
      <c r="WJW1" s="23"/>
      <c r="WJX1" s="23"/>
      <c r="WJY1" s="23"/>
      <c r="WJZ1" s="23"/>
      <c r="WKA1" s="23"/>
      <c r="WKB1" s="23"/>
      <c r="WKC1" s="23"/>
      <c r="WKD1" s="23"/>
      <c r="WKE1" s="23"/>
      <c r="WKF1" s="23"/>
      <c r="WKG1" s="23"/>
      <c r="WKH1" s="23"/>
      <c r="WKI1" s="23"/>
      <c r="WKJ1" s="23"/>
      <c r="WKK1" s="23"/>
      <c r="WKL1" s="23"/>
      <c r="WKM1" s="23"/>
      <c r="WKN1" s="23"/>
      <c r="WKO1" s="23"/>
      <c r="WKP1" s="23"/>
      <c r="WKQ1" s="23"/>
      <c r="WKR1" s="23"/>
      <c r="WKS1" s="23"/>
      <c r="WKT1" s="23"/>
      <c r="WKU1" s="23"/>
      <c r="WKV1" s="23"/>
      <c r="WKW1" s="23"/>
      <c r="WKX1" s="23"/>
      <c r="WKY1" s="23"/>
      <c r="WKZ1" s="23"/>
      <c r="WLA1" s="23"/>
      <c r="WLB1" s="23"/>
      <c r="WLC1" s="23"/>
      <c r="WLD1" s="23"/>
      <c r="WLE1" s="23"/>
      <c r="WLF1" s="23"/>
      <c r="WLG1" s="23"/>
      <c r="WLH1" s="23"/>
      <c r="WLI1" s="23"/>
      <c r="WLJ1" s="23"/>
      <c r="WLK1" s="23"/>
      <c r="WLL1" s="23"/>
      <c r="WLM1" s="23"/>
      <c r="WLN1" s="23"/>
      <c r="WLO1" s="23"/>
      <c r="WLP1" s="23"/>
      <c r="WLQ1" s="23"/>
      <c r="WLR1" s="23"/>
      <c r="WLS1" s="23"/>
      <c r="WLT1" s="23"/>
      <c r="WLU1" s="23"/>
      <c r="WLV1" s="23"/>
      <c r="WLW1" s="23"/>
      <c r="WLX1" s="23"/>
      <c r="WLY1" s="23"/>
      <c r="WLZ1" s="23"/>
      <c r="WMA1" s="23"/>
      <c r="WMB1" s="23"/>
      <c r="WMC1" s="23"/>
      <c r="WMD1" s="23"/>
      <c r="WME1" s="23"/>
      <c r="WMF1" s="23"/>
      <c r="WMG1" s="23"/>
      <c r="WMH1" s="23"/>
      <c r="WMI1" s="23"/>
      <c r="WMJ1" s="23"/>
      <c r="WMK1" s="23"/>
      <c r="WML1" s="23"/>
      <c r="WMM1" s="23"/>
      <c r="WMN1" s="23"/>
      <c r="WMO1" s="23"/>
      <c r="WMP1" s="23"/>
      <c r="WMQ1" s="23"/>
      <c r="WMR1" s="23"/>
      <c r="WMS1" s="23"/>
      <c r="WMT1" s="23"/>
      <c r="WMU1" s="23"/>
      <c r="WMV1" s="23"/>
      <c r="WMW1" s="23"/>
      <c r="WMX1" s="23"/>
      <c r="WMY1" s="23"/>
      <c r="WMZ1" s="23"/>
      <c r="WNA1" s="23"/>
      <c r="WNB1" s="23"/>
      <c r="WNC1" s="23"/>
      <c r="WND1" s="23"/>
      <c r="WNE1" s="23"/>
      <c r="WNF1" s="23"/>
      <c r="WNG1" s="23"/>
      <c r="WNH1" s="23"/>
      <c r="WNI1" s="23"/>
      <c r="WNJ1" s="23"/>
      <c r="WNK1" s="23"/>
      <c r="WNL1" s="23"/>
      <c r="WNM1" s="23"/>
      <c r="WNN1" s="23"/>
      <c r="WNO1" s="23"/>
      <c r="WNP1" s="23"/>
      <c r="WNQ1" s="23"/>
      <c r="WNR1" s="23"/>
      <c r="WNS1" s="23"/>
      <c r="WNT1" s="23"/>
      <c r="WNU1" s="23"/>
      <c r="WNV1" s="23"/>
      <c r="WNW1" s="23"/>
      <c r="WNX1" s="23"/>
      <c r="WNY1" s="23"/>
      <c r="WNZ1" s="23"/>
      <c r="WOA1" s="23"/>
      <c r="WOB1" s="23"/>
      <c r="WOC1" s="23"/>
      <c r="WOD1" s="23"/>
      <c r="WOE1" s="23"/>
      <c r="WOF1" s="23"/>
      <c r="WOG1" s="23"/>
      <c r="WOH1" s="23"/>
      <c r="WOI1" s="23"/>
      <c r="WOJ1" s="23"/>
      <c r="WOK1" s="23"/>
      <c r="WOL1" s="23"/>
      <c r="WOM1" s="23"/>
      <c r="WON1" s="23"/>
      <c r="WOO1" s="23"/>
      <c r="WOP1" s="23"/>
      <c r="WOQ1" s="23"/>
      <c r="WOR1" s="23"/>
      <c r="WOS1" s="23"/>
      <c r="WOT1" s="23"/>
      <c r="WOU1" s="23"/>
      <c r="WOV1" s="23"/>
      <c r="WOW1" s="23"/>
      <c r="WOX1" s="23"/>
      <c r="WOY1" s="23"/>
      <c r="WOZ1" s="23"/>
      <c r="WPA1" s="23"/>
      <c r="WPB1" s="23"/>
      <c r="WPC1" s="23"/>
      <c r="WPD1" s="23"/>
      <c r="WPE1" s="23"/>
      <c r="WPF1" s="23"/>
      <c r="WPG1" s="23"/>
      <c r="WPH1" s="23"/>
      <c r="WPI1" s="23"/>
      <c r="WPJ1" s="23"/>
      <c r="WPK1" s="23"/>
      <c r="WPL1" s="23"/>
      <c r="WPM1" s="23"/>
      <c r="WPN1" s="23"/>
      <c r="WPO1" s="23"/>
      <c r="WPP1" s="23"/>
      <c r="WPQ1" s="23"/>
      <c r="WPR1" s="23"/>
      <c r="WPS1" s="23"/>
      <c r="WPT1" s="23"/>
      <c r="WPU1" s="23"/>
      <c r="WPV1" s="23"/>
      <c r="WPW1" s="23"/>
      <c r="WPX1" s="23"/>
      <c r="WPY1" s="23"/>
      <c r="WPZ1" s="23"/>
      <c r="WQA1" s="23"/>
      <c r="WQB1" s="23"/>
      <c r="WQC1" s="23"/>
      <c r="WQD1" s="23"/>
      <c r="WQE1" s="23"/>
      <c r="WQF1" s="23"/>
      <c r="WQG1" s="23"/>
      <c r="WQH1" s="23"/>
      <c r="WQI1" s="23"/>
      <c r="WQJ1" s="23"/>
      <c r="WQK1" s="23"/>
      <c r="WQL1" s="23"/>
      <c r="WQM1" s="23"/>
      <c r="WQN1" s="23"/>
      <c r="WQO1" s="23"/>
      <c r="WQP1" s="23"/>
      <c r="WQQ1" s="23"/>
      <c r="WQR1" s="23"/>
      <c r="WQS1" s="23"/>
      <c r="WQT1" s="23"/>
      <c r="WQU1" s="23"/>
      <c r="WQV1" s="23"/>
      <c r="WQW1" s="23"/>
      <c r="WQX1" s="23"/>
      <c r="WQY1" s="23"/>
      <c r="WQZ1" s="23"/>
      <c r="WRA1" s="23"/>
      <c r="WRB1" s="23"/>
      <c r="WRC1" s="23"/>
      <c r="WRD1" s="23"/>
      <c r="WRE1" s="23"/>
      <c r="WRF1" s="23"/>
      <c r="WRG1" s="23"/>
      <c r="WRH1" s="23"/>
      <c r="WRI1" s="23"/>
      <c r="WRJ1" s="23"/>
      <c r="WRK1" s="23"/>
      <c r="WRL1" s="23"/>
      <c r="WRM1" s="23"/>
      <c r="WRN1" s="23"/>
      <c r="WRO1" s="23"/>
      <c r="WRP1" s="23"/>
      <c r="WRQ1" s="23"/>
      <c r="WRR1" s="23"/>
      <c r="WRS1" s="23"/>
      <c r="WRT1" s="23"/>
      <c r="WRU1" s="23"/>
      <c r="WRV1" s="23"/>
      <c r="WRW1" s="23"/>
      <c r="WRX1" s="23"/>
      <c r="WRY1" s="23"/>
      <c r="WRZ1" s="23"/>
      <c r="WSA1" s="23"/>
      <c r="WSB1" s="23"/>
      <c r="WSC1" s="23"/>
      <c r="WSD1" s="23"/>
      <c r="WSE1" s="23"/>
      <c r="WSF1" s="23"/>
      <c r="WSG1" s="23"/>
      <c r="WSH1" s="23"/>
      <c r="WSI1" s="23"/>
      <c r="WSJ1" s="23"/>
      <c r="WSK1" s="23"/>
      <c r="WSL1" s="23"/>
      <c r="WSM1" s="23"/>
      <c r="WSN1" s="23"/>
      <c r="WSO1" s="23"/>
      <c r="WSP1" s="23"/>
      <c r="WSQ1" s="23"/>
      <c r="WSR1" s="23"/>
      <c r="WSS1" s="23"/>
      <c r="WST1" s="23"/>
      <c r="WSU1" s="23"/>
      <c r="WSV1" s="23"/>
      <c r="WSW1" s="23"/>
      <c r="WSX1" s="23"/>
      <c r="WSY1" s="23"/>
      <c r="WSZ1" s="23"/>
      <c r="WTA1" s="23"/>
      <c r="WTB1" s="23"/>
      <c r="WTC1" s="23"/>
      <c r="WTD1" s="23"/>
      <c r="WTE1" s="23"/>
      <c r="WTF1" s="23"/>
      <c r="WTG1" s="23"/>
      <c r="WTH1" s="23"/>
      <c r="WTI1" s="23"/>
      <c r="WTJ1" s="23"/>
      <c r="WTK1" s="23"/>
      <c r="WTL1" s="23"/>
      <c r="WTM1" s="23"/>
      <c r="WTN1" s="23"/>
      <c r="WTO1" s="23"/>
      <c r="WTP1" s="23"/>
      <c r="WTQ1" s="23"/>
      <c r="WTR1" s="23"/>
      <c r="WTS1" s="23"/>
      <c r="WTT1" s="23"/>
      <c r="WTU1" s="23"/>
      <c r="WTV1" s="23"/>
      <c r="WTW1" s="23"/>
      <c r="WTX1" s="23"/>
      <c r="WTY1" s="23"/>
      <c r="WTZ1" s="23"/>
      <c r="WUA1" s="23"/>
      <c r="WUB1" s="23"/>
      <c r="WUC1" s="23"/>
      <c r="WUD1" s="23"/>
      <c r="WUE1" s="23"/>
      <c r="WUF1" s="23"/>
      <c r="WUG1" s="23"/>
      <c r="WUH1" s="23"/>
      <c r="WUI1" s="23"/>
      <c r="WUJ1" s="23"/>
      <c r="WUK1" s="23"/>
      <c r="WUL1" s="23"/>
      <c r="WUM1" s="23"/>
      <c r="WUN1" s="23"/>
      <c r="WUO1" s="23"/>
      <c r="WUP1" s="23"/>
      <c r="WUQ1" s="23"/>
      <c r="WUR1" s="23"/>
      <c r="WUS1" s="23"/>
      <c r="WUT1" s="23"/>
      <c r="WUU1" s="23"/>
      <c r="WUV1" s="23"/>
      <c r="WUW1" s="23"/>
      <c r="WUX1" s="23"/>
      <c r="WUY1" s="23"/>
      <c r="WUZ1" s="23"/>
      <c r="WVA1" s="23"/>
      <c r="WVB1" s="23"/>
      <c r="WVC1" s="23"/>
      <c r="WVD1" s="23"/>
      <c r="WVE1" s="23"/>
      <c r="WVF1" s="23"/>
      <c r="WVG1" s="23"/>
      <c r="WVH1" s="23"/>
      <c r="WVI1" s="23"/>
      <c r="WVJ1" s="23"/>
      <c r="WVK1" s="23"/>
      <c r="WVL1" s="23"/>
      <c r="WVM1" s="23"/>
      <c r="WVN1" s="23"/>
      <c r="WVO1" s="23"/>
      <c r="WVP1" s="23"/>
      <c r="WVQ1" s="23"/>
      <c r="WVR1" s="23"/>
      <c r="WVS1" s="23"/>
      <c r="WVT1" s="23"/>
      <c r="WVU1" s="23"/>
      <c r="WVV1" s="23"/>
      <c r="WVW1" s="23"/>
      <c r="WVX1" s="23"/>
      <c r="WVY1" s="23"/>
      <c r="WVZ1" s="23"/>
      <c r="WWA1" s="23"/>
      <c r="WWB1" s="23"/>
      <c r="WWC1" s="23"/>
      <c r="WWD1" s="23"/>
      <c r="WWE1" s="23"/>
      <c r="WWF1" s="23"/>
      <c r="WWG1" s="23"/>
      <c r="WWH1" s="23"/>
      <c r="WWI1" s="23"/>
      <c r="WWJ1" s="23"/>
      <c r="WWK1" s="23"/>
      <c r="WWL1" s="23"/>
      <c r="WWM1" s="23"/>
      <c r="WWN1" s="23"/>
      <c r="WWO1" s="23"/>
      <c r="WWP1" s="23"/>
      <c r="WWQ1" s="23"/>
      <c r="WWR1" s="23"/>
      <c r="WWS1" s="23"/>
      <c r="WWT1" s="23"/>
      <c r="WWU1" s="23"/>
      <c r="WWV1" s="23"/>
      <c r="WWW1" s="23"/>
      <c r="WWX1" s="23"/>
      <c r="WWY1" s="23"/>
      <c r="WWZ1" s="23"/>
      <c r="WXA1" s="23"/>
      <c r="WXB1" s="23"/>
      <c r="WXC1" s="23"/>
      <c r="WXD1" s="23"/>
      <c r="WXE1" s="23"/>
      <c r="WXF1" s="23"/>
      <c r="WXG1" s="23"/>
      <c r="WXH1" s="23"/>
      <c r="WXI1" s="23"/>
      <c r="WXJ1" s="23"/>
      <c r="WXK1" s="23"/>
      <c r="WXL1" s="23"/>
      <c r="WXM1" s="23"/>
      <c r="WXN1" s="23"/>
      <c r="WXO1" s="23"/>
      <c r="WXP1" s="23"/>
      <c r="WXQ1" s="23"/>
      <c r="WXR1" s="23"/>
      <c r="WXS1" s="23"/>
      <c r="WXT1" s="23"/>
      <c r="WXU1" s="23"/>
      <c r="WXV1" s="23"/>
      <c r="WXW1" s="23"/>
      <c r="WXX1" s="23"/>
      <c r="WXY1" s="23"/>
      <c r="WXZ1" s="23"/>
      <c r="WYA1" s="23"/>
      <c r="WYB1" s="23"/>
      <c r="WYC1" s="23"/>
      <c r="WYD1" s="23"/>
      <c r="WYE1" s="23"/>
      <c r="WYF1" s="23"/>
      <c r="WYG1" s="23"/>
      <c r="WYH1" s="23"/>
      <c r="WYI1" s="23"/>
      <c r="WYJ1" s="23"/>
      <c r="WYK1" s="23"/>
      <c r="WYL1" s="23"/>
      <c r="WYM1" s="23"/>
      <c r="WYN1" s="23"/>
      <c r="WYO1" s="23"/>
      <c r="WYP1" s="23"/>
      <c r="WYQ1" s="23"/>
      <c r="WYR1" s="23"/>
      <c r="WYS1" s="23"/>
      <c r="WYT1" s="23"/>
      <c r="WYU1" s="23"/>
      <c r="WYV1" s="23"/>
      <c r="WYW1" s="23"/>
      <c r="WYX1" s="23"/>
      <c r="WYY1" s="23"/>
      <c r="WYZ1" s="23"/>
      <c r="WZA1" s="23"/>
      <c r="WZB1" s="23"/>
      <c r="WZC1" s="23"/>
      <c r="WZD1" s="23"/>
      <c r="WZE1" s="23"/>
      <c r="WZF1" s="23"/>
      <c r="WZG1" s="23"/>
      <c r="WZH1" s="23"/>
      <c r="WZI1" s="23"/>
      <c r="WZJ1" s="23"/>
      <c r="WZK1" s="23"/>
      <c r="WZL1" s="23"/>
      <c r="WZM1" s="23"/>
      <c r="WZN1" s="23"/>
      <c r="WZO1" s="23"/>
      <c r="WZP1" s="23"/>
      <c r="WZQ1" s="23"/>
      <c r="WZR1" s="23"/>
      <c r="WZS1" s="23"/>
      <c r="WZT1" s="23"/>
      <c r="WZU1" s="23"/>
      <c r="WZV1" s="23"/>
      <c r="WZW1" s="23"/>
      <c r="WZX1" s="23"/>
      <c r="WZY1" s="23"/>
      <c r="WZZ1" s="23"/>
      <c r="XAA1" s="23"/>
      <c r="XAB1" s="23"/>
      <c r="XAC1" s="23"/>
      <c r="XAD1" s="23"/>
      <c r="XAE1" s="23"/>
      <c r="XAF1" s="23"/>
      <c r="XAG1" s="23"/>
      <c r="XAH1" s="23"/>
      <c r="XAI1" s="23"/>
      <c r="XAJ1" s="23"/>
      <c r="XAK1" s="23"/>
      <c r="XAL1" s="23"/>
      <c r="XAM1" s="23"/>
      <c r="XAN1" s="23"/>
      <c r="XAO1" s="23"/>
      <c r="XAP1" s="23"/>
      <c r="XAQ1" s="23"/>
      <c r="XAR1" s="23"/>
      <c r="XAS1" s="23"/>
      <c r="XAT1" s="23"/>
      <c r="XAU1" s="23"/>
      <c r="XAV1" s="23"/>
      <c r="XAW1" s="23"/>
      <c r="XAX1" s="23"/>
      <c r="XAY1" s="23"/>
      <c r="XAZ1" s="23"/>
      <c r="XBA1" s="23"/>
      <c r="XBB1" s="23"/>
      <c r="XBC1" s="23"/>
      <c r="XBD1" s="23"/>
      <c r="XBE1" s="23"/>
      <c r="XBF1" s="23"/>
      <c r="XBG1" s="23"/>
      <c r="XBH1" s="23"/>
      <c r="XBI1" s="23"/>
      <c r="XBJ1" s="23"/>
      <c r="XBK1" s="23"/>
      <c r="XBL1" s="23"/>
      <c r="XBM1" s="23"/>
      <c r="XBN1" s="23"/>
      <c r="XBO1" s="23"/>
      <c r="XBP1" s="23"/>
      <c r="XBQ1" s="23"/>
      <c r="XBR1" s="23"/>
      <c r="XBS1" s="23"/>
      <c r="XBT1" s="23"/>
      <c r="XBU1" s="23"/>
      <c r="XBV1" s="23"/>
      <c r="XBW1" s="23"/>
      <c r="XBX1" s="23"/>
      <c r="XBY1" s="23"/>
      <c r="XBZ1" s="23"/>
      <c r="XCA1" s="23"/>
      <c r="XCB1" s="23"/>
      <c r="XCC1" s="23"/>
      <c r="XCD1" s="23"/>
      <c r="XCE1" s="23"/>
      <c r="XCF1" s="23"/>
      <c r="XCG1" s="23"/>
      <c r="XCH1" s="23"/>
      <c r="XCI1" s="23"/>
      <c r="XCJ1" s="23"/>
      <c r="XCK1" s="23"/>
      <c r="XCL1" s="23"/>
      <c r="XCM1" s="23"/>
      <c r="XCN1" s="23"/>
      <c r="XCO1" s="23"/>
      <c r="XCP1" s="23"/>
      <c r="XCQ1" s="23"/>
      <c r="XCR1" s="23"/>
      <c r="XCS1" s="23"/>
      <c r="XCT1" s="23"/>
      <c r="XCU1" s="23"/>
      <c r="XCV1" s="23"/>
      <c r="XCW1" s="23"/>
      <c r="XCX1" s="23"/>
      <c r="XCY1" s="23"/>
      <c r="XCZ1" s="23"/>
      <c r="XDA1" s="23"/>
      <c r="XDB1" s="23"/>
      <c r="XDC1" s="23"/>
      <c r="XDD1" s="23"/>
      <c r="XDE1" s="23"/>
      <c r="XDF1" s="23"/>
      <c r="XDG1" s="23"/>
      <c r="XDH1" s="23"/>
      <c r="XDI1" s="23"/>
      <c r="XDJ1" s="23"/>
      <c r="XDK1" s="23"/>
      <c r="XDL1" s="23"/>
      <c r="XDM1" s="23"/>
      <c r="XDN1" s="23"/>
      <c r="XDO1" s="23"/>
      <c r="XDP1" s="23"/>
      <c r="XDQ1" s="23"/>
      <c r="XDR1" s="23"/>
      <c r="XDS1" s="23"/>
      <c r="XDT1" s="23"/>
      <c r="XDU1" s="23"/>
      <c r="XDV1" s="23"/>
      <c r="XDW1" s="23"/>
      <c r="XDX1" s="23"/>
      <c r="XDY1" s="23"/>
      <c r="XDZ1" s="23"/>
      <c r="XEA1" s="23"/>
      <c r="XEB1" s="23"/>
      <c r="XEC1" s="23"/>
      <c r="XED1" s="23"/>
      <c r="XEE1" s="23"/>
      <c r="XEF1" s="23"/>
      <c r="XEG1" s="23"/>
      <c r="XEH1" s="23"/>
      <c r="XEI1" s="23"/>
      <c r="XEJ1" s="23"/>
      <c r="XEK1" s="23"/>
      <c r="XEL1" s="23"/>
      <c r="XEM1" s="23"/>
      <c r="XEN1" s="23"/>
      <c r="XEO1" s="23"/>
      <c r="XEP1" s="23"/>
      <c r="XEQ1" s="23"/>
      <c r="XER1" s="23"/>
      <c r="XES1" s="23"/>
      <c r="XET1" s="23"/>
      <c r="XEU1" s="23"/>
      <c r="XEV1" s="23"/>
      <c r="XEW1" s="23"/>
      <c r="XEX1" s="23"/>
      <c r="XEY1" s="23"/>
      <c r="XEZ1" s="23"/>
      <c r="XFA1" s="23"/>
      <c r="XFB1" s="23"/>
      <c r="XFC1" s="23"/>
      <c r="XFD1" s="23"/>
    </row>
    <row r="2" spans="1:16384" x14ac:dyDescent="0.25">
      <c r="A2" s="23" t="s">
        <v>440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c r="XFD2" s="23"/>
    </row>
    <row r="3" spans="1:16384" ht="15" customHeight="1" thickBot="1" x14ac:dyDescent="0.3">
      <c r="A3" s="23" t="s">
        <v>109</v>
      </c>
    </row>
    <row r="4" spans="1:16384" ht="15" customHeight="1" x14ac:dyDescent="0.25">
      <c r="A4" s="282"/>
    </row>
    <row r="5" spans="1:16384" ht="15" customHeight="1" x14ac:dyDescent="0.25">
      <c r="A5" s="248" t="s">
        <v>110</v>
      </c>
    </row>
    <row r="6" spans="1:16384" ht="15" customHeight="1" x14ac:dyDescent="0.25">
      <c r="A6" s="248" t="s">
        <v>0</v>
      </c>
    </row>
    <row r="7" spans="1:16384" ht="15" customHeight="1" x14ac:dyDescent="0.25">
      <c r="A7" s="248" t="s">
        <v>46</v>
      </c>
    </row>
    <row r="8" spans="1:16384" ht="15" customHeight="1" x14ac:dyDescent="0.25">
      <c r="A8" s="248" t="s">
        <v>114</v>
      </c>
    </row>
    <row r="9" spans="1:16384" ht="15" customHeight="1" x14ac:dyDescent="0.25">
      <c r="A9" s="248" t="s">
        <v>115</v>
      </c>
    </row>
    <row r="10" spans="1:16384" ht="15" customHeight="1" x14ac:dyDescent="0.25">
      <c r="A10" s="248" t="s">
        <v>116</v>
      </c>
    </row>
    <row r="11" spans="1:16384" ht="15" customHeight="1" x14ac:dyDescent="0.25">
      <c r="A11" s="248" t="s">
        <v>80</v>
      </c>
    </row>
    <row r="12" spans="1:16384" ht="15" customHeight="1" x14ac:dyDescent="0.25">
      <c r="A12" s="248" t="s">
        <v>95</v>
      </c>
    </row>
    <row r="13" spans="1:16384" ht="15" customHeight="1" x14ac:dyDescent="0.25">
      <c r="A13" s="248" t="s">
        <v>98</v>
      </c>
    </row>
    <row r="14" spans="1:16384" ht="15" customHeight="1" x14ac:dyDescent="0.25">
      <c r="A14" s="248" t="s">
        <v>99</v>
      </c>
    </row>
    <row r="15" spans="1:16384" ht="15" customHeight="1" x14ac:dyDescent="0.25">
      <c r="A15" s="279" t="s">
        <v>111</v>
      </c>
    </row>
    <row r="16" spans="1:16384" ht="15" customHeight="1" x14ac:dyDescent="0.25">
      <c r="A16" s="248" t="s">
        <v>120</v>
      </c>
    </row>
    <row r="17" spans="1:2" ht="15" customHeight="1" x14ac:dyDescent="0.25">
      <c r="A17" s="248" t="s">
        <v>117</v>
      </c>
      <c r="B17" s="35"/>
    </row>
    <row r="18" spans="1:2" ht="15" customHeight="1" x14ac:dyDescent="0.25">
      <c r="A18" s="248" t="s">
        <v>118</v>
      </c>
      <c r="B18" s="35"/>
    </row>
    <row r="19" spans="1:2" ht="15" customHeight="1" x14ac:dyDescent="0.25">
      <c r="A19" s="248" t="s">
        <v>121</v>
      </c>
    </row>
    <row r="20" spans="1:2" ht="15" customHeight="1" x14ac:dyDescent="0.25">
      <c r="A20" s="248" t="s">
        <v>122</v>
      </c>
    </row>
    <row r="21" spans="1:2" ht="15" customHeight="1" x14ac:dyDescent="0.25">
      <c r="A21" s="248" t="s">
        <v>123</v>
      </c>
    </row>
    <row r="22" spans="1:2" ht="15" customHeight="1" x14ac:dyDescent="0.25">
      <c r="A22" s="248" t="s">
        <v>124</v>
      </c>
    </row>
    <row r="23" spans="1:2" ht="15" customHeight="1" x14ac:dyDescent="0.25">
      <c r="A23" s="248" t="s">
        <v>125</v>
      </c>
    </row>
    <row r="24" spans="1:2" ht="15" customHeight="1" x14ac:dyDescent="0.25">
      <c r="A24" s="248" t="s">
        <v>126</v>
      </c>
    </row>
    <row r="25" spans="1:2" ht="15" customHeight="1" x14ac:dyDescent="0.25">
      <c r="A25" s="248" t="s">
        <v>127</v>
      </c>
    </row>
    <row r="26" spans="1:2" ht="15" customHeight="1" x14ac:dyDescent="0.25">
      <c r="A26" s="248" t="s">
        <v>119</v>
      </c>
    </row>
    <row r="27" spans="1:2" ht="15" customHeight="1" x14ac:dyDescent="0.25">
      <c r="A27" s="248" t="s">
        <v>128</v>
      </c>
    </row>
    <row r="28" spans="1:2" ht="15" customHeight="1" x14ac:dyDescent="0.25">
      <c r="A28" s="248" t="s">
        <v>129</v>
      </c>
    </row>
    <row r="29" spans="1:2" ht="15" customHeight="1" x14ac:dyDescent="0.25">
      <c r="A29" s="248" t="s">
        <v>130</v>
      </c>
    </row>
    <row r="30" spans="1:2" ht="15" customHeight="1" x14ac:dyDescent="0.25">
      <c r="A30" s="248" t="s">
        <v>131</v>
      </c>
    </row>
    <row r="31" spans="1:2" ht="15" customHeight="1" x14ac:dyDescent="0.25">
      <c r="A31" s="248" t="s">
        <v>141</v>
      </c>
    </row>
    <row r="32" spans="1:2" ht="15" customHeight="1" x14ac:dyDescent="0.25">
      <c r="A32" s="248" t="s">
        <v>142</v>
      </c>
    </row>
    <row r="33" spans="1:1" ht="15" customHeight="1" x14ac:dyDescent="0.25">
      <c r="A33" s="248" t="s">
        <v>143</v>
      </c>
    </row>
    <row r="34" spans="1:1" ht="15" customHeight="1" x14ac:dyDescent="0.25">
      <c r="A34" s="248" t="s">
        <v>132</v>
      </c>
    </row>
    <row r="35" spans="1:1" ht="15" customHeight="1" x14ac:dyDescent="0.25">
      <c r="A35" s="248" t="s">
        <v>133</v>
      </c>
    </row>
    <row r="36" spans="1:1" ht="15" customHeight="1" x14ac:dyDescent="0.25">
      <c r="A36" s="248" t="s">
        <v>134</v>
      </c>
    </row>
    <row r="37" spans="1:1" ht="15" customHeight="1" x14ac:dyDescent="0.25">
      <c r="A37" s="248" t="s">
        <v>144</v>
      </c>
    </row>
    <row r="38" spans="1:1" ht="15" customHeight="1" x14ac:dyDescent="0.25">
      <c r="A38" s="248" t="s">
        <v>145</v>
      </c>
    </row>
    <row r="39" spans="1:1" ht="15" customHeight="1" x14ac:dyDescent="0.25">
      <c r="A39" s="248" t="s">
        <v>355</v>
      </c>
    </row>
    <row r="40" spans="1:1" ht="15" customHeight="1" x14ac:dyDescent="0.25">
      <c r="A40" s="248" t="s">
        <v>136</v>
      </c>
    </row>
    <row r="41" spans="1:1" ht="15" customHeight="1" x14ac:dyDescent="0.25">
      <c r="A41" s="248" t="s">
        <v>137</v>
      </c>
    </row>
    <row r="42" spans="1:1" ht="15" customHeight="1" x14ac:dyDescent="0.25">
      <c r="A42" s="248" t="s">
        <v>383</v>
      </c>
    </row>
    <row r="43" spans="1:1" ht="15" customHeight="1" x14ac:dyDescent="0.25">
      <c r="A43" s="248" t="s">
        <v>384</v>
      </c>
    </row>
    <row r="44" spans="1:1" ht="15" customHeight="1" x14ac:dyDescent="0.25">
      <c r="A44" s="248" t="s">
        <v>385</v>
      </c>
    </row>
    <row r="45" spans="1:1" ht="15" customHeight="1" x14ac:dyDescent="0.25">
      <c r="A45" s="248" t="s">
        <v>138</v>
      </c>
    </row>
    <row r="46" spans="1:1" ht="15" customHeight="1" x14ac:dyDescent="0.25">
      <c r="A46" s="248" t="s">
        <v>139</v>
      </c>
    </row>
    <row r="47" spans="1:1" ht="15" customHeight="1" thickBot="1" x14ac:dyDescent="0.3">
      <c r="A47" s="249" t="s">
        <v>140</v>
      </c>
    </row>
    <row r="48" spans="1:1" ht="15" customHeight="1" x14ac:dyDescent="0.25">
      <c r="A48" s="90"/>
    </row>
    <row r="49" spans="1:1" ht="15" customHeight="1" x14ac:dyDescent="0.25">
      <c r="A49" s="91" t="s">
        <v>444</v>
      </c>
    </row>
    <row r="51" spans="1:1" x14ac:dyDescent="0.25">
      <c r="A51" s="91"/>
    </row>
  </sheetData>
  <conditionalFormatting sqref="A5:A14">
    <cfRule type="expression" dxfId="6" priority="2">
      <formula>MOD(ROW(),2)=1</formula>
    </cfRule>
  </conditionalFormatting>
  <conditionalFormatting sqref="A16:A47">
    <cfRule type="expression" dxfId="5" priority="1">
      <formula>MOD(ROW(),2)=1</formula>
    </cfRule>
  </conditionalFormatting>
  <hyperlinks>
    <hyperlink ref="A5" location="Notes!A1" display="Notes to Reader"/>
    <hyperlink ref="A6" location="Glossary!A1" display="Glossary of Terms"/>
    <hyperlink ref="A7" location="'Tab1'!A1" display="Table 1: First-Year Enrollment in Allied Dental Education Programs, 2005-06 to 2015-16"/>
    <hyperlink ref="A8" location="'Fig1a-c'!A1" display="Figure 1a: First-Year Student Capacity Versus Enrollment, by Number of Dental Hygiene Education Programs, 2005-06 to 2015-16"/>
    <hyperlink ref="A9" location="'Fig1a-c'!A65" display="Figure 1b: First-Year Student Capacity Versus Enrollment, by Number of Dental Assisting Education Programs, 2006-07 to 2016-17"/>
    <hyperlink ref="A10" location="'Fig1a-c'!A96" display="Figure 1c: First Year Student Capacity Versus Enrollment, by Number of Dental Laboratory Technology Education Programs, 2006-07 to 2016-17"/>
    <hyperlink ref="A11" location="'Tab2'!A1" display="Table 2: Comparison of First-Year Student Capacity Versus Enrollment by Educational Setting, 2015-16"/>
    <hyperlink ref="A12" location="'Tab3'!A1" display="Table 3: Total Enrollment in Allied Dental Education Programs, 2005-06 to 2015-16"/>
    <hyperlink ref="A13" location="'Tab4'!A1" display="Table 4: Graduates of Allied Dental Education Programs, 2005 to 2015"/>
    <hyperlink ref="A14" location="'Tab5'!A1" display="Table 5: Number of Institutions Awarding Degrees in Allied Dental Education Programs, 2015-16"/>
    <hyperlink ref="A16" location="'Fig2'!A1" display="Figure 2: Classification of Institutions Offering Dental Laboratory Technology Education, 2015-16"/>
    <hyperlink ref="A17" location="'Fig3a-b'!A1" display="Figure 3a: Number of Applications and Number of Students Accepted into Accredited Dental Laboratory Technology Programs, 2005-06 to 2015-16"/>
    <hyperlink ref="A18" location="'Fig3a-b'!A70" display="Figure 3b: Number of Applications per Program and Number of Dental Laboratory Technology Students Accepted per Program, 2006-07 to 2016-17"/>
    <hyperlink ref="A19" location="'Fig4-6'!A1" display="Figure 4: Minimum Educational Requirements Needed to Enroll in Accredited Dental Laboratory Technology Programs, 2016-17"/>
    <hyperlink ref="A20" location="'Fig4-6'!A58" display="Figure 5: Percentage of Accredited Dental Laboratory Technology Education Programs Offering Advanced Placement, 2016-17"/>
    <hyperlink ref="A21" location="'Fig4-6'!A86" display="Figure 6: Methods Used to Award Advanced Placement in Accredited Dental Laboratory Technology Education Programs, 2016-17"/>
    <hyperlink ref="A22" location="'Tab6'!A1" display="Table 6: Advanced Placement Provision and Methods Used to Award Advanced Placement at Accredited Dental Laboratory Technology Education Programs, 2015-16"/>
    <hyperlink ref="A23" location="'Tab7'!A1" display="Table 7: Number of Dental Laboratory Technology Students Awarded Advanced Placement and the Source of Previous Training, 2015-16"/>
    <hyperlink ref="A24" location="'Tab8'!A1" display="Table 8: Admission Policies at Accredited Dental Laboratory Technology Education Programs, 2015-16"/>
    <hyperlink ref="A25" location="'Tab9'!A1" display="Table 9: First-Year In-District Tuition and Fees at Accredited Dental Laboratory Technology Education Programs, 2015-16"/>
    <hyperlink ref="A26" location="'Fig7-8'!A1" display="Figure 7: Average Costs for Tuition and Fees in Accredited Dental Laboratory Technology Programs, 2005-06 to 2015-16"/>
    <hyperlink ref="A27" location="'Fig7-8'!A61" display="Figure 8: Average First-Year In-District Tuition in Accredited Dental Laboratory Technology Programs by Educational Setting, 2016-17"/>
    <hyperlink ref="A28" location="'Tab10a-c'!A1" display="Table 10a: Total Enrollment in Accredited Dental Laboratory Technology Programs by Citizenship and Gender, 2015-16"/>
    <hyperlink ref="A29" location="'Tab10a-c'!A1" display="Table 10b: Total  Enrollment in Accredited Dental Laboratory Technology Programs by Age and Gender, 2015-16"/>
    <hyperlink ref="A30" location="'Tab10a-c'!A49" display="Table 10c: Total Enrollment in Accredited Dental Laboratory Technology Programs by Ethnicity/Race and Gender, 2016-17"/>
    <hyperlink ref="A31" location="'Tab11a-c'!A1" display="Table 11a: Graduates of Accredited Dental Laboratory Technology Programs by Citizenship and Gender, 2015"/>
    <hyperlink ref="A32" location="'Tab11a-c'!A1" display="Table 11b: Graduates of Accredited Dental Laboratory Technology Programs by Age and Gender, 2015"/>
    <hyperlink ref="A33" location="'Tab11a-c'!A46" display="Table 11c: Graduates of Accredited Dental Laboratory Technology Programs by Ethnicity/Race and Gender, 2016"/>
    <hyperlink ref="A34" location="'Fig9'!A1" display="Figure 9: Number of Dental Laboratory Technology Students with Job/Family Care Responsibilities and Financial Assistance, 2015-16"/>
    <hyperlink ref="A35" location="'Tab12'!A1" display="Table 12: Highest Level of Education Completed by First-Year Dental Laboratory Technology Students, 2015-16"/>
    <hyperlink ref="A36" location="'Tab13'!A1" display="Table 13: 2015-16 Enrollment and 2015 Graduates at Accredited Dental Laboratory Technology Education Programs"/>
    <hyperlink ref="A37" location="'Fig10a-b'!A1" display="Figure 10a: Outcomes Assessment for Dental Laboratory Technology Class of 2014"/>
    <hyperlink ref="A38" location="'Fig10a-b'!A55" display="Figure 10b: Graduate State/National Certification Outcomes, Dental Laboratory Technology Class of 2015"/>
    <hyperlink ref="A39" location="'Fig11 | Tab14'!A1" display="Figure 11 &amp; Table 14: Hours Spent Weekly in Program Activities by Dental Laboratory Technology Program Administrators, 2016-17"/>
    <hyperlink ref="A40" location="'Tab15a-b'!A1" display="Table 15a: Faculty of Accredited Dental Laboratory Technology Programs by Age and Gender, 2015-16"/>
    <hyperlink ref="A41" location="'Tab15a-b'!A1" display="Table 15b: Faculty of Accredited Dental Laboratory Technology Programs by Ethnicity/Race and Gender, 2015-16"/>
    <hyperlink ref="A42" location="'Fig12a-c'!A1" display="Figure 12a: Highest Academic Degree Earned by Dental Laboratory Technology Faculty, 2016-17"/>
    <hyperlink ref="A43" location="'Fig12a-c'!A49" display="Figure 12b: Academic Rank of Dental Laboratory Technology Faculty, 2016-17"/>
    <hyperlink ref="A44" location="'Fig12a-c'!A79" display="Figure 12c: Occupational Discipline of Dental Laboratory Technology Faculty, 2016-17"/>
    <hyperlink ref="A45" location="'Tab16'!A1" display="Table 16: Number of Faculty Members in Accredited Dental Laboratory Technology Education Programs, 2015-16"/>
    <hyperlink ref="A46" location="'Tab17'!A1" display="Table 17: Non-Traditional Designs Offered by Accredited Dental Laboratory Technology Education Programs, 2015-16"/>
    <hyperlink ref="A47" location="'Tab18'!A1" display="Table 18: Instruction Methods at Accredited Dental Laboratory Technology Education Programs, 2015-16"/>
  </hyperlinks>
  <pageMargins left="0.25" right="0.25" top="0.75" bottom="0.75" header="0.3" footer="0.3"/>
  <pageSetup scale="75"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Normal="100" workbookViewId="0"/>
  </sheetViews>
  <sheetFormatPr defaultColWidth="9.109375" defaultRowHeight="13.2" x14ac:dyDescent="0.25"/>
  <cols>
    <col min="1" max="16384" width="9.109375" style="3"/>
  </cols>
  <sheetData>
    <row r="1" spans="1:5" x14ac:dyDescent="0.25">
      <c r="A1" s="23" t="s">
        <v>120</v>
      </c>
    </row>
    <row r="2" spans="1:5" x14ac:dyDescent="0.25">
      <c r="A2" s="289" t="s">
        <v>1</v>
      </c>
      <c r="B2" s="289"/>
      <c r="C2" s="289"/>
    </row>
    <row r="6" spans="1:5" x14ac:dyDescent="0.25">
      <c r="D6" s="3" t="s">
        <v>107</v>
      </c>
      <c r="E6" s="3" t="s">
        <v>146</v>
      </c>
    </row>
    <row r="7" spans="1:5" x14ac:dyDescent="0.25">
      <c r="C7" s="3" t="s">
        <v>147</v>
      </c>
      <c r="D7" s="3">
        <v>16</v>
      </c>
      <c r="E7" s="97">
        <f>16/17</f>
        <v>0.94117647058823528</v>
      </c>
    </row>
    <row r="8" spans="1:5" x14ac:dyDescent="0.25">
      <c r="C8" s="3" t="s">
        <v>148</v>
      </c>
      <c r="D8" s="3">
        <v>1</v>
      </c>
      <c r="E8" s="97">
        <f>1/17</f>
        <v>5.8823529411764705E-2</v>
      </c>
    </row>
    <row r="27" spans="1:1" x14ac:dyDescent="0.25">
      <c r="A27" s="29" t="s">
        <v>149</v>
      </c>
    </row>
    <row r="28" spans="1:1" x14ac:dyDescent="0.25">
      <c r="A28" s="36" t="s">
        <v>150</v>
      </c>
    </row>
  </sheetData>
  <mergeCells count="1">
    <mergeCell ref="A2:C2"/>
  </mergeCells>
  <hyperlinks>
    <hyperlink ref="A2" location="TOC!A1" display="Return to Table of Contents"/>
  </hyperlinks>
  <pageMargins left="0.25" right="0.25" top="0.75" bottom="0.75" header="0.3" footer="0.3"/>
  <pageSetup fitToHeight="0" orientation="landscape" r:id="rId1"/>
  <headerFooter>
    <oddHeader>&amp;L&amp;"Arial,Bold"2016-17&amp;"Arial,Regular" &amp;"Arial,Bold Italic"Survey of Allied Dental Education&amp;"Arial,Regular"
&amp;"Arial,Bold"Report 3: Dental Laboratory Technology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zoomScaleNormal="100" workbookViewId="0">
      <selection activeCell="O12" sqref="O12"/>
    </sheetView>
  </sheetViews>
  <sheetFormatPr defaultColWidth="9.109375" defaultRowHeight="13.2" x14ac:dyDescent="0.25"/>
  <cols>
    <col min="1" max="13" width="9.109375" style="3"/>
    <col min="14" max="14" width="5.88671875" style="3" customWidth="1"/>
    <col min="15" max="16384" width="9.109375" style="3"/>
  </cols>
  <sheetData>
    <row r="1" spans="1:14" x14ac:dyDescent="0.25">
      <c r="A1" s="23" t="s">
        <v>151</v>
      </c>
    </row>
    <row r="2" spans="1:14" x14ac:dyDescent="0.25">
      <c r="A2" s="23" t="s">
        <v>159</v>
      </c>
    </row>
    <row r="3" spans="1:14" x14ac:dyDescent="0.25">
      <c r="A3" s="289" t="s">
        <v>1</v>
      </c>
      <c r="B3" s="289"/>
      <c r="C3" s="289"/>
    </row>
    <row r="6" spans="1:14" x14ac:dyDescent="0.25">
      <c r="C6" s="3" t="s">
        <v>72</v>
      </c>
      <c r="D6" s="3" t="s">
        <v>47</v>
      </c>
      <c r="E6" s="3" t="s">
        <v>48</v>
      </c>
      <c r="F6" s="3" t="s">
        <v>49</v>
      </c>
      <c r="G6" s="3" t="s">
        <v>50</v>
      </c>
      <c r="H6" s="3" t="s">
        <v>51</v>
      </c>
      <c r="I6" s="3" t="s">
        <v>52</v>
      </c>
      <c r="J6" s="3" t="s">
        <v>53</v>
      </c>
      <c r="K6" s="3" t="s">
        <v>54</v>
      </c>
      <c r="L6" s="3" t="s">
        <v>55</v>
      </c>
      <c r="M6" s="3" t="s">
        <v>56</v>
      </c>
      <c r="N6" s="3" t="s">
        <v>57</v>
      </c>
    </row>
    <row r="7" spans="1:14" x14ac:dyDescent="0.25">
      <c r="B7" s="3" t="s">
        <v>152</v>
      </c>
      <c r="C7" s="3">
        <v>471</v>
      </c>
      <c r="D7" s="3">
        <v>477</v>
      </c>
      <c r="E7" s="3">
        <v>537</v>
      </c>
      <c r="F7" s="3">
        <v>501</v>
      </c>
      <c r="G7" s="3">
        <v>488</v>
      </c>
      <c r="H7" s="3">
        <v>511</v>
      </c>
      <c r="I7" s="3">
        <v>497</v>
      </c>
      <c r="J7" s="3">
        <v>490</v>
      </c>
      <c r="K7" s="3">
        <v>496</v>
      </c>
      <c r="L7" s="3">
        <v>370</v>
      </c>
      <c r="M7" s="3">
        <v>312</v>
      </c>
      <c r="N7" s="3">
        <v>282</v>
      </c>
    </row>
    <row r="8" spans="1:14" x14ac:dyDescent="0.25">
      <c r="B8" s="3" t="s">
        <v>153</v>
      </c>
      <c r="C8" s="3">
        <v>732</v>
      </c>
      <c r="D8" s="3">
        <v>708</v>
      </c>
      <c r="E8" s="3">
        <v>705</v>
      </c>
      <c r="F8" s="3">
        <v>722</v>
      </c>
      <c r="G8" s="3">
        <v>727</v>
      </c>
      <c r="H8" s="3">
        <v>770</v>
      </c>
      <c r="I8" s="3">
        <v>815</v>
      </c>
      <c r="J8" s="3">
        <v>707</v>
      </c>
      <c r="K8" s="3">
        <v>654</v>
      </c>
      <c r="L8" s="3">
        <v>462</v>
      </c>
      <c r="M8" s="3">
        <v>365</v>
      </c>
      <c r="N8" s="3">
        <v>361</v>
      </c>
    </row>
    <row r="11" spans="1:14" x14ac:dyDescent="0.25">
      <c r="B11" s="3" t="s">
        <v>154</v>
      </c>
      <c r="C11" s="3">
        <v>23</v>
      </c>
      <c r="D11" s="3">
        <v>22</v>
      </c>
      <c r="E11" s="3">
        <v>20</v>
      </c>
      <c r="F11" s="3">
        <v>20</v>
      </c>
      <c r="G11" s="3">
        <v>20</v>
      </c>
      <c r="H11" s="3">
        <v>20</v>
      </c>
      <c r="I11" s="3">
        <v>20</v>
      </c>
      <c r="J11" s="3">
        <v>19</v>
      </c>
      <c r="K11" s="3">
        <v>19</v>
      </c>
      <c r="L11" s="3">
        <v>17</v>
      </c>
      <c r="M11" s="3">
        <v>16</v>
      </c>
      <c r="N11" s="3">
        <v>14</v>
      </c>
    </row>
    <row r="35" spans="1:14" x14ac:dyDescent="0.25">
      <c r="A35" s="29" t="s">
        <v>158</v>
      </c>
    </row>
    <row r="36" spans="1:14" x14ac:dyDescent="0.25">
      <c r="A36" s="36" t="s">
        <v>64</v>
      </c>
    </row>
    <row r="37" spans="1:14" x14ac:dyDescent="0.25">
      <c r="A37" s="36"/>
    </row>
    <row r="38" spans="1:14" x14ac:dyDescent="0.25">
      <c r="A38" s="23" t="s">
        <v>155</v>
      </c>
    </row>
    <row r="39" spans="1:14" x14ac:dyDescent="0.25">
      <c r="A39" s="23" t="s">
        <v>420</v>
      </c>
    </row>
    <row r="40" spans="1:14" x14ac:dyDescent="0.25">
      <c r="A40" s="289" t="s">
        <v>1</v>
      </c>
      <c r="B40" s="289"/>
      <c r="C40" s="289"/>
    </row>
    <row r="45" spans="1:14" x14ac:dyDescent="0.25">
      <c r="C45" s="3" t="s">
        <v>72</v>
      </c>
      <c r="D45" s="3" t="s">
        <v>47</v>
      </c>
      <c r="E45" s="3" t="s">
        <v>48</v>
      </c>
      <c r="F45" s="3" t="s">
        <v>49</v>
      </c>
      <c r="G45" s="3" t="s">
        <v>50</v>
      </c>
      <c r="H45" s="3" t="s">
        <v>51</v>
      </c>
      <c r="I45" s="3" t="s">
        <v>52</v>
      </c>
      <c r="J45" s="3" t="s">
        <v>53</v>
      </c>
      <c r="K45" s="3" t="s">
        <v>54</v>
      </c>
      <c r="L45" s="3" t="s">
        <v>55</v>
      </c>
      <c r="M45" s="3" t="s">
        <v>56</v>
      </c>
      <c r="N45" s="3" t="s">
        <v>57</v>
      </c>
    </row>
    <row r="46" spans="1:14" x14ac:dyDescent="0.25">
      <c r="B46" s="3" t="s">
        <v>156</v>
      </c>
      <c r="C46" s="98">
        <f t="shared" ref="C46:M46" si="0">C7/C11</f>
        <v>20.478260869565219</v>
      </c>
      <c r="D46" s="98">
        <f t="shared" si="0"/>
        <v>21.681818181818183</v>
      </c>
      <c r="E46" s="98">
        <f t="shared" si="0"/>
        <v>26.85</v>
      </c>
      <c r="F46" s="98">
        <f t="shared" si="0"/>
        <v>25.05</v>
      </c>
      <c r="G46" s="98">
        <f t="shared" si="0"/>
        <v>24.4</v>
      </c>
      <c r="H46" s="98">
        <f t="shared" si="0"/>
        <v>25.55</v>
      </c>
      <c r="I46" s="98">
        <f t="shared" si="0"/>
        <v>24.85</v>
      </c>
      <c r="J46" s="98">
        <f t="shared" si="0"/>
        <v>25.789473684210527</v>
      </c>
      <c r="K46" s="98">
        <f t="shared" si="0"/>
        <v>26.105263157894736</v>
      </c>
      <c r="L46" s="98">
        <f t="shared" si="0"/>
        <v>21.764705882352942</v>
      </c>
      <c r="M46" s="98">
        <f t="shared" si="0"/>
        <v>19.5</v>
      </c>
      <c r="N46" s="98">
        <f>N7/N11</f>
        <v>20.142857142857142</v>
      </c>
    </row>
    <row r="47" spans="1:14" x14ac:dyDescent="0.25">
      <c r="B47" s="3" t="s">
        <v>157</v>
      </c>
      <c r="C47" s="98">
        <f t="shared" ref="C47:M47" si="1">C8/C11</f>
        <v>31.826086956521738</v>
      </c>
      <c r="D47" s="98">
        <f t="shared" si="1"/>
        <v>32.18181818181818</v>
      </c>
      <c r="E47" s="98">
        <f t="shared" si="1"/>
        <v>35.25</v>
      </c>
      <c r="F47" s="98">
        <f t="shared" si="1"/>
        <v>36.1</v>
      </c>
      <c r="G47" s="98">
        <f t="shared" si="1"/>
        <v>36.35</v>
      </c>
      <c r="H47" s="98">
        <f t="shared" si="1"/>
        <v>38.5</v>
      </c>
      <c r="I47" s="98">
        <f t="shared" si="1"/>
        <v>40.75</v>
      </c>
      <c r="J47" s="98">
        <f t="shared" si="1"/>
        <v>37.210526315789473</v>
      </c>
      <c r="K47" s="98">
        <f t="shared" si="1"/>
        <v>34.421052631578945</v>
      </c>
      <c r="L47" s="98">
        <f t="shared" si="1"/>
        <v>27.176470588235293</v>
      </c>
      <c r="M47" s="98">
        <f t="shared" si="1"/>
        <v>22.8125</v>
      </c>
      <c r="N47" s="98">
        <f>N8/N11</f>
        <v>25.785714285714285</v>
      </c>
    </row>
    <row r="71" spans="1:1" x14ac:dyDescent="0.25">
      <c r="A71" s="29" t="s">
        <v>149</v>
      </c>
    </row>
    <row r="72" spans="1:1" x14ac:dyDescent="0.25">
      <c r="A72" s="36" t="s">
        <v>64</v>
      </c>
    </row>
    <row r="77" spans="1:1" x14ac:dyDescent="0.25">
      <c r="A77" s="36"/>
    </row>
    <row r="88" spans="1:1" x14ac:dyDescent="0.25">
      <c r="A88" s="29"/>
    </row>
    <row r="89" spans="1:1" x14ac:dyDescent="0.25">
      <c r="A89" s="36"/>
    </row>
  </sheetData>
  <mergeCells count="2">
    <mergeCell ref="A3:C3"/>
    <mergeCell ref="A40:C40"/>
  </mergeCells>
  <hyperlinks>
    <hyperlink ref="A3" location="TOC!A1" display="Return to Table of Contents"/>
    <hyperlink ref="A40:C40" location="TOC!A1" display="Return to Table of Contents"/>
  </hyperlinks>
  <pageMargins left="0.25" right="0.25" top="0.75" bottom="0.75" header="0.3" footer="0.3"/>
  <pageSetup scale="97" orientation="landscape" r:id="rId1"/>
  <headerFooter>
    <oddHeader>&amp;L&amp;"Arial,Bold"2016-17&amp;"Arial,Regular" &amp;"Arial,Bold Italic"Survey of Allied Dental Education&amp;"Arial,Regular"
&amp;"Arial,Bold"Report 3: Dental Laboratory Technology Education Programs</oddHeader>
  </headerFooter>
  <rowBreaks count="1" manualBreakCount="1">
    <brk id="37"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zoomScaleNormal="100" workbookViewId="0"/>
  </sheetViews>
  <sheetFormatPr defaultColWidth="9.109375" defaultRowHeight="13.2" x14ac:dyDescent="0.25"/>
  <cols>
    <col min="1" max="12" width="9.109375" style="3"/>
    <col min="13" max="13" width="5.88671875" style="3" customWidth="1"/>
    <col min="14" max="16384" width="9.109375" style="3"/>
  </cols>
  <sheetData>
    <row r="1" spans="1:14" x14ac:dyDescent="0.25">
      <c r="A1" s="23" t="s">
        <v>421</v>
      </c>
    </row>
    <row r="2" spans="1:14" x14ac:dyDescent="0.25">
      <c r="A2" s="23" t="s">
        <v>434</v>
      </c>
    </row>
    <row r="3" spans="1:14" x14ac:dyDescent="0.25">
      <c r="A3" s="289" t="s">
        <v>1</v>
      </c>
      <c r="B3" s="289"/>
      <c r="C3" s="289"/>
    </row>
    <row r="5" spans="1:14" x14ac:dyDescent="0.25">
      <c r="C5" s="3" t="s">
        <v>422</v>
      </c>
      <c r="D5" s="3" t="s">
        <v>107</v>
      </c>
      <c r="E5" s="3" t="s">
        <v>146</v>
      </c>
    </row>
    <row r="6" spans="1:14" x14ac:dyDescent="0.25">
      <c r="C6" s="3" t="s">
        <v>423</v>
      </c>
      <c r="D6" s="3">
        <v>14</v>
      </c>
      <c r="E6" s="97"/>
    </row>
    <row r="7" spans="1:14" x14ac:dyDescent="0.25">
      <c r="C7" s="3" t="s">
        <v>424</v>
      </c>
      <c r="D7" s="3">
        <v>2</v>
      </c>
      <c r="E7" s="97"/>
      <c r="F7" s="97"/>
    </row>
    <row r="8" spans="1:14" x14ac:dyDescent="0.25">
      <c r="C8" s="3" t="s">
        <v>425</v>
      </c>
      <c r="D8" s="3">
        <v>1</v>
      </c>
      <c r="E8" s="97"/>
    </row>
    <row r="10" spans="1:14" x14ac:dyDescent="0.25">
      <c r="N10" s="245"/>
    </row>
    <row r="28" spans="1:1" x14ac:dyDescent="0.25">
      <c r="A28" s="29" t="s">
        <v>289</v>
      </c>
    </row>
    <row r="29" spans="1:1" x14ac:dyDescent="0.25">
      <c r="A29" s="36" t="s">
        <v>64</v>
      </c>
    </row>
    <row r="31" spans="1:1" x14ac:dyDescent="0.25">
      <c r="A31" s="23" t="s">
        <v>426</v>
      </c>
    </row>
    <row r="32" spans="1:1" x14ac:dyDescent="0.25">
      <c r="A32" s="23" t="s">
        <v>435</v>
      </c>
    </row>
    <row r="33" spans="1:5" x14ac:dyDescent="0.25">
      <c r="A33" s="289" t="s">
        <v>1</v>
      </c>
      <c r="B33" s="289"/>
      <c r="C33" s="289"/>
    </row>
    <row r="35" spans="1:5" x14ac:dyDescent="0.25">
      <c r="C35" s="3" t="s">
        <v>427</v>
      </c>
      <c r="D35" s="246">
        <v>0.4118</v>
      </c>
      <c r="E35" s="246">
        <v>0.58799999999999997</v>
      </c>
    </row>
    <row r="36" spans="1:5" x14ac:dyDescent="0.25">
      <c r="C36" s="3" t="s">
        <v>428</v>
      </c>
      <c r="D36" s="246">
        <v>0.58799999999999997</v>
      </c>
    </row>
    <row r="57" spans="1:3" x14ac:dyDescent="0.25">
      <c r="A57" s="29" t="s">
        <v>289</v>
      </c>
    </row>
    <row r="58" spans="1:3" x14ac:dyDescent="0.25">
      <c r="A58" s="36" t="s">
        <v>64</v>
      </c>
    </row>
    <row r="60" spans="1:3" x14ac:dyDescent="0.25">
      <c r="A60" s="23" t="s">
        <v>436</v>
      </c>
    </row>
    <row r="61" spans="1:3" x14ac:dyDescent="0.25">
      <c r="A61" s="289" t="s">
        <v>1</v>
      </c>
      <c r="B61" s="289"/>
      <c r="C61" s="289"/>
    </row>
    <row r="66" spans="2:6" x14ac:dyDescent="0.25">
      <c r="C66" s="3" t="s">
        <v>429</v>
      </c>
      <c r="D66" s="3" t="s">
        <v>430</v>
      </c>
      <c r="E66" s="3" t="s">
        <v>431</v>
      </c>
      <c r="F66" s="3" t="s">
        <v>432</v>
      </c>
    </row>
    <row r="67" spans="2:6" x14ac:dyDescent="0.25">
      <c r="B67" s="3" t="s">
        <v>57</v>
      </c>
      <c r="C67" s="3">
        <v>7</v>
      </c>
      <c r="D67" s="3">
        <v>7</v>
      </c>
      <c r="E67" s="3">
        <v>4</v>
      </c>
      <c r="F67" s="3">
        <v>1</v>
      </c>
    </row>
    <row r="85" spans="1:2" x14ac:dyDescent="0.25">
      <c r="B85" s="3" t="s">
        <v>433</v>
      </c>
    </row>
    <row r="87" spans="1:2" x14ac:dyDescent="0.25">
      <c r="A87" s="29" t="s">
        <v>437</v>
      </c>
    </row>
    <row r="88" spans="1:2" x14ac:dyDescent="0.25">
      <c r="A88" s="36" t="s">
        <v>64</v>
      </c>
    </row>
  </sheetData>
  <mergeCells count="3">
    <mergeCell ref="A3:C3"/>
    <mergeCell ref="A33:C33"/>
    <mergeCell ref="A61:C61"/>
  </mergeCells>
  <hyperlinks>
    <hyperlink ref="A3" location="TOC!A1" display="Return to Table of Contents"/>
    <hyperlink ref="A33:C33" location="TOC!A1" display="Return to Table of Contents"/>
    <hyperlink ref="A61:C61" location="TOC!A1" display="Return to Table of Contents"/>
  </hyperlinks>
  <pageMargins left="0.25" right="0.25" top="0.75" bottom="0.75" header="0.3" footer="0.3"/>
  <pageSetup scale="62" orientation="portrait" r:id="rId1"/>
  <headerFooter>
    <oddHeader>&amp;L&amp;"Arial,Bold"2016-17&amp;"Arial,Regular" &amp;"Arial,Bold Italic"Survey of Allied Dental Education&amp;"Arial,Regular"
&amp;"Arial,Bold"Report 3: Dental Laboratory Technology Education Programs</oddHeader>
  </headerFooter>
  <rowBreaks count="1" manualBreakCount="1">
    <brk id="59"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workbookViewId="0"/>
  </sheetViews>
  <sheetFormatPr defaultColWidth="9.109375" defaultRowHeight="13.2" x14ac:dyDescent="0.25"/>
  <cols>
    <col min="1" max="1" width="5.5546875" style="99" customWidth="1"/>
    <col min="2" max="2" width="60.5546875" style="99" customWidth="1"/>
    <col min="3" max="4" width="13" style="99" customWidth="1"/>
    <col min="5" max="5" width="13.44140625" style="99" customWidth="1"/>
    <col min="6" max="6" width="13.88671875" style="99" customWidth="1"/>
    <col min="7" max="8" width="13" style="99" customWidth="1"/>
    <col min="9" max="16384" width="9.109375" style="99"/>
  </cols>
  <sheetData>
    <row r="1" spans="1:8" x14ac:dyDescent="0.25">
      <c r="A1" s="107" t="s">
        <v>203</v>
      </c>
    </row>
    <row r="2" spans="1:8" x14ac:dyDescent="0.25">
      <c r="A2" s="297" t="s">
        <v>1</v>
      </c>
      <c r="B2" s="297"/>
    </row>
    <row r="3" spans="1:8" ht="15" customHeight="1" x14ac:dyDescent="0.25">
      <c r="A3" s="295"/>
      <c r="B3" s="295"/>
      <c r="C3" s="295"/>
      <c r="D3" s="296" t="s">
        <v>202</v>
      </c>
      <c r="E3" s="296"/>
      <c r="F3" s="296"/>
      <c r="G3" s="296"/>
      <c r="H3" s="296"/>
    </row>
    <row r="4" spans="1:8" ht="71.099999999999994" customHeight="1" x14ac:dyDescent="0.25">
      <c r="A4" s="105" t="s">
        <v>201</v>
      </c>
      <c r="B4" s="106" t="s">
        <v>200</v>
      </c>
      <c r="C4" s="117" t="s">
        <v>199</v>
      </c>
      <c r="D4" s="117" t="s">
        <v>198</v>
      </c>
      <c r="E4" s="117" t="s">
        <v>197</v>
      </c>
      <c r="F4" s="117" t="s">
        <v>196</v>
      </c>
      <c r="G4" s="117" t="s">
        <v>195</v>
      </c>
      <c r="H4" s="117" t="s">
        <v>194</v>
      </c>
    </row>
    <row r="5" spans="1:8" x14ac:dyDescent="0.25">
      <c r="A5" s="101" t="s">
        <v>193</v>
      </c>
      <c r="B5" s="100" t="s">
        <v>192</v>
      </c>
      <c r="C5" s="101" t="s">
        <v>161</v>
      </c>
      <c r="D5" s="101" t="s">
        <v>160</v>
      </c>
      <c r="E5" s="101" t="s">
        <v>160</v>
      </c>
      <c r="F5" s="101" t="s">
        <v>160</v>
      </c>
      <c r="G5" s="101" t="s">
        <v>160</v>
      </c>
      <c r="H5" s="101" t="s">
        <v>160</v>
      </c>
    </row>
    <row r="6" spans="1:8" x14ac:dyDescent="0.25">
      <c r="A6" s="103" t="s">
        <v>190</v>
      </c>
      <c r="B6" s="102" t="s">
        <v>191</v>
      </c>
      <c r="C6" s="103" t="s">
        <v>161</v>
      </c>
      <c r="D6" s="103" t="s">
        <v>160</v>
      </c>
      <c r="E6" s="103" t="s">
        <v>160</v>
      </c>
      <c r="F6" s="103" t="s">
        <v>160</v>
      </c>
      <c r="G6" s="103" t="s">
        <v>160</v>
      </c>
      <c r="H6" s="103" t="s">
        <v>160</v>
      </c>
    </row>
    <row r="7" spans="1:8" x14ac:dyDescent="0.25">
      <c r="A7" s="101" t="s">
        <v>190</v>
      </c>
      <c r="B7" s="100" t="s">
        <v>189</v>
      </c>
      <c r="C7" s="101" t="s">
        <v>162</v>
      </c>
      <c r="D7" s="101" t="s">
        <v>162</v>
      </c>
      <c r="E7" s="101" t="s">
        <v>162</v>
      </c>
      <c r="F7" s="101" t="s">
        <v>162</v>
      </c>
      <c r="G7" s="101" t="s">
        <v>161</v>
      </c>
      <c r="H7" s="101" t="s">
        <v>161</v>
      </c>
    </row>
    <row r="8" spans="1:8" x14ac:dyDescent="0.25">
      <c r="A8" s="103" t="s">
        <v>187</v>
      </c>
      <c r="B8" s="102" t="s">
        <v>188</v>
      </c>
      <c r="C8" s="103" t="s">
        <v>162</v>
      </c>
      <c r="D8" s="103" t="s">
        <v>162</v>
      </c>
      <c r="E8" s="103" t="s">
        <v>162</v>
      </c>
      <c r="F8" s="103" t="s">
        <v>162</v>
      </c>
      <c r="G8" s="103" t="s">
        <v>161</v>
      </c>
      <c r="H8" s="103" t="s">
        <v>161</v>
      </c>
    </row>
    <row r="9" spans="1:8" x14ac:dyDescent="0.25">
      <c r="A9" s="101" t="s">
        <v>187</v>
      </c>
      <c r="B9" s="100" t="s">
        <v>186</v>
      </c>
      <c r="C9" s="101" t="s">
        <v>162</v>
      </c>
      <c r="D9" s="101" t="s">
        <v>162</v>
      </c>
      <c r="E9" s="101" t="s">
        <v>162</v>
      </c>
      <c r="F9" s="101" t="s">
        <v>162</v>
      </c>
      <c r="G9" s="101" t="s">
        <v>161</v>
      </c>
      <c r="H9" s="101" t="s">
        <v>161</v>
      </c>
    </row>
    <row r="10" spans="1:8" x14ac:dyDescent="0.25">
      <c r="A10" s="103" t="s">
        <v>185</v>
      </c>
      <c r="B10" s="102" t="s">
        <v>184</v>
      </c>
      <c r="C10" s="103" t="s">
        <v>161</v>
      </c>
      <c r="D10" s="103" t="s">
        <v>160</v>
      </c>
      <c r="E10" s="103" t="s">
        <v>160</v>
      </c>
      <c r="F10" s="103" t="s">
        <v>160</v>
      </c>
      <c r="G10" s="103" t="s">
        <v>160</v>
      </c>
      <c r="H10" s="103" t="s">
        <v>160</v>
      </c>
    </row>
    <row r="11" spans="1:8" x14ac:dyDescent="0.25">
      <c r="A11" s="101" t="s">
        <v>183</v>
      </c>
      <c r="B11" s="100" t="s">
        <v>182</v>
      </c>
      <c r="C11" s="101" t="s">
        <v>161</v>
      </c>
      <c r="D11" s="101" t="s">
        <v>160</v>
      </c>
      <c r="E11" s="101" t="s">
        <v>160</v>
      </c>
      <c r="F11" s="101" t="s">
        <v>160</v>
      </c>
      <c r="G11" s="101" t="s">
        <v>160</v>
      </c>
      <c r="H11" s="101" t="s">
        <v>160</v>
      </c>
    </row>
    <row r="12" spans="1:8" x14ac:dyDescent="0.25">
      <c r="A12" s="103" t="s">
        <v>181</v>
      </c>
      <c r="B12" s="102" t="s">
        <v>180</v>
      </c>
      <c r="C12" s="103" t="s">
        <v>162</v>
      </c>
      <c r="D12" s="103" t="s">
        <v>162</v>
      </c>
      <c r="E12" s="103" t="s">
        <v>162</v>
      </c>
      <c r="F12" s="103" t="s">
        <v>161</v>
      </c>
      <c r="G12" s="103" t="s">
        <v>161</v>
      </c>
      <c r="H12" s="103" t="s">
        <v>161</v>
      </c>
    </row>
    <row r="13" spans="1:8" x14ac:dyDescent="0.25">
      <c r="A13" s="101" t="s">
        <v>179</v>
      </c>
      <c r="B13" s="100" t="s">
        <v>178</v>
      </c>
      <c r="C13" s="101" t="s">
        <v>161</v>
      </c>
      <c r="D13" s="101" t="s">
        <v>160</v>
      </c>
      <c r="E13" s="101" t="s">
        <v>160</v>
      </c>
      <c r="F13" s="101" t="s">
        <v>160</v>
      </c>
      <c r="G13" s="101" t="s">
        <v>160</v>
      </c>
      <c r="H13" s="101" t="s">
        <v>160</v>
      </c>
    </row>
    <row r="14" spans="1:8" x14ac:dyDescent="0.25">
      <c r="A14" s="103" t="s">
        <v>177</v>
      </c>
      <c r="B14" s="102" t="s">
        <v>176</v>
      </c>
      <c r="C14" s="103" t="s">
        <v>161</v>
      </c>
      <c r="D14" s="103" t="s">
        <v>160</v>
      </c>
      <c r="E14" s="103" t="s">
        <v>160</v>
      </c>
      <c r="F14" s="103" t="s">
        <v>160</v>
      </c>
      <c r="G14" s="103" t="s">
        <v>160</v>
      </c>
      <c r="H14" s="103" t="s">
        <v>160</v>
      </c>
    </row>
    <row r="15" spans="1:8" x14ac:dyDescent="0.25">
      <c r="A15" s="101" t="s">
        <v>174</v>
      </c>
      <c r="B15" s="100" t="s">
        <v>175</v>
      </c>
      <c r="C15" s="101" t="s">
        <v>162</v>
      </c>
      <c r="D15" s="101" t="s">
        <v>162</v>
      </c>
      <c r="E15" s="101" t="s">
        <v>162</v>
      </c>
      <c r="F15" s="101" t="s">
        <v>161</v>
      </c>
      <c r="G15" s="101" t="s">
        <v>161</v>
      </c>
      <c r="H15" s="101" t="s">
        <v>161</v>
      </c>
    </row>
    <row r="16" spans="1:8" x14ac:dyDescent="0.25">
      <c r="A16" s="103" t="s">
        <v>174</v>
      </c>
      <c r="B16" s="102" t="s">
        <v>173</v>
      </c>
      <c r="C16" s="103" t="s">
        <v>162</v>
      </c>
      <c r="D16" s="103" t="s">
        <v>162</v>
      </c>
      <c r="E16" s="103" t="s">
        <v>162</v>
      </c>
      <c r="F16" s="103" t="s">
        <v>161</v>
      </c>
      <c r="G16" s="103" t="s">
        <v>161</v>
      </c>
      <c r="H16" s="103" t="s">
        <v>161</v>
      </c>
    </row>
    <row r="17" spans="1:8" x14ac:dyDescent="0.25">
      <c r="A17" s="101" t="s">
        <v>172</v>
      </c>
      <c r="B17" s="100" t="s">
        <v>171</v>
      </c>
      <c r="C17" s="101" t="s">
        <v>161</v>
      </c>
      <c r="D17" s="101" t="s">
        <v>160</v>
      </c>
      <c r="E17" s="101" t="s">
        <v>160</v>
      </c>
      <c r="F17" s="101" t="s">
        <v>160</v>
      </c>
      <c r="G17" s="101" t="s">
        <v>160</v>
      </c>
      <c r="H17" s="101" t="s">
        <v>160</v>
      </c>
    </row>
    <row r="18" spans="1:8" x14ac:dyDescent="0.25">
      <c r="A18" s="103" t="s">
        <v>170</v>
      </c>
      <c r="B18" s="102" t="s">
        <v>169</v>
      </c>
      <c r="C18" s="103" t="s">
        <v>161</v>
      </c>
      <c r="D18" s="103" t="s">
        <v>160</v>
      </c>
      <c r="E18" s="103" t="s">
        <v>160</v>
      </c>
      <c r="F18" s="103" t="s">
        <v>160</v>
      </c>
      <c r="G18" s="103" t="s">
        <v>160</v>
      </c>
      <c r="H18" s="103" t="s">
        <v>160</v>
      </c>
    </row>
    <row r="19" spans="1:8" x14ac:dyDescent="0.25">
      <c r="A19" s="101" t="s">
        <v>168</v>
      </c>
      <c r="B19" s="100" t="s">
        <v>167</v>
      </c>
      <c r="C19" s="101" t="s">
        <v>161</v>
      </c>
      <c r="D19" s="101" t="s">
        <v>160</v>
      </c>
      <c r="E19" s="101" t="s">
        <v>160</v>
      </c>
      <c r="F19" s="101" t="s">
        <v>160</v>
      </c>
      <c r="G19" s="101" t="s">
        <v>160</v>
      </c>
      <c r="H19" s="101" t="s">
        <v>160</v>
      </c>
    </row>
    <row r="20" spans="1:8" x14ac:dyDescent="0.25">
      <c r="A20" s="103" t="s">
        <v>166</v>
      </c>
      <c r="B20" s="102" t="s">
        <v>165</v>
      </c>
      <c r="C20" s="103" t="s">
        <v>161</v>
      </c>
      <c r="D20" s="103" t="s">
        <v>160</v>
      </c>
      <c r="E20" s="103" t="s">
        <v>160</v>
      </c>
      <c r="F20" s="103" t="s">
        <v>160</v>
      </c>
      <c r="G20" s="103" t="s">
        <v>160</v>
      </c>
      <c r="H20" s="103" t="s">
        <v>160</v>
      </c>
    </row>
    <row r="21" spans="1:8" ht="13.8" thickBot="1" x14ac:dyDescent="0.3">
      <c r="A21" s="108" t="s">
        <v>164</v>
      </c>
      <c r="B21" s="109" t="s">
        <v>163</v>
      </c>
      <c r="C21" s="108" t="s">
        <v>162</v>
      </c>
      <c r="D21" s="108" t="s">
        <v>162</v>
      </c>
      <c r="E21" s="108" t="s">
        <v>162</v>
      </c>
      <c r="F21" s="108" t="s">
        <v>162</v>
      </c>
      <c r="G21" s="108" t="s">
        <v>161</v>
      </c>
      <c r="H21" s="108" t="s">
        <v>161</v>
      </c>
    </row>
    <row r="22" spans="1:8" ht="13.8" thickBot="1" x14ac:dyDescent="0.3">
      <c r="A22" s="110"/>
      <c r="B22" s="111" t="s">
        <v>204</v>
      </c>
      <c r="C22" s="112">
        <f t="shared" ref="C22:H22" si="0">COUNTIF(C5:C21,"YES")</f>
        <v>7</v>
      </c>
      <c r="D22" s="112">
        <f t="shared" si="0"/>
        <v>7</v>
      </c>
      <c r="E22" s="112">
        <f t="shared" si="0"/>
        <v>7</v>
      </c>
      <c r="F22" s="112">
        <f t="shared" si="0"/>
        <v>4</v>
      </c>
      <c r="G22" s="112">
        <f t="shared" si="0"/>
        <v>0</v>
      </c>
      <c r="H22" s="112">
        <f t="shared" si="0"/>
        <v>0</v>
      </c>
    </row>
    <row r="24" spans="1:8" x14ac:dyDescent="0.25">
      <c r="A24" s="29" t="s">
        <v>149</v>
      </c>
    </row>
    <row r="25" spans="1:8" x14ac:dyDescent="0.25">
      <c r="A25" s="36" t="s">
        <v>64</v>
      </c>
    </row>
  </sheetData>
  <mergeCells count="3">
    <mergeCell ref="A3:C3"/>
    <mergeCell ref="D3:H3"/>
    <mergeCell ref="A2:B2"/>
  </mergeCells>
  <hyperlinks>
    <hyperlink ref="A2:B2" location="TOC!A1" display="Return to Table of Contents"/>
  </hyperlinks>
  <pageMargins left="0.25" right="0.25" top="0.75" bottom="0.75" header="0.3" footer="0.3"/>
  <pageSetup scale="94" fitToHeight="0"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heetViews>
  <sheetFormatPr defaultColWidth="9.109375" defaultRowHeight="13.2" x14ac:dyDescent="0.25"/>
  <cols>
    <col min="1" max="1" width="6.109375" style="119" customWidth="1"/>
    <col min="2" max="2" width="60.88671875" style="119" customWidth="1"/>
    <col min="3" max="3" width="12.109375" style="119" customWidth="1"/>
    <col min="4" max="5" width="10.88671875" style="119" customWidth="1"/>
    <col min="6" max="6" width="12.109375" style="119" customWidth="1"/>
    <col min="7" max="7" width="12.88671875" style="119" customWidth="1"/>
    <col min="8" max="8" width="10.88671875" style="119" customWidth="1"/>
    <col min="9" max="16384" width="9.109375" style="119"/>
  </cols>
  <sheetData>
    <row r="1" spans="1:11" x14ac:dyDescent="0.25">
      <c r="A1" s="118" t="s">
        <v>213</v>
      </c>
    </row>
    <row r="2" spans="1:11" x14ac:dyDescent="0.25">
      <c r="A2" s="298" t="s">
        <v>1</v>
      </c>
      <c r="B2" s="298"/>
    </row>
    <row r="3" spans="1:11" x14ac:dyDescent="0.25">
      <c r="A3" s="295"/>
      <c r="B3" s="295"/>
      <c r="C3" s="295"/>
      <c r="D3" s="296" t="s">
        <v>205</v>
      </c>
      <c r="E3" s="296"/>
      <c r="F3" s="296"/>
      <c r="G3" s="296"/>
      <c r="H3" s="296"/>
    </row>
    <row r="4" spans="1:11" ht="54.75" customHeight="1" x14ac:dyDescent="0.25">
      <c r="A4" s="113" t="s">
        <v>201</v>
      </c>
      <c r="B4" s="106" t="s">
        <v>200</v>
      </c>
      <c r="C4" s="104" t="s">
        <v>206</v>
      </c>
      <c r="D4" s="104" t="s">
        <v>207</v>
      </c>
      <c r="E4" s="104" t="s">
        <v>208</v>
      </c>
      <c r="F4" s="104" t="s">
        <v>209</v>
      </c>
      <c r="G4" s="104" t="s">
        <v>210</v>
      </c>
      <c r="H4" s="104" t="s">
        <v>211</v>
      </c>
    </row>
    <row r="5" spans="1:11" x14ac:dyDescent="0.25">
      <c r="A5" s="101" t="s">
        <v>193</v>
      </c>
      <c r="B5" s="100" t="s">
        <v>192</v>
      </c>
      <c r="C5" s="101">
        <v>0</v>
      </c>
      <c r="D5" s="101">
        <v>0</v>
      </c>
      <c r="E5" s="101">
        <v>0</v>
      </c>
      <c r="F5" s="101">
        <v>0</v>
      </c>
      <c r="G5" s="101">
        <v>0</v>
      </c>
      <c r="H5" s="101">
        <v>0</v>
      </c>
    </row>
    <row r="6" spans="1:11" x14ac:dyDescent="0.25">
      <c r="A6" s="103" t="s">
        <v>190</v>
      </c>
      <c r="B6" s="102" t="s">
        <v>191</v>
      </c>
      <c r="C6" s="103">
        <v>0</v>
      </c>
      <c r="D6" s="103">
        <v>0</v>
      </c>
      <c r="E6" s="103">
        <v>0</v>
      </c>
      <c r="F6" s="103">
        <v>0</v>
      </c>
      <c r="G6" s="103">
        <v>0</v>
      </c>
      <c r="H6" s="103">
        <v>0</v>
      </c>
      <c r="K6" s="120"/>
    </row>
    <row r="7" spans="1:11" x14ac:dyDescent="0.25">
      <c r="A7" s="101" t="s">
        <v>190</v>
      </c>
      <c r="B7" s="100" t="s">
        <v>189</v>
      </c>
      <c r="C7" s="101">
        <v>0</v>
      </c>
      <c r="D7" s="101">
        <v>0</v>
      </c>
      <c r="E7" s="101">
        <v>0</v>
      </c>
      <c r="F7" s="101">
        <v>0</v>
      </c>
      <c r="G7" s="101">
        <v>0</v>
      </c>
      <c r="H7" s="101">
        <v>0</v>
      </c>
    </row>
    <row r="8" spans="1:11" x14ac:dyDescent="0.25">
      <c r="A8" s="103" t="s">
        <v>187</v>
      </c>
      <c r="B8" s="102" t="s">
        <v>188</v>
      </c>
      <c r="C8" s="103">
        <v>0</v>
      </c>
      <c r="D8" s="103">
        <v>0</v>
      </c>
      <c r="E8" s="103">
        <v>0</v>
      </c>
      <c r="F8" s="103">
        <v>0</v>
      </c>
      <c r="G8" s="103">
        <v>0</v>
      </c>
      <c r="H8" s="103">
        <v>0</v>
      </c>
    </row>
    <row r="9" spans="1:11" x14ac:dyDescent="0.25">
      <c r="A9" s="101" t="s">
        <v>187</v>
      </c>
      <c r="B9" s="100" t="s">
        <v>186</v>
      </c>
      <c r="C9" s="101">
        <v>0</v>
      </c>
      <c r="D9" s="101">
        <v>0</v>
      </c>
      <c r="E9" s="101">
        <v>0</v>
      </c>
      <c r="F9" s="101">
        <v>0</v>
      </c>
      <c r="G9" s="101">
        <v>0</v>
      </c>
      <c r="H9" s="101">
        <v>0</v>
      </c>
    </row>
    <row r="10" spans="1:11" x14ac:dyDescent="0.25">
      <c r="A10" s="103" t="s">
        <v>185</v>
      </c>
      <c r="B10" s="102" t="s">
        <v>184</v>
      </c>
      <c r="C10" s="103">
        <v>0</v>
      </c>
      <c r="D10" s="103">
        <v>0</v>
      </c>
      <c r="E10" s="103">
        <v>0</v>
      </c>
      <c r="F10" s="103">
        <v>0</v>
      </c>
      <c r="G10" s="103">
        <v>0</v>
      </c>
      <c r="H10" s="103">
        <v>0</v>
      </c>
    </row>
    <row r="11" spans="1:11" x14ac:dyDescent="0.25">
      <c r="A11" s="101" t="s">
        <v>183</v>
      </c>
      <c r="B11" s="100" t="s">
        <v>182</v>
      </c>
      <c r="C11" s="101">
        <v>0</v>
      </c>
      <c r="D11" s="101">
        <v>0</v>
      </c>
      <c r="E11" s="101">
        <v>0</v>
      </c>
      <c r="F11" s="101">
        <v>0</v>
      </c>
      <c r="G11" s="101">
        <v>0</v>
      </c>
      <c r="H11" s="101">
        <v>0</v>
      </c>
    </row>
    <row r="12" spans="1:11" x14ac:dyDescent="0.25">
      <c r="A12" s="103" t="s">
        <v>181</v>
      </c>
      <c r="B12" s="102" t="s">
        <v>180</v>
      </c>
      <c r="C12" s="103">
        <v>0</v>
      </c>
      <c r="D12" s="103">
        <v>0</v>
      </c>
      <c r="E12" s="103">
        <v>0</v>
      </c>
      <c r="F12" s="103">
        <v>0</v>
      </c>
      <c r="G12" s="103">
        <v>0</v>
      </c>
      <c r="H12" s="103">
        <v>0</v>
      </c>
    </row>
    <row r="13" spans="1:11" x14ac:dyDescent="0.25">
      <c r="A13" s="101" t="s">
        <v>179</v>
      </c>
      <c r="B13" s="100" t="s">
        <v>178</v>
      </c>
      <c r="C13" s="101">
        <v>0</v>
      </c>
      <c r="D13" s="101">
        <v>0</v>
      </c>
      <c r="E13" s="101">
        <v>0</v>
      </c>
      <c r="F13" s="101">
        <v>0</v>
      </c>
      <c r="G13" s="101">
        <v>0</v>
      </c>
      <c r="H13" s="101">
        <v>0</v>
      </c>
    </row>
    <row r="14" spans="1:11" x14ac:dyDescent="0.25">
      <c r="A14" s="103" t="s">
        <v>177</v>
      </c>
      <c r="B14" s="102" t="s">
        <v>176</v>
      </c>
      <c r="C14" s="103">
        <v>0</v>
      </c>
      <c r="D14" s="103">
        <v>0</v>
      </c>
      <c r="E14" s="103">
        <v>0</v>
      </c>
      <c r="F14" s="103">
        <v>0</v>
      </c>
      <c r="G14" s="103">
        <v>0</v>
      </c>
      <c r="H14" s="103">
        <v>0</v>
      </c>
    </row>
    <row r="15" spans="1:11" x14ac:dyDescent="0.25">
      <c r="A15" s="101" t="s">
        <v>174</v>
      </c>
      <c r="B15" s="100" t="s">
        <v>175</v>
      </c>
      <c r="C15" s="101">
        <v>1</v>
      </c>
      <c r="D15" s="101">
        <v>0</v>
      </c>
      <c r="E15" s="101">
        <v>1</v>
      </c>
      <c r="F15" s="101">
        <v>0</v>
      </c>
      <c r="G15" s="101">
        <v>0</v>
      </c>
      <c r="H15" s="101">
        <v>0</v>
      </c>
    </row>
    <row r="16" spans="1:11" x14ac:dyDescent="0.25">
      <c r="A16" s="103" t="s">
        <v>174</v>
      </c>
      <c r="B16" s="102" t="s">
        <v>173</v>
      </c>
      <c r="C16" s="103">
        <v>0</v>
      </c>
      <c r="D16" s="103">
        <v>0</v>
      </c>
      <c r="E16" s="103">
        <v>0</v>
      </c>
      <c r="F16" s="103">
        <v>0</v>
      </c>
      <c r="G16" s="103">
        <v>0</v>
      </c>
      <c r="H16" s="103">
        <v>0</v>
      </c>
    </row>
    <row r="17" spans="1:8" x14ac:dyDescent="0.25">
      <c r="A17" s="101" t="s">
        <v>172</v>
      </c>
      <c r="B17" s="100" t="s">
        <v>171</v>
      </c>
      <c r="C17" s="101">
        <v>0</v>
      </c>
      <c r="D17" s="101">
        <v>0</v>
      </c>
      <c r="E17" s="101">
        <v>0</v>
      </c>
      <c r="F17" s="101">
        <v>0</v>
      </c>
      <c r="G17" s="101">
        <v>0</v>
      </c>
      <c r="H17" s="101">
        <v>0</v>
      </c>
    </row>
    <row r="18" spans="1:8" x14ac:dyDescent="0.25">
      <c r="A18" s="103" t="s">
        <v>170</v>
      </c>
      <c r="B18" s="102" t="s">
        <v>169</v>
      </c>
      <c r="C18" s="103">
        <v>0</v>
      </c>
      <c r="D18" s="103">
        <v>0</v>
      </c>
      <c r="E18" s="103">
        <v>0</v>
      </c>
      <c r="F18" s="103">
        <v>0</v>
      </c>
      <c r="G18" s="103">
        <v>0</v>
      </c>
      <c r="H18" s="103">
        <v>0</v>
      </c>
    </row>
    <row r="19" spans="1:8" x14ac:dyDescent="0.25">
      <c r="A19" s="101" t="s">
        <v>168</v>
      </c>
      <c r="B19" s="100" t="s">
        <v>167</v>
      </c>
      <c r="C19" s="101">
        <v>0</v>
      </c>
      <c r="D19" s="101">
        <v>0</v>
      </c>
      <c r="E19" s="101">
        <v>0</v>
      </c>
      <c r="F19" s="101">
        <v>0</v>
      </c>
      <c r="G19" s="101">
        <v>0</v>
      </c>
      <c r="H19" s="101">
        <v>0</v>
      </c>
    </row>
    <row r="20" spans="1:8" x14ac:dyDescent="0.25">
      <c r="A20" s="103" t="s">
        <v>166</v>
      </c>
      <c r="B20" s="102" t="s">
        <v>165</v>
      </c>
      <c r="C20" s="103">
        <v>0</v>
      </c>
      <c r="D20" s="103">
        <v>0</v>
      </c>
      <c r="E20" s="103">
        <v>0</v>
      </c>
      <c r="F20" s="103">
        <v>0</v>
      </c>
      <c r="G20" s="103">
        <v>0</v>
      </c>
      <c r="H20" s="103">
        <v>0</v>
      </c>
    </row>
    <row r="21" spans="1:8" ht="13.8" thickBot="1" x14ac:dyDescent="0.3">
      <c r="A21" s="108" t="s">
        <v>164</v>
      </c>
      <c r="B21" s="109" t="s">
        <v>163</v>
      </c>
      <c r="C21" s="108">
        <v>0</v>
      </c>
      <c r="D21" s="108">
        <v>0</v>
      </c>
      <c r="E21" s="108">
        <v>0</v>
      </c>
      <c r="F21" s="108">
        <v>0</v>
      </c>
      <c r="G21" s="108">
        <v>0</v>
      </c>
      <c r="H21" s="108">
        <v>0</v>
      </c>
    </row>
    <row r="22" spans="1:8" s="121" customFormat="1" ht="13.8" thickBot="1" x14ac:dyDescent="0.3">
      <c r="A22" s="112"/>
      <c r="B22" s="111" t="s">
        <v>212</v>
      </c>
      <c r="C22" s="112">
        <f t="shared" ref="C22:H22" si="0">SUM(C5:C21)</f>
        <v>1</v>
      </c>
      <c r="D22" s="112">
        <f t="shared" si="0"/>
        <v>0</v>
      </c>
      <c r="E22" s="112">
        <f t="shared" si="0"/>
        <v>1</v>
      </c>
      <c r="F22" s="112">
        <f t="shared" si="0"/>
        <v>0</v>
      </c>
      <c r="G22" s="112">
        <f t="shared" si="0"/>
        <v>0</v>
      </c>
      <c r="H22" s="112">
        <f t="shared" si="0"/>
        <v>0</v>
      </c>
    </row>
    <row r="23" spans="1:8" ht="9.6" customHeight="1" x14ac:dyDescent="0.25"/>
    <row r="24" spans="1:8" x14ac:dyDescent="0.25">
      <c r="A24" s="29" t="s">
        <v>214</v>
      </c>
    </row>
    <row r="25" spans="1:8" x14ac:dyDescent="0.25">
      <c r="A25" s="29" t="s">
        <v>150</v>
      </c>
    </row>
  </sheetData>
  <mergeCells count="3">
    <mergeCell ref="A2:B2"/>
    <mergeCell ref="A3:C3"/>
    <mergeCell ref="D3:H3"/>
  </mergeCells>
  <hyperlinks>
    <hyperlink ref="A2:B2" location="TOC!A1" display="Return to Table of Contents"/>
  </hyperlinks>
  <pageMargins left="0.25" right="0.25" top="0.75" bottom="0.75" header="0.3" footer="0.3"/>
  <pageSetup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heetViews>
  <sheetFormatPr defaultColWidth="9.109375" defaultRowHeight="13.2" x14ac:dyDescent="0.25"/>
  <cols>
    <col min="1" max="1" width="6" style="119" customWidth="1"/>
    <col min="2" max="2" width="54.5546875" style="119" customWidth="1"/>
    <col min="3" max="3" width="22.44140625" style="119" customWidth="1"/>
    <col min="4" max="4" width="15.88671875" style="119" customWidth="1"/>
    <col min="5" max="8" width="8.88671875" style="119" customWidth="1"/>
    <col min="9" max="9" width="25.88671875" style="119" customWidth="1"/>
    <col min="10" max="12" width="9.88671875" style="119" customWidth="1"/>
    <col min="13" max="16384" width="9.109375" style="119"/>
  </cols>
  <sheetData>
    <row r="1" spans="1:12" x14ac:dyDescent="0.25">
      <c r="A1" s="118" t="s">
        <v>239</v>
      </c>
    </row>
    <row r="2" spans="1:12" x14ac:dyDescent="0.25">
      <c r="A2" s="298" t="s">
        <v>1</v>
      </c>
      <c r="B2" s="298"/>
    </row>
    <row r="3" spans="1:12" x14ac:dyDescent="0.25">
      <c r="A3" s="113"/>
      <c r="B3" s="106"/>
      <c r="C3" s="106"/>
      <c r="D3" s="106"/>
      <c r="E3" s="116"/>
      <c r="F3" s="116"/>
      <c r="G3" s="116"/>
      <c r="H3" s="116"/>
      <c r="I3" s="106"/>
      <c r="J3" s="296" t="s">
        <v>44</v>
      </c>
      <c r="K3" s="296"/>
      <c r="L3" s="296"/>
    </row>
    <row r="4" spans="1:12" ht="31.2" x14ac:dyDescent="0.25">
      <c r="A4" s="113" t="s">
        <v>201</v>
      </c>
      <c r="B4" s="106" t="s">
        <v>200</v>
      </c>
      <c r="C4" s="106" t="s">
        <v>225</v>
      </c>
      <c r="D4" s="106" t="s">
        <v>226</v>
      </c>
      <c r="E4" s="116" t="s">
        <v>227</v>
      </c>
      <c r="F4" s="116" t="s">
        <v>228</v>
      </c>
      <c r="G4" s="116" t="s">
        <v>229</v>
      </c>
      <c r="H4" s="116" t="s">
        <v>230</v>
      </c>
      <c r="I4" s="106" t="s">
        <v>231</v>
      </c>
      <c r="J4" s="113" t="s">
        <v>232</v>
      </c>
      <c r="K4" s="113" t="s">
        <v>233</v>
      </c>
      <c r="L4" s="113" t="s">
        <v>234</v>
      </c>
    </row>
    <row r="5" spans="1:12" x14ac:dyDescent="0.25">
      <c r="A5" s="101" t="s">
        <v>193</v>
      </c>
      <c r="B5" s="100" t="s">
        <v>192</v>
      </c>
      <c r="C5" s="100" t="s">
        <v>219</v>
      </c>
      <c r="D5" s="100" t="s">
        <v>235</v>
      </c>
      <c r="E5" s="101">
        <v>16</v>
      </c>
      <c r="F5" s="101">
        <v>4</v>
      </c>
      <c r="G5" s="101">
        <v>0</v>
      </c>
      <c r="H5" s="101">
        <v>0</v>
      </c>
      <c r="I5" s="100" t="s">
        <v>240</v>
      </c>
      <c r="J5" s="127">
        <v>7244</v>
      </c>
      <c r="K5" s="127">
        <v>7244</v>
      </c>
      <c r="L5" s="127">
        <v>19648</v>
      </c>
    </row>
    <row r="6" spans="1:12" x14ac:dyDescent="0.25">
      <c r="A6" s="103" t="s">
        <v>190</v>
      </c>
      <c r="B6" s="102" t="s">
        <v>191</v>
      </c>
      <c r="C6" s="102" t="s">
        <v>236</v>
      </c>
      <c r="D6" s="102" t="s">
        <v>235</v>
      </c>
      <c r="E6" s="103">
        <v>16</v>
      </c>
      <c r="F6" s="103">
        <v>4</v>
      </c>
      <c r="G6" s="103">
        <v>2</v>
      </c>
      <c r="H6" s="103">
        <v>1</v>
      </c>
      <c r="I6" s="102" t="s">
        <v>241</v>
      </c>
      <c r="J6" s="128">
        <v>7009</v>
      </c>
      <c r="K6" s="128">
        <v>7009</v>
      </c>
      <c r="L6" s="128">
        <v>15954</v>
      </c>
    </row>
    <row r="7" spans="1:12" x14ac:dyDescent="0.25">
      <c r="A7" s="101" t="s">
        <v>190</v>
      </c>
      <c r="B7" s="100" t="s">
        <v>189</v>
      </c>
      <c r="C7" s="100" t="s">
        <v>236</v>
      </c>
      <c r="D7" s="100" t="s">
        <v>235</v>
      </c>
      <c r="E7" s="101">
        <v>16</v>
      </c>
      <c r="F7" s="101">
        <v>4</v>
      </c>
      <c r="G7" s="101">
        <v>2</v>
      </c>
      <c r="H7" s="101">
        <v>0</v>
      </c>
      <c r="I7" s="100" t="s">
        <v>240</v>
      </c>
      <c r="J7" s="129">
        <v>8958</v>
      </c>
      <c r="K7" s="129">
        <v>8958</v>
      </c>
      <c r="L7" s="129">
        <v>18990</v>
      </c>
    </row>
    <row r="8" spans="1:12" x14ac:dyDescent="0.25">
      <c r="A8" s="103" t="s">
        <v>187</v>
      </c>
      <c r="B8" s="102" t="s">
        <v>188</v>
      </c>
      <c r="C8" s="102" t="s">
        <v>219</v>
      </c>
      <c r="D8" s="102" t="s">
        <v>235</v>
      </c>
      <c r="E8" s="103">
        <v>16</v>
      </c>
      <c r="F8" s="103">
        <v>4</v>
      </c>
      <c r="G8" s="103">
        <v>1</v>
      </c>
      <c r="H8" s="103">
        <v>0</v>
      </c>
      <c r="I8" s="102" t="s">
        <v>240</v>
      </c>
      <c r="J8" s="128">
        <v>9436</v>
      </c>
      <c r="K8" s="128">
        <v>9436</v>
      </c>
      <c r="L8" s="128">
        <v>28929</v>
      </c>
    </row>
    <row r="9" spans="1:12" x14ac:dyDescent="0.25">
      <c r="A9" s="101" t="s">
        <v>187</v>
      </c>
      <c r="B9" s="100" t="s">
        <v>186</v>
      </c>
      <c r="C9" s="100" t="s">
        <v>236</v>
      </c>
      <c r="D9" s="100" t="s">
        <v>235</v>
      </c>
      <c r="E9" s="101">
        <v>18</v>
      </c>
      <c r="F9" s="101">
        <v>3</v>
      </c>
      <c r="G9" s="101">
        <v>1</v>
      </c>
      <c r="H9" s="101">
        <v>0</v>
      </c>
      <c r="I9" s="100" t="s">
        <v>240</v>
      </c>
      <c r="J9" s="129">
        <v>7983</v>
      </c>
      <c r="K9" s="129">
        <v>25119</v>
      </c>
      <c r="L9" s="129">
        <v>25119</v>
      </c>
    </row>
    <row r="10" spans="1:12" x14ac:dyDescent="0.25">
      <c r="A10" s="103" t="s">
        <v>185</v>
      </c>
      <c r="B10" s="102" t="s">
        <v>184</v>
      </c>
      <c r="C10" s="102" t="s">
        <v>237</v>
      </c>
      <c r="D10" s="102" t="s">
        <v>235</v>
      </c>
      <c r="E10" s="103">
        <v>15</v>
      </c>
      <c r="F10" s="103">
        <v>2</v>
      </c>
      <c r="G10" s="103">
        <v>1</v>
      </c>
      <c r="H10" s="103">
        <v>0</v>
      </c>
      <c r="I10" s="102" t="s">
        <v>240</v>
      </c>
      <c r="J10" s="128">
        <v>7229</v>
      </c>
      <c r="K10" s="128">
        <v>13629</v>
      </c>
      <c r="L10" s="128">
        <v>34829</v>
      </c>
    </row>
    <row r="11" spans="1:12" x14ac:dyDescent="0.25">
      <c r="A11" s="101" t="s">
        <v>183</v>
      </c>
      <c r="B11" s="100" t="s">
        <v>182</v>
      </c>
      <c r="C11" s="100" t="s">
        <v>219</v>
      </c>
      <c r="D11" s="100" t="s">
        <v>235</v>
      </c>
      <c r="E11" s="101">
        <v>16</v>
      </c>
      <c r="F11" s="101">
        <v>3</v>
      </c>
      <c r="G11" s="101">
        <v>0</v>
      </c>
      <c r="H11" s="101">
        <v>0</v>
      </c>
      <c r="I11" s="100" t="s">
        <v>241</v>
      </c>
      <c r="J11" s="129">
        <v>20633</v>
      </c>
      <c r="K11" s="129">
        <v>20633</v>
      </c>
      <c r="L11" s="129">
        <v>42912</v>
      </c>
    </row>
    <row r="12" spans="1:12" x14ac:dyDescent="0.25">
      <c r="A12" s="103" t="s">
        <v>181</v>
      </c>
      <c r="B12" s="102" t="s">
        <v>180</v>
      </c>
      <c r="C12" s="102" t="s">
        <v>219</v>
      </c>
      <c r="D12" s="102" t="s">
        <v>235</v>
      </c>
      <c r="E12" s="103">
        <v>16</v>
      </c>
      <c r="F12" s="103">
        <v>4</v>
      </c>
      <c r="G12" s="103">
        <v>1</v>
      </c>
      <c r="H12" s="103">
        <v>0</v>
      </c>
      <c r="I12" s="102" t="s">
        <v>240</v>
      </c>
      <c r="J12" s="128">
        <v>15853</v>
      </c>
      <c r="K12" s="128">
        <v>15853</v>
      </c>
      <c r="L12" s="128">
        <v>18809</v>
      </c>
    </row>
    <row r="13" spans="1:12" x14ac:dyDescent="0.25">
      <c r="A13" s="101" t="s">
        <v>179</v>
      </c>
      <c r="B13" s="100" t="s">
        <v>178</v>
      </c>
      <c r="C13" s="100" t="s">
        <v>219</v>
      </c>
      <c r="D13" s="100" t="s">
        <v>235</v>
      </c>
      <c r="E13" s="101">
        <v>18</v>
      </c>
      <c r="F13" s="101">
        <v>4</v>
      </c>
      <c r="G13" s="101">
        <v>0</v>
      </c>
      <c r="H13" s="101">
        <v>0</v>
      </c>
      <c r="I13" s="100" t="s">
        <v>242</v>
      </c>
      <c r="J13" s="129">
        <v>15914</v>
      </c>
      <c r="K13" s="129">
        <v>15914</v>
      </c>
      <c r="L13" s="129">
        <v>29574</v>
      </c>
    </row>
    <row r="14" spans="1:12" x14ac:dyDescent="0.25">
      <c r="A14" s="103" t="s">
        <v>177</v>
      </c>
      <c r="B14" s="102" t="s">
        <v>176</v>
      </c>
      <c r="C14" s="102" t="s">
        <v>219</v>
      </c>
      <c r="D14" s="102" t="s">
        <v>235</v>
      </c>
      <c r="E14" s="103">
        <v>15</v>
      </c>
      <c r="F14" s="103">
        <v>4</v>
      </c>
      <c r="G14" s="103">
        <v>0</v>
      </c>
      <c r="H14" s="103">
        <v>0</v>
      </c>
      <c r="I14" s="102" t="s">
        <v>240</v>
      </c>
      <c r="J14" s="128">
        <v>19278</v>
      </c>
      <c r="K14" s="128">
        <v>20569</v>
      </c>
      <c r="L14" s="128">
        <v>37363</v>
      </c>
    </row>
    <row r="15" spans="1:12" x14ac:dyDescent="0.25">
      <c r="A15" s="101" t="s">
        <v>174</v>
      </c>
      <c r="B15" s="100" t="s">
        <v>175</v>
      </c>
      <c r="C15" s="100" t="s">
        <v>219</v>
      </c>
      <c r="D15" s="100" t="s">
        <v>235</v>
      </c>
      <c r="E15" s="101">
        <v>15</v>
      </c>
      <c r="F15" s="101">
        <v>4</v>
      </c>
      <c r="G15" s="101">
        <v>0</v>
      </c>
      <c r="H15" s="101">
        <v>0</v>
      </c>
      <c r="I15" s="100" t="s">
        <v>240</v>
      </c>
      <c r="J15" s="129">
        <v>11706</v>
      </c>
      <c r="K15" s="129">
        <v>21172</v>
      </c>
      <c r="L15" s="129">
        <v>21172</v>
      </c>
    </row>
    <row r="16" spans="1:12" x14ac:dyDescent="0.25">
      <c r="A16" s="103" t="s">
        <v>174</v>
      </c>
      <c r="B16" s="102" t="s">
        <v>173</v>
      </c>
      <c r="C16" s="102" t="s">
        <v>219</v>
      </c>
      <c r="D16" s="102" t="s">
        <v>235</v>
      </c>
      <c r="E16" s="103">
        <v>15</v>
      </c>
      <c r="F16" s="103">
        <v>4</v>
      </c>
      <c r="G16" s="103">
        <v>1</v>
      </c>
      <c r="H16" s="103">
        <v>0</v>
      </c>
      <c r="I16" s="102" t="s">
        <v>240</v>
      </c>
      <c r="J16" s="128">
        <v>14396</v>
      </c>
      <c r="K16" s="128">
        <v>14396</v>
      </c>
      <c r="L16" s="128">
        <v>37576</v>
      </c>
    </row>
    <row r="17" spans="1:12" x14ac:dyDescent="0.25">
      <c r="A17" s="101" t="s">
        <v>172</v>
      </c>
      <c r="B17" s="100" t="s">
        <v>171</v>
      </c>
      <c r="C17" s="100" t="s">
        <v>219</v>
      </c>
      <c r="D17" s="100" t="s">
        <v>235</v>
      </c>
      <c r="E17" s="101">
        <v>16</v>
      </c>
      <c r="F17" s="101">
        <v>4</v>
      </c>
      <c r="G17" s="101">
        <v>1</v>
      </c>
      <c r="H17" s="101">
        <v>0</v>
      </c>
      <c r="I17" s="100" t="s">
        <v>240</v>
      </c>
      <c r="J17" s="129">
        <v>6924</v>
      </c>
      <c r="K17" s="129">
        <v>6924</v>
      </c>
      <c r="L17" s="129">
        <v>19414</v>
      </c>
    </row>
    <row r="18" spans="1:12" x14ac:dyDescent="0.25">
      <c r="A18" s="103" t="s">
        <v>170</v>
      </c>
      <c r="B18" s="102" t="s">
        <v>169</v>
      </c>
      <c r="C18" s="102" t="s">
        <v>236</v>
      </c>
      <c r="D18" s="102" t="s">
        <v>238</v>
      </c>
      <c r="E18" s="103">
        <v>11</v>
      </c>
      <c r="F18" s="103">
        <v>6</v>
      </c>
      <c r="G18" s="103">
        <v>0</v>
      </c>
      <c r="H18" s="103">
        <v>0</v>
      </c>
      <c r="I18" s="102" t="s">
        <v>240</v>
      </c>
      <c r="J18" s="128">
        <v>11675</v>
      </c>
      <c r="K18" s="128">
        <v>11675</v>
      </c>
      <c r="L18" s="128">
        <v>11675</v>
      </c>
    </row>
    <row r="19" spans="1:12" x14ac:dyDescent="0.25">
      <c r="A19" s="101" t="s">
        <v>168</v>
      </c>
      <c r="B19" s="100" t="s">
        <v>167</v>
      </c>
      <c r="C19" s="100" t="s">
        <v>236</v>
      </c>
      <c r="D19" s="100" t="s">
        <v>194</v>
      </c>
      <c r="E19" s="101">
        <v>6</v>
      </c>
      <c r="F19" s="101">
        <v>4</v>
      </c>
      <c r="G19" s="101">
        <v>0</v>
      </c>
      <c r="H19" s="101">
        <v>0</v>
      </c>
      <c r="I19" s="100" t="s">
        <v>240</v>
      </c>
      <c r="J19" s="130">
        <v>0</v>
      </c>
      <c r="K19" s="130">
        <v>0</v>
      </c>
      <c r="L19" s="130">
        <v>0</v>
      </c>
    </row>
    <row r="20" spans="1:12" x14ac:dyDescent="0.25">
      <c r="A20" s="103" t="s">
        <v>166</v>
      </c>
      <c r="B20" s="102" t="s">
        <v>165</v>
      </c>
      <c r="C20" s="102" t="s">
        <v>219</v>
      </c>
      <c r="D20" s="102" t="s">
        <v>235</v>
      </c>
      <c r="E20" s="103">
        <v>16</v>
      </c>
      <c r="F20" s="103">
        <v>4</v>
      </c>
      <c r="G20" s="103">
        <v>1</v>
      </c>
      <c r="H20" s="103">
        <v>0</v>
      </c>
      <c r="I20" s="102" t="s">
        <v>240</v>
      </c>
      <c r="J20" s="128">
        <v>11023</v>
      </c>
      <c r="K20" s="128">
        <v>11023</v>
      </c>
      <c r="L20" s="128">
        <v>23990</v>
      </c>
    </row>
    <row r="21" spans="1:12" ht="13.8" thickBot="1" x14ac:dyDescent="0.3">
      <c r="A21" s="108" t="s">
        <v>164</v>
      </c>
      <c r="B21" s="109" t="s">
        <v>163</v>
      </c>
      <c r="C21" s="109" t="s">
        <v>236</v>
      </c>
      <c r="D21" s="109" t="s">
        <v>238</v>
      </c>
      <c r="E21" s="108">
        <v>10</v>
      </c>
      <c r="F21" s="108">
        <v>6</v>
      </c>
      <c r="G21" s="108">
        <v>2</v>
      </c>
      <c r="H21" s="108">
        <v>0</v>
      </c>
      <c r="I21" s="109" t="s">
        <v>240</v>
      </c>
      <c r="J21" s="131">
        <v>14792</v>
      </c>
      <c r="K21" s="131">
        <v>14792</v>
      </c>
      <c r="L21" s="131">
        <v>29494</v>
      </c>
    </row>
    <row r="23" spans="1:12" x14ac:dyDescent="0.25">
      <c r="A23" s="29" t="s">
        <v>214</v>
      </c>
    </row>
    <row r="24" spans="1:12" x14ac:dyDescent="0.25">
      <c r="A24" s="29" t="s">
        <v>150</v>
      </c>
    </row>
  </sheetData>
  <mergeCells count="2">
    <mergeCell ref="J3:L3"/>
    <mergeCell ref="A2:B2"/>
  </mergeCells>
  <hyperlinks>
    <hyperlink ref="A2" location="TOC!A1" display="Return to Table of Contents"/>
  </hyperlinks>
  <pageMargins left="0.25" right="0.25" top="0.75" bottom="0.75" header="0.3" footer="0.3"/>
  <pageSetup scale="72"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workbookViewId="0">
      <pane ySplit="3" topLeftCell="A4" activePane="bottomLeft" state="frozen"/>
      <selection activeCell="F22" sqref="F22"/>
      <selection pane="bottomLeft"/>
    </sheetView>
  </sheetViews>
  <sheetFormatPr defaultColWidth="9.109375" defaultRowHeight="13.2" x14ac:dyDescent="0.25"/>
  <cols>
    <col min="1" max="1" width="6.44140625" style="119" customWidth="1"/>
    <col min="2" max="2" width="60.88671875" style="119" customWidth="1"/>
    <col min="3" max="3" width="10.88671875" style="119" customWidth="1"/>
    <col min="4" max="4" width="14.88671875" style="119" customWidth="1"/>
    <col min="5" max="5" width="10.88671875" style="119" customWidth="1"/>
    <col min="6" max="7" width="14.5546875" style="119" customWidth="1"/>
    <col min="8" max="8" width="14.88671875" style="119" customWidth="1"/>
    <col min="9" max="16384" width="9.109375" style="119"/>
  </cols>
  <sheetData>
    <row r="1" spans="1:8" x14ac:dyDescent="0.25">
      <c r="A1" s="118" t="s">
        <v>251</v>
      </c>
    </row>
    <row r="2" spans="1:8" x14ac:dyDescent="0.25">
      <c r="A2" s="298" t="s">
        <v>1</v>
      </c>
      <c r="B2" s="298"/>
    </row>
    <row r="3" spans="1:8" ht="30.75" customHeight="1" x14ac:dyDescent="0.25">
      <c r="A3" s="113" t="s">
        <v>201</v>
      </c>
      <c r="B3" s="106" t="s">
        <v>200</v>
      </c>
      <c r="C3" s="113" t="s">
        <v>243</v>
      </c>
      <c r="D3" s="113" t="s">
        <v>244</v>
      </c>
      <c r="E3" s="113" t="s">
        <v>245</v>
      </c>
      <c r="F3" s="113" t="s">
        <v>246</v>
      </c>
      <c r="G3" s="113" t="s">
        <v>247</v>
      </c>
      <c r="H3" s="113" t="s">
        <v>248</v>
      </c>
    </row>
    <row r="4" spans="1:8" x14ac:dyDescent="0.25">
      <c r="A4" s="101" t="s">
        <v>193</v>
      </c>
      <c r="B4" s="100" t="s">
        <v>192</v>
      </c>
      <c r="C4" s="127">
        <v>2922</v>
      </c>
      <c r="D4" s="127">
        <v>150</v>
      </c>
      <c r="E4" s="127">
        <v>100</v>
      </c>
      <c r="F4" s="127">
        <v>250</v>
      </c>
      <c r="G4" s="127">
        <v>0</v>
      </c>
      <c r="H4" s="127">
        <v>200</v>
      </c>
    </row>
    <row r="5" spans="1:8" x14ac:dyDescent="0.25">
      <c r="A5" s="103" t="s">
        <v>190</v>
      </c>
      <c r="B5" s="102" t="s">
        <v>191</v>
      </c>
      <c r="C5" s="132">
        <v>1051</v>
      </c>
      <c r="D5" s="132">
        <v>1120</v>
      </c>
      <c r="E5" s="132">
        <v>35</v>
      </c>
      <c r="F5" s="132">
        <v>1500</v>
      </c>
      <c r="G5" s="132">
        <v>0</v>
      </c>
      <c r="H5" s="132">
        <v>0</v>
      </c>
    </row>
    <row r="6" spans="1:8" x14ac:dyDescent="0.25">
      <c r="A6" s="101" t="s">
        <v>190</v>
      </c>
      <c r="B6" s="100" t="s">
        <v>189</v>
      </c>
      <c r="C6" s="133">
        <v>1449</v>
      </c>
      <c r="D6" s="133">
        <v>2600</v>
      </c>
      <c r="E6" s="133">
        <v>40</v>
      </c>
      <c r="F6" s="133">
        <v>350</v>
      </c>
      <c r="G6" s="133">
        <v>0</v>
      </c>
      <c r="H6" s="133">
        <v>60</v>
      </c>
    </row>
    <row r="7" spans="1:8" x14ac:dyDescent="0.25">
      <c r="A7" s="103" t="s">
        <v>187</v>
      </c>
      <c r="B7" s="102" t="s">
        <v>188</v>
      </c>
      <c r="C7" s="132">
        <v>3738</v>
      </c>
      <c r="D7" s="132">
        <v>950</v>
      </c>
      <c r="E7" s="132">
        <v>55</v>
      </c>
      <c r="F7" s="132">
        <v>360</v>
      </c>
      <c r="G7" s="132">
        <v>300</v>
      </c>
      <c r="H7" s="132">
        <v>30</v>
      </c>
    </row>
    <row r="8" spans="1:8" x14ac:dyDescent="0.25">
      <c r="A8" s="101" t="s">
        <v>187</v>
      </c>
      <c r="B8" s="100" t="s">
        <v>186</v>
      </c>
      <c r="C8" s="133">
        <v>3780</v>
      </c>
      <c r="D8" s="133">
        <v>306</v>
      </c>
      <c r="E8" s="133">
        <v>37</v>
      </c>
      <c r="F8" s="133">
        <v>482</v>
      </c>
      <c r="G8" s="133">
        <v>405</v>
      </c>
      <c r="H8" s="133">
        <v>100</v>
      </c>
    </row>
    <row r="9" spans="1:8" x14ac:dyDescent="0.25">
      <c r="A9" s="103" t="s">
        <v>185</v>
      </c>
      <c r="B9" s="102" t="s">
        <v>184</v>
      </c>
      <c r="C9" s="132">
        <v>3200</v>
      </c>
      <c r="D9" s="132">
        <v>300</v>
      </c>
      <c r="E9" s="132">
        <v>50</v>
      </c>
      <c r="F9" s="132">
        <v>150</v>
      </c>
      <c r="G9" s="132">
        <v>0</v>
      </c>
      <c r="H9" s="132">
        <v>0</v>
      </c>
    </row>
    <row r="10" spans="1:8" x14ac:dyDescent="0.25">
      <c r="A10" s="101" t="s">
        <v>183</v>
      </c>
      <c r="B10" s="100" t="s">
        <v>182</v>
      </c>
      <c r="C10" s="133">
        <v>7901</v>
      </c>
      <c r="D10" s="133">
        <v>2500</v>
      </c>
      <c r="E10" s="133">
        <v>250</v>
      </c>
      <c r="F10" s="133">
        <v>670</v>
      </c>
      <c r="G10" s="133">
        <v>200</v>
      </c>
      <c r="H10" s="133">
        <v>148</v>
      </c>
    </row>
    <row r="11" spans="1:8" x14ac:dyDescent="0.25">
      <c r="A11" s="103" t="s">
        <v>181</v>
      </c>
      <c r="B11" s="102" t="s">
        <v>180</v>
      </c>
      <c r="C11" s="132">
        <v>5544</v>
      </c>
      <c r="D11" s="132">
        <v>1012</v>
      </c>
      <c r="E11" s="132">
        <v>45</v>
      </c>
      <c r="F11" s="132">
        <v>1610</v>
      </c>
      <c r="G11" s="132">
        <v>530</v>
      </c>
      <c r="H11" s="132">
        <v>0</v>
      </c>
    </row>
    <row r="12" spans="1:8" x14ac:dyDescent="0.25">
      <c r="A12" s="101" t="s">
        <v>179</v>
      </c>
      <c r="B12" s="100" t="s">
        <v>178</v>
      </c>
      <c r="C12" s="133">
        <v>4987</v>
      </c>
      <c r="D12" s="133">
        <v>2100</v>
      </c>
      <c r="E12" s="133">
        <v>225</v>
      </c>
      <c r="F12" s="133">
        <v>500</v>
      </c>
      <c r="G12" s="133">
        <v>205</v>
      </c>
      <c r="H12" s="133">
        <v>1084</v>
      </c>
    </row>
    <row r="13" spans="1:8" x14ac:dyDescent="0.25">
      <c r="A13" s="103" t="s">
        <v>177</v>
      </c>
      <c r="B13" s="102" t="s">
        <v>176</v>
      </c>
      <c r="C13" s="132">
        <v>8518</v>
      </c>
      <c r="D13" s="132">
        <v>175</v>
      </c>
      <c r="E13" s="132">
        <v>40</v>
      </c>
      <c r="F13" s="132">
        <v>400</v>
      </c>
      <c r="G13" s="132">
        <v>480</v>
      </c>
      <c r="H13" s="132">
        <v>0</v>
      </c>
    </row>
    <row r="14" spans="1:8" x14ac:dyDescent="0.25">
      <c r="A14" s="101" t="s">
        <v>174</v>
      </c>
      <c r="B14" s="100" t="s">
        <v>175</v>
      </c>
      <c r="C14" s="133">
        <v>4733</v>
      </c>
      <c r="D14" s="133">
        <v>400</v>
      </c>
      <c r="E14" s="133">
        <v>0</v>
      </c>
      <c r="F14" s="133">
        <v>200</v>
      </c>
      <c r="G14" s="133">
        <v>480</v>
      </c>
      <c r="H14" s="133">
        <v>0</v>
      </c>
    </row>
    <row r="15" spans="1:8" x14ac:dyDescent="0.25">
      <c r="A15" s="103" t="s">
        <v>174</v>
      </c>
      <c r="B15" s="102" t="s">
        <v>173</v>
      </c>
      <c r="C15" s="132">
        <v>6330</v>
      </c>
      <c r="D15" s="132">
        <v>594</v>
      </c>
      <c r="E15" s="132">
        <v>30</v>
      </c>
      <c r="F15" s="132">
        <v>192</v>
      </c>
      <c r="G15" s="132">
        <v>0</v>
      </c>
      <c r="H15" s="132">
        <v>390</v>
      </c>
    </row>
    <row r="16" spans="1:8" x14ac:dyDescent="0.25">
      <c r="A16" s="101" t="s">
        <v>172</v>
      </c>
      <c r="B16" s="100" t="s">
        <v>171</v>
      </c>
      <c r="C16" s="133">
        <v>3622</v>
      </c>
      <c r="D16" s="133">
        <v>215</v>
      </c>
      <c r="E16" s="133">
        <v>30</v>
      </c>
      <c r="F16" s="133">
        <v>250</v>
      </c>
      <c r="G16" s="133">
        <v>75</v>
      </c>
      <c r="H16" s="133">
        <v>225</v>
      </c>
    </row>
    <row r="17" spans="1:8" x14ac:dyDescent="0.25">
      <c r="A17" s="103" t="s">
        <v>170</v>
      </c>
      <c r="B17" s="102" t="s">
        <v>169</v>
      </c>
      <c r="C17" s="132">
        <v>4608</v>
      </c>
      <c r="D17" s="132">
        <v>330</v>
      </c>
      <c r="E17" s="132">
        <v>0</v>
      </c>
      <c r="F17" s="132">
        <v>420</v>
      </c>
      <c r="G17" s="132">
        <v>273</v>
      </c>
      <c r="H17" s="132">
        <v>195</v>
      </c>
    </row>
    <row r="18" spans="1:8" x14ac:dyDescent="0.25">
      <c r="A18" s="101" t="s">
        <v>168</v>
      </c>
      <c r="B18" s="100" t="s">
        <v>167</v>
      </c>
      <c r="C18" s="133">
        <v>0</v>
      </c>
      <c r="D18" s="133">
        <v>0</v>
      </c>
      <c r="E18" s="133">
        <v>0</v>
      </c>
      <c r="F18" s="133">
        <v>0</v>
      </c>
      <c r="G18" s="133">
        <v>0</v>
      </c>
      <c r="H18" s="133">
        <v>0</v>
      </c>
    </row>
    <row r="19" spans="1:8" x14ac:dyDescent="0.25">
      <c r="A19" s="103" t="s">
        <v>166</v>
      </c>
      <c r="B19" s="102" t="s">
        <v>165</v>
      </c>
      <c r="C19" s="132">
        <v>4963</v>
      </c>
      <c r="D19" s="132">
        <v>190</v>
      </c>
      <c r="E19" s="132">
        <v>0</v>
      </c>
      <c r="F19" s="132">
        <v>185</v>
      </c>
      <c r="G19" s="132">
        <v>0</v>
      </c>
      <c r="H19" s="132">
        <v>0</v>
      </c>
    </row>
    <row r="20" spans="1:8" ht="13.8" thickBot="1" x14ac:dyDescent="0.3">
      <c r="A20" s="108" t="s">
        <v>164</v>
      </c>
      <c r="B20" s="109" t="s">
        <v>163</v>
      </c>
      <c r="C20" s="134">
        <v>6794</v>
      </c>
      <c r="D20" s="134">
        <v>256</v>
      </c>
      <c r="E20" s="134">
        <v>33</v>
      </c>
      <c r="F20" s="134">
        <v>305</v>
      </c>
      <c r="G20" s="134">
        <v>64</v>
      </c>
      <c r="H20" s="134">
        <v>0</v>
      </c>
    </row>
    <row r="21" spans="1:8" x14ac:dyDescent="0.25">
      <c r="B21" s="122" t="s">
        <v>249</v>
      </c>
      <c r="C21" s="247">
        <v>16</v>
      </c>
      <c r="D21" s="247">
        <v>16</v>
      </c>
      <c r="E21" s="247">
        <v>13</v>
      </c>
      <c r="F21" s="247">
        <v>16</v>
      </c>
      <c r="G21" s="247">
        <v>10</v>
      </c>
      <c r="H21" s="247">
        <v>9</v>
      </c>
    </row>
    <row r="22" spans="1:8" ht="13.8" thickBot="1" x14ac:dyDescent="0.3">
      <c r="A22" s="123"/>
      <c r="B22" s="124" t="s">
        <v>250</v>
      </c>
      <c r="C22" s="135">
        <v>4634</v>
      </c>
      <c r="D22" s="135">
        <v>825</v>
      </c>
      <c r="E22" s="135">
        <v>75</v>
      </c>
      <c r="F22" s="135">
        <v>489</v>
      </c>
      <c r="G22" s="135">
        <v>301</v>
      </c>
      <c r="H22" s="135">
        <v>270</v>
      </c>
    </row>
    <row r="23" spans="1:8" ht="13.8" thickTop="1" x14ac:dyDescent="0.25"/>
    <row r="24" spans="1:8" x14ac:dyDescent="0.25">
      <c r="A24" s="29" t="s">
        <v>214</v>
      </c>
    </row>
    <row r="25" spans="1:8" x14ac:dyDescent="0.25">
      <c r="A25" s="29" t="s">
        <v>150</v>
      </c>
    </row>
  </sheetData>
  <mergeCells count="1">
    <mergeCell ref="A2:B2"/>
  </mergeCells>
  <hyperlinks>
    <hyperlink ref="A2:B2" location="TOC!A1" display="Return to Table of Contents"/>
  </hyperlinks>
  <pageMargins left="0.25" right="0.25" top="0.75" bottom="0.75" header="0.3" footer="0.3"/>
  <pageSetup scale="92"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workbookViewId="0"/>
  </sheetViews>
  <sheetFormatPr defaultColWidth="9.109375" defaultRowHeight="13.2" x14ac:dyDescent="0.25"/>
  <cols>
    <col min="1" max="1" width="9.109375" style="3"/>
    <col min="2" max="2" width="9.88671875" style="3" customWidth="1"/>
    <col min="3" max="3" width="8.109375" style="3" customWidth="1"/>
    <col min="4" max="5" width="10.109375" style="3" bestFit="1" customWidth="1"/>
    <col min="6" max="6" width="9.109375" style="3"/>
    <col min="7" max="14" width="11.109375" style="3" bestFit="1" customWidth="1"/>
    <col min="15" max="15" width="3.5546875" style="3" customWidth="1"/>
    <col min="16" max="16384" width="9.109375" style="3"/>
  </cols>
  <sheetData>
    <row r="1" spans="1:14" x14ac:dyDescent="0.25">
      <c r="A1" s="23" t="s">
        <v>119</v>
      </c>
    </row>
    <row r="2" spans="1:14" x14ac:dyDescent="0.25">
      <c r="A2" s="289" t="s">
        <v>1</v>
      </c>
      <c r="B2" s="289"/>
      <c r="C2" s="289"/>
    </row>
    <row r="6" spans="1:14" ht="13.8" thickBot="1" x14ac:dyDescent="0.3">
      <c r="C6" s="3" t="s">
        <v>72</v>
      </c>
      <c r="D6" s="3" t="s">
        <v>47</v>
      </c>
      <c r="E6" s="3" t="s">
        <v>48</v>
      </c>
      <c r="F6" s="3" t="s">
        <v>49</v>
      </c>
      <c r="G6" s="3" t="s">
        <v>50</v>
      </c>
      <c r="H6" s="3" t="s">
        <v>51</v>
      </c>
      <c r="I6" s="3" t="s">
        <v>52</v>
      </c>
      <c r="J6" s="3" t="s">
        <v>53</v>
      </c>
      <c r="K6" s="3" t="s">
        <v>54</v>
      </c>
      <c r="L6" s="3" t="s">
        <v>55</v>
      </c>
      <c r="M6" s="3" t="s">
        <v>56</v>
      </c>
      <c r="N6" s="3" t="s">
        <v>57</v>
      </c>
    </row>
    <row r="7" spans="1:14" x14ac:dyDescent="0.25">
      <c r="B7" s="3" t="s">
        <v>252</v>
      </c>
      <c r="C7" s="136">
        <v>6707</v>
      </c>
      <c r="D7" s="137">
        <v>6796</v>
      </c>
      <c r="E7" s="137">
        <v>7608</v>
      </c>
      <c r="F7" s="137">
        <v>7838.0526315789475</v>
      </c>
      <c r="G7" s="137">
        <v>8363</v>
      </c>
      <c r="H7" s="137">
        <v>8889</v>
      </c>
      <c r="I7" s="138">
        <v>9933.23</v>
      </c>
      <c r="J7" s="139">
        <v>9988.67</v>
      </c>
      <c r="K7" s="137">
        <v>10297.84</v>
      </c>
      <c r="L7" s="137">
        <v>11827.0625</v>
      </c>
      <c r="M7" s="137">
        <v>11438</v>
      </c>
      <c r="N7" s="137">
        <v>11878</v>
      </c>
    </row>
    <row r="8" spans="1:14" x14ac:dyDescent="0.25">
      <c r="B8" s="3" t="s">
        <v>253</v>
      </c>
      <c r="C8" s="136">
        <v>7416</v>
      </c>
      <c r="D8" s="137">
        <v>8255</v>
      </c>
      <c r="E8" s="137">
        <v>9957</v>
      </c>
      <c r="F8" s="137">
        <v>9522.0526315789466</v>
      </c>
      <c r="G8" s="137">
        <v>8984</v>
      </c>
      <c r="H8" s="137">
        <v>10313</v>
      </c>
      <c r="I8" s="140">
        <v>11297.18</v>
      </c>
      <c r="J8" s="141">
        <v>13011.78</v>
      </c>
      <c r="K8" s="137">
        <v>14057.56</v>
      </c>
      <c r="L8" s="137">
        <v>16453.5625</v>
      </c>
      <c r="M8" s="137">
        <v>14422</v>
      </c>
      <c r="N8" s="137">
        <v>14022</v>
      </c>
    </row>
    <row r="9" spans="1:14" x14ac:dyDescent="0.25">
      <c r="B9" s="3" t="s">
        <v>254</v>
      </c>
      <c r="C9" s="136">
        <v>15555</v>
      </c>
      <c r="D9" s="137">
        <v>15076</v>
      </c>
      <c r="E9" s="137">
        <v>17493</v>
      </c>
      <c r="F9" s="137">
        <v>18213.684210526317</v>
      </c>
      <c r="G9" s="137">
        <v>18647</v>
      </c>
      <c r="H9" s="137">
        <v>20812</v>
      </c>
      <c r="I9" s="140">
        <v>20861.23</v>
      </c>
      <c r="J9" s="141">
        <v>20384.669999999998</v>
      </c>
      <c r="K9" s="137">
        <v>21753.279999999999</v>
      </c>
      <c r="L9" s="137">
        <v>24875.6875</v>
      </c>
      <c r="M9" s="137">
        <v>23729</v>
      </c>
      <c r="N9" s="137">
        <v>25966</v>
      </c>
    </row>
    <row r="10" spans="1:14" ht="13.8" thickBot="1" x14ac:dyDescent="0.3"/>
    <row r="11" spans="1:14" x14ac:dyDescent="0.25">
      <c r="L11" s="142">
        <v>9933.23</v>
      </c>
    </row>
    <row r="12" spans="1:14" x14ac:dyDescent="0.25">
      <c r="L12" s="143">
        <v>11297.18</v>
      </c>
    </row>
    <row r="13" spans="1:14" x14ac:dyDescent="0.25">
      <c r="L13" s="143">
        <v>20861.23</v>
      </c>
    </row>
    <row r="31" spans="1:1" x14ac:dyDescent="0.25">
      <c r="A31" s="29" t="s">
        <v>255</v>
      </c>
    </row>
    <row r="32" spans="1:1" x14ac:dyDescent="0.25">
      <c r="A32" s="29" t="s">
        <v>64</v>
      </c>
    </row>
    <row r="33" spans="1:12" x14ac:dyDescent="0.25">
      <c r="A33" s="29"/>
    </row>
    <row r="35" spans="1:12" x14ac:dyDescent="0.25">
      <c r="A35" s="23" t="s">
        <v>128</v>
      </c>
    </row>
    <row r="36" spans="1:12" x14ac:dyDescent="0.25">
      <c r="A36" s="289" t="s">
        <v>1</v>
      </c>
      <c r="B36" s="289"/>
      <c r="C36" s="289"/>
    </row>
    <row r="38" spans="1:12" x14ac:dyDescent="0.25">
      <c r="L38" s="35"/>
    </row>
    <row r="39" spans="1:12" ht="66" x14ac:dyDescent="0.25">
      <c r="B39" s="2" t="s">
        <v>256</v>
      </c>
      <c r="C39" s="3" t="s">
        <v>259</v>
      </c>
      <c r="D39" s="3" t="s">
        <v>260</v>
      </c>
    </row>
    <row r="40" spans="1:12" x14ac:dyDescent="0.25">
      <c r="B40" s="144">
        <v>5739</v>
      </c>
      <c r="C40" s="144">
        <v>4224</v>
      </c>
      <c r="D40" s="144">
        <v>4349</v>
      </c>
      <c r="E40" s="144"/>
    </row>
    <row r="53" spans="1:2" x14ac:dyDescent="0.25">
      <c r="B53" s="29"/>
    </row>
    <row r="54" spans="1:2" x14ac:dyDescent="0.25">
      <c r="B54" s="29"/>
    </row>
    <row r="57" spans="1:2" x14ac:dyDescent="0.25">
      <c r="B57" s="29" t="s">
        <v>257</v>
      </c>
    </row>
    <row r="58" spans="1:2" x14ac:dyDescent="0.25">
      <c r="B58" s="29" t="s">
        <v>258</v>
      </c>
    </row>
    <row r="59" spans="1:2" x14ac:dyDescent="0.25">
      <c r="B59" s="29"/>
    </row>
    <row r="63" spans="1:2" x14ac:dyDescent="0.25">
      <c r="A63" s="29" t="s">
        <v>158</v>
      </c>
    </row>
    <row r="64" spans="1:2" x14ac:dyDescent="0.25">
      <c r="A64" s="29" t="s">
        <v>64</v>
      </c>
    </row>
  </sheetData>
  <mergeCells count="2">
    <mergeCell ref="A2:C2"/>
    <mergeCell ref="A36:C36"/>
  </mergeCells>
  <hyperlinks>
    <hyperlink ref="A2" location="TOC!A1" display="Return to Table of Contents"/>
    <hyperlink ref="A36:C36" location="TOC!A1" display="Return to Table of Contents"/>
  </hyperlinks>
  <pageMargins left="0.25" right="0.25" top="0.75" bottom="0.75" header="0.3" footer="0.3"/>
  <pageSetup scale="59" orientation="landscape" r:id="rId1"/>
  <headerFooter>
    <oddHeader>&amp;L&amp;"Arial,Bold"2016-17&amp;"Arial,Regular" &amp;"Arial,Bold Italic"Survey of Allied Dental Education&amp;"Arial,Regular"
&amp;"Arial,Bold"Report 3: Dental Laboratory Technology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zoomScaleNormal="100" workbookViewId="0"/>
  </sheetViews>
  <sheetFormatPr defaultColWidth="9.109375" defaultRowHeight="13.2" x14ac:dyDescent="0.25"/>
  <cols>
    <col min="1" max="1" width="36.5546875" style="3" customWidth="1"/>
    <col min="2" max="2" width="7" style="3" customWidth="1"/>
    <col min="3" max="3" width="6.5546875" style="3" customWidth="1"/>
    <col min="4" max="4" width="7.109375" style="3" customWidth="1"/>
    <col min="5" max="5" width="7" style="3" customWidth="1"/>
    <col min="6" max="6" width="6.44140625" style="3" customWidth="1"/>
    <col min="7" max="9" width="6.88671875" style="3" customWidth="1"/>
    <col min="10" max="10" width="7.109375" style="3" customWidth="1"/>
    <col min="11" max="11" width="7.5546875" style="3" customWidth="1"/>
    <col min="12" max="12" width="7" style="3" customWidth="1"/>
    <col min="13" max="15" width="6.88671875" style="3" customWidth="1"/>
    <col min="16" max="16" width="9.109375" style="3"/>
    <col min="17" max="17" width="12.109375" style="37" customWidth="1"/>
    <col min="18" max="18" width="9.109375" style="37"/>
    <col min="19" max="19" width="11.44140625" style="37" bestFit="1" customWidth="1"/>
    <col min="20" max="16384" width="9.109375" style="3"/>
  </cols>
  <sheetData>
    <row r="1" spans="1:31" x14ac:dyDescent="0.25">
      <c r="A1" s="89" t="s">
        <v>261</v>
      </c>
    </row>
    <row r="2" spans="1:31" x14ac:dyDescent="0.25">
      <c r="A2" s="114" t="s">
        <v>1</v>
      </c>
      <c r="B2" s="23" t="s">
        <v>288</v>
      </c>
      <c r="N2" s="151"/>
      <c r="Q2" s="44"/>
      <c r="S2" s="115"/>
    </row>
    <row r="3" spans="1:31" s="23" customFormat="1" x14ac:dyDescent="0.25">
      <c r="A3" s="283"/>
      <c r="B3" s="299" t="s">
        <v>262</v>
      </c>
      <c r="C3" s="299"/>
      <c r="D3" s="299"/>
      <c r="E3" s="300"/>
      <c r="F3" s="301" t="s">
        <v>263</v>
      </c>
      <c r="G3" s="299"/>
      <c r="H3" s="299"/>
      <c r="I3" s="299"/>
      <c r="J3" s="301" t="s">
        <v>264</v>
      </c>
      <c r="K3" s="299"/>
      <c r="L3" s="299"/>
      <c r="M3" s="299"/>
      <c r="N3" s="301" t="s">
        <v>212</v>
      </c>
      <c r="O3" s="300"/>
      <c r="Q3" s="55"/>
      <c r="R3" s="56"/>
      <c r="S3" s="56"/>
      <c r="T3" s="3"/>
      <c r="U3" s="3"/>
      <c r="V3" s="3"/>
      <c r="W3" s="3"/>
      <c r="X3" s="3"/>
    </row>
    <row r="4" spans="1:31" s="23" customFormat="1" x14ac:dyDescent="0.25">
      <c r="A4" s="152"/>
      <c r="B4" s="302" t="s">
        <v>265</v>
      </c>
      <c r="C4" s="302"/>
      <c r="D4" s="303" t="s">
        <v>266</v>
      </c>
      <c r="E4" s="304"/>
      <c r="F4" s="303" t="s">
        <v>265</v>
      </c>
      <c r="G4" s="304"/>
      <c r="H4" s="303" t="s">
        <v>266</v>
      </c>
      <c r="I4" s="304"/>
      <c r="J4" s="303" t="s">
        <v>265</v>
      </c>
      <c r="K4" s="304"/>
      <c r="L4" s="303" t="s">
        <v>266</v>
      </c>
      <c r="M4" s="304"/>
      <c r="N4" s="153"/>
      <c r="O4" s="154"/>
      <c r="Q4" s="55"/>
      <c r="R4" s="56"/>
      <c r="S4" s="56"/>
      <c r="U4" s="3"/>
      <c r="V4" s="3"/>
      <c r="W4" s="3"/>
      <c r="X4" s="3"/>
    </row>
    <row r="5" spans="1:31" s="159" customFormat="1" x14ac:dyDescent="0.25">
      <c r="A5" s="155" t="s">
        <v>267</v>
      </c>
      <c r="B5" s="155" t="s">
        <v>107</v>
      </c>
      <c r="C5" s="155" t="s">
        <v>108</v>
      </c>
      <c r="D5" s="156" t="s">
        <v>107</v>
      </c>
      <c r="E5" s="157" t="s">
        <v>108</v>
      </c>
      <c r="F5" s="156" t="s">
        <v>107</v>
      </c>
      <c r="G5" s="157" t="s">
        <v>108</v>
      </c>
      <c r="H5" s="156" t="s">
        <v>107</v>
      </c>
      <c r="I5" s="157" t="s">
        <v>108</v>
      </c>
      <c r="J5" s="156" t="s">
        <v>107</v>
      </c>
      <c r="K5" s="157" t="s">
        <v>108</v>
      </c>
      <c r="L5" s="156" t="s">
        <v>107</v>
      </c>
      <c r="M5" s="157" t="s">
        <v>108</v>
      </c>
      <c r="N5" s="156" t="s">
        <v>107</v>
      </c>
      <c r="O5" s="158" t="s">
        <v>108</v>
      </c>
      <c r="Q5" s="55"/>
      <c r="R5" s="56"/>
      <c r="S5" s="56"/>
      <c r="T5" s="23"/>
      <c r="U5" s="3"/>
      <c r="V5" s="3"/>
      <c r="W5" s="3"/>
      <c r="X5" s="3"/>
    </row>
    <row r="6" spans="1:31" ht="15" customHeight="1" x14ac:dyDescent="0.25">
      <c r="A6" s="3" t="s">
        <v>268</v>
      </c>
      <c r="B6" s="3">
        <v>58</v>
      </c>
      <c r="C6" s="98">
        <f>(B6/B$11)*100</f>
        <v>44.274809160305345</v>
      </c>
      <c r="D6" s="160">
        <v>103</v>
      </c>
      <c r="E6" s="98">
        <f>(D6/D$11)*100</f>
        <v>53.645833333333336</v>
      </c>
      <c r="F6" s="161">
        <v>54</v>
      </c>
      <c r="G6" s="162">
        <f>(F6/F$11)*100</f>
        <v>79.411764705882348</v>
      </c>
      <c r="H6" s="160">
        <v>88</v>
      </c>
      <c r="I6" s="162">
        <f>(H6/H$11)*100</f>
        <v>82.242990654205599</v>
      </c>
      <c r="J6" s="161">
        <f>B6+F6</f>
        <v>112</v>
      </c>
      <c r="K6" s="162">
        <f>(J6/J$11)*100</f>
        <v>56.281407035175882</v>
      </c>
      <c r="L6" s="160">
        <f>D6+H6</f>
        <v>191</v>
      </c>
      <c r="M6" s="162">
        <f>(L6/L$11)*100</f>
        <v>63.879598662207357</v>
      </c>
      <c r="N6" s="160">
        <f>J6+L6</f>
        <v>303</v>
      </c>
      <c r="O6" s="163">
        <f t="shared" ref="O6:O11" si="0">(N6/N$11)*100</f>
        <v>60.721442885771552</v>
      </c>
      <c r="P6" s="97"/>
      <c r="Q6" s="273"/>
      <c r="R6" s="97"/>
      <c r="S6" s="56"/>
      <c r="T6" s="23"/>
    </row>
    <row r="7" spans="1:31" ht="15" customHeight="1" x14ac:dyDescent="0.25">
      <c r="A7" s="3" t="s">
        <v>269</v>
      </c>
      <c r="B7" s="3">
        <v>1</v>
      </c>
      <c r="C7" s="98">
        <f>(B7/B$11)*100</f>
        <v>0.76335877862595414</v>
      </c>
      <c r="D7" s="161">
        <v>0</v>
      </c>
      <c r="E7" s="98">
        <f>(D7/D$11)*100</f>
        <v>0</v>
      </c>
      <c r="F7" s="161">
        <v>1</v>
      </c>
      <c r="G7" s="162">
        <f>(F7/F$11)*100</f>
        <v>1.4705882352941175</v>
      </c>
      <c r="H7" s="161">
        <v>0</v>
      </c>
      <c r="I7" s="162">
        <f>(H7/H$11)*100</f>
        <v>0</v>
      </c>
      <c r="J7" s="161">
        <f>B7+F7</f>
        <v>2</v>
      </c>
      <c r="K7" s="162">
        <f>(J7/J$11)*100</f>
        <v>1.0050251256281406</v>
      </c>
      <c r="L7" s="160">
        <f>D7+H7</f>
        <v>0</v>
      </c>
      <c r="M7" s="162">
        <f>(L7/L$11)*100</f>
        <v>0</v>
      </c>
      <c r="N7" s="160">
        <f>J7+L7</f>
        <v>2</v>
      </c>
      <c r="O7" s="163">
        <f t="shared" si="0"/>
        <v>0.40080160320641278</v>
      </c>
      <c r="P7" s="97"/>
      <c r="Q7" s="273"/>
      <c r="R7" s="97"/>
      <c r="S7" s="56"/>
      <c r="T7" s="23"/>
    </row>
    <row r="8" spans="1:31" ht="15" customHeight="1" x14ac:dyDescent="0.25">
      <c r="A8" s="3" t="s">
        <v>89</v>
      </c>
      <c r="B8" s="3">
        <v>11</v>
      </c>
      <c r="C8" s="98">
        <f>(B8/B$11)*100</f>
        <v>8.3969465648854964</v>
      </c>
      <c r="D8" s="161">
        <v>19</v>
      </c>
      <c r="E8" s="98">
        <f>(D8/D$11)*100</f>
        <v>9.8958333333333321</v>
      </c>
      <c r="F8" s="161">
        <v>11</v>
      </c>
      <c r="G8" s="162">
        <f>(F8/F$11)*100</f>
        <v>16.176470588235293</v>
      </c>
      <c r="H8" s="161">
        <v>17</v>
      </c>
      <c r="I8" s="162">
        <f>(H8/H$11)*100</f>
        <v>15.887850467289718</v>
      </c>
      <c r="J8" s="161">
        <f>B8+F8</f>
        <v>22</v>
      </c>
      <c r="K8" s="162">
        <f>(J8/J$11)*100</f>
        <v>11.055276381909549</v>
      </c>
      <c r="L8" s="160">
        <f>D8+H8</f>
        <v>36</v>
      </c>
      <c r="M8" s="162">
        <f>(L8/L$11)*100</f>
        <v>12.040133779264215</v>
      </c>
      <c r="N8" s="160">
        <f>J8+L8</f>
        <v>58</v>
      </c>
      <c r="O8" s="163">
        <f t="shared" si="0"/>
        <v>11.623246492985972</v>
      </c>
      <c r="P8" s="97"/>
      <c r="Q8" s="273"/>
      <c r="R8" s="97"/>
      <c r="S8" s="56"/>
      <c r="T8" s="23"/>
      <c r="U8" s="23"/>
      <c r="V8" s="23"/>
      <c r="W8" s="23"/>
    </row>
    <row r="9" spans="1:31" ht="15" customHeight="1" x14ac:dyDescent="0.25">
      <c r="A9" s="3" t="s">
        <v>270</v>
      </c>
      <c r="B9" s="3">
        <v>61</v>
      </c>
      <c r="C9" s="193">
        <f>(B9/B$11)*100</f>
        <v>46.564885496183209</v>
      </c>
      <c r="D9" s="37">
        <v>70</v>
      </c>
      <c r="E9" s="98">
        <f>(D9/D$11)*100</f>
        <v>36.458333333333329</v>
      </c>
      <c r="F9" s="161">
        <v>2</v>
      </c>
      <c r="G9" s="162">
        <f>(F9/F$11)*100</f>
        <v>2.9411764705882351</v>
      </c>
      <c r="H9" s="161">
        <v>2</v>
      </c>
      <c r="I9" s="162">
        <f>(H9/H$11)*100</f>
        <v>1.8691588785046727</v>
      </c>
      <c r="J9" s="161">
        <f>B9+F9</f>
        <v>63</v>
      </c>
      <c r="K9" s="162">
        <f>(J9/J$11)*100</f>
        <v>31.658291457286431</v>
      </c>
      <c r="L9" s="160">
        <f>D9+H9</f>
        <v>72</v>
      </c>
      <c r="M9" s="162">
        <f>(L9/L$11)*100</f>
        <v>24.08026755852843</v>
      </c>
      <c r="N9" s="160">
        <f>J9+L9</f>
        <v>135</v>
      </c>
      <c r="O9" s="163">
        <f t="shared" si="0"/>
        <v>27.054108216432866</v>
      </c>
      <c r="P9" s="97"/>
      <c r="Q9" s="273"/>
      <c r="R9" s="97"/>
      <c r="S9" s="56"/>
    </row>
    <row r="10" spans="1:31" ht="15" customHeight="1" thickBot="1" x14ac:dyDescent="0.3">
      <c r="A10" s="187" t="s">
        <v>292</v>
      </c>
      <c r="B10" s="188" t="s">
        <v>293</v>
      </c>
      <c r="C10" s="192" t="s">
        <v>294</v>
      </c>
      <c r="D10" s="188" t="s">
        <v>293</v>
      </c>
      <c r="E10" s="192" t="s">
        <v>294</v>
      </c>
      <c r="F10" s="188" t="s">
        <v>293</v>
      </c>
      <c r="G10" s="192" t="s">
        <v>294</v>
      </c>
      <c r="H10" s="188" t="s">
        <v>293</v>
      </c>
      <c r="I10" s="192" t="s">
        <v>294</v>
      </c>
      <c r="J10" s="188" t="s">
        <v>293</v>
      </c>
      <c r="K10" s="192" t="s">
        <v>294</v>
      </c>
      <c r="L10" s="188" t="s">
        <v>293</v>
      </c>
      <c r="M10" s="189" t="s">
        <v>294</v>
      </c>
      <c r="N10" s="190">
        <v>1</v>
      </c>
      <c r="O10" s="191">
        <f t="shared" si="0"/>
        <v>0.20040080160320639</v>
      </c>
      <c r="P10" s="97"/>
      <c r="Q10" s="55"/>
      <c r="R10" s="97"/>
      <c r="S10" s="56"/>
    </row>
    <row r="11" spans="1:31" s="23" customFormat="1" ht="15" customHeight="1" thickBot="1" x14ac:dyDescent="0.3">
      <c r="A11" s="250" t="s">
        <v>106</v>
      </c>
      <c r="B11" s="251">
        <f>SUM(B6:B9)</f>
        <v>131</v>
      </c>
      <c r="C11" s="252">
        <f>(B11/B$11)*100</f>
        <v>100</v>
      </c>
      <c r="D11" s="253">
        <f>SUM(D6:D9)</f>
        <v>192</v>
      </c>
      <c r="E11" s="252">
        <f>(D11/D$11)*100</f>
        <v>100</v>
      </c>
      <c r="F11" s="251">
        <f>SUM(F6:F9)</f>
        <v>68</v>
      </c>
      <c r="G11" s="252">
        <f>(F11/F$11)*100</f>
        <v>100</v>
      </c>
      <c r="H11" s="254">
        <f>SUM(H6:H9)</f>
        <v>107</v>
      </c>
      <c r="I11" s="255">
        <f>(H11/H$11)*100</f>
        <v>100</v>
      </c>
      <c r="J11" s="256">
        <f>B11+F11</f>
        <v>199</v>
      </c>
      <c r="K11" s="255">
        <f>(J11/J$11)*100</f>
        <v>100</v>
      </c>
      <c r="L11" s="257">
        <f>D11+H11</f>
        <v>299</v>
      </c>
      <c r="M11" s="255">
        <f>(L11/L$11)*100</f>
        <v>100</v>
      </c>
      <c r="N11" s="257">
        <f>SUM(N6:N10)</f>
        <v>499</v>
      </c>
      <c r="O11" s="252">
        <f t="shared" si="0"/>
        <v>100</v>
      </c>
      <c r="Q11" s="55"/>
      <c r="R11" s="258"/>
      <c r="S11" s="258"/>
      <c r="X11" s="75"/>
      <c r="Y11" s="75"/>
      <c r="Z11" s="75"/>
      <c r="AA11" s="75"/>
      <c r="AB11" s="75"/>
      <c r="AC11" s="75"/>
      <c r="AD11" s="75"/>
      <c r="AE11" s="75"/>
    </row>
    <row r="12" spans="1:31" x14ac:dyDescent="0.25">
      <c r="A12" s="165"/>
      <c r="B12" s="166"/>
      <c r="C12" s="162"/>
      <c r="D12" s="167"/>
      <c r="E12" s="162"/>
      <c r="F12" s="166"/>
      <c r="G12" s="162"/>
      <c r="H12" s="168"/>
      <c r="I12" s="162"/>
      <c r="J12" s="75"/>
      <c r="K12" s="162"/>
      <c r="L12" s="169"/>
      <c r="M12" s="162"/>
      <c r="N12" s="169"/>
      <c r="O12" s="162"/>
      <c r="Q12" s="55"/>
      <c r="R12" s="56"/>
      <c r="S12" s="56"/>
      <c r="T12" s="37"/>
      <c r="U12" s="37"/>
      <c r="V12" s="37"/>
      <c r="W12" s="37"/>
      <c r="X12" s="37"/>
      <c r="Y12" s="37"/>
      <c r="Z12" s="37"/>
      <c r="AA12" s="37"/>
      <c r="AB12" s="37"/>
      <c r="AC12" s="37"/>
      <c r="AD12" s="37"/>
      <c r="AE12" s="37"/>
    </row>
    <row r="13" spans="1:31" x14ac:dyDescent="0.25">
      <c r="A13" s="28" t="s">
        <v>289</v>
      </c>
      <c r="N13" s="170"/>
      <c r="Q13" s="171"/>
      <c r="S13" s="56"/>
      <c r="T13" s="172"/>
      <c r="U13" s="173"/>
      <c r="V13" s="173"/>
      <c r="W13" s="173"/>
      <c r="X13" s="172"/>
      <c r="Y13" s="172"/>
      <c r="Z13" s="172"/>
      <c r="AA13" s="173"/>
      <c r="AB13" s="173"/>
      <c r="AC13" s="173"/>
      <c r="AD13" s="37"/>
      <c r="AE13" s="37"/>
    </row>
    <row r="14" spans="1:31" x14ac:dyDescent="0.25">
      <c r="A14" s="29" t="s">
        <v>64</v>
      </c>
      <c r="D14" s="37"/>
      <c r="Q14" s="171"/>
      <c r="S14" s="56"/>
      <c r="T14" s="173"/>
      <c r="U14" s="173"/>
      <c r="V14" s="173"/>
      <c r="W14" s="173"/>
      <c r="X14" s="173"/>
      <c r="Y14" s="173"/>
      <c r="Z14" s="173"/>
      <c r="AA14" s="173"/>
      <c r="AB14" s="173"/>
      <c r="AC14" s="173"/>
      <c r="AD14" s="37"/>
      <c r="AE14" s="37"/>
    </row>
    <row r="15" spans="1:31" x14ac:dyDescent="0.25">
      <c r="S15" s="56"/>
      <c r="T15" s="37"/>
      <c r="U15" s="37"/>
      <c r="V15" s="37"/>
      <c r="W15" s="37"/>
      <c r="X15" s="37"/>
      <c r="Y15" s="37"/>
      <c r="Z15" s="37"/>
      <c r="AA15" s="37"/>
      <c r="AB15" s="37"/>
      <c r="AC15" s="37"/>
      <c r="AD15" s="37"/>
      <c r="AE15" s="37"/>
    </row>
    <row r="16" spans="1:31" x14ac:dyDescent="0.25">
      <c r="A16" s="1"/>
      <c r="B16" s="23" t="s">
        <v>290</v>
      </c>
      <c r="Q16" s="44"/>
      <c r="S16" s="56"/>
      <c r="T16" s="37"/>
      <c r="U16" s="37"/>
      <c r="V16" s="37"/>
      <c r="W16" s="37"/>
      <c r="X16" s="37"/>
      <c r="Y16" s="37"/>
      <c r="Z16" s="37"/>
      <c r="AA16" s="37"/>
      <c r="AB16" s="37"/>
      <c r="AC16" s="37"/>
      <c r="AD16" s="37"/>
      <c r="AE16" s="37"/>
    </row>
    <row r="17" spans="1:31" x14ac:dyDescent="0.25">
      <c r="A17" s="283"/>
      <c r="B17" s="299" t="s">
        <v>262</v>
      </c>
      <c r="C17" s="299"/>
      <c r="D17" s="299"/>
      <c r="E17" s="300"/>
      <c r="F17" s="301" t="s">
        <v>263</v>
      </c>
      <c r="G17" s="299"/>
      <c r="H17" s="299"/>
      <c r="I17" s="299"/>
      <c r="J17" s="301" t="s">
        <v>264</v>
      </c>
      <c r="K17" s="299"/>
      <c r="L17" s="299"/>
      <c r="M17" s="299"/>
      <c r="N17" s="301" t="s">
        <v>212</v>
      </c>
      <c r="O17" s="300"/>
      <c r="Q17" s="44"/>
      <c r="S17" s="56"/>
      <c r="T17" s="37"/>
      <c r="U17" s="37"/>
      <c r="V17" s="37"/>
      <c r="W17" s="37"/>
      <c r="X17" s="37"/>
      <c r="Y17" s="37"/>
      <c r="Z17" s="174"/>
      <c r="AA17" s="37"/>
      <c r="AB17" s="37"/>
      <c r="AC17" s="37"/>
      <c r="AD17" s="37"/>
      <c r="AE17" s="37"/>
    </row>
    <row r="18" spans="1:31" x14ac:dyDescent="0.25">
      <c r="A18" s="152"/>
      <c r="B18" s="302" t="s">
        <v>265</v>
      </c>
      <c r="C18" s="302"/>
      <c r="D18" s="303" t="s">
        <v>266</v>
      </c>
      <c r="E18" s="304"/>
      <c r="F18" s="303" t="s">
        <v>265</v>
      </c>
      <c r="G18" s="304"/>
      <c r="H18" s="303" t="s">
        <v>266</v>
      </c>
      <c r="I18" s="304"/>
      <c r="J18" s="303" t="s">
        <v>265</v>
      </c>
      <c r="K18" s="304"/>
      <c r="L18" s="303" t="s">
        <v>266</v>
      </c>
      <c r="M18" s="304"/>
      <c r="N18" s="153"/>
      <c r="O18" s="154"/>
      <c r="Q18" s="48"/>
      <c r="S18" s="56"/>
      <c r="T18" s="37"/>
      <c r="U18" s="37"/>
      <c r="V18" s="37"/>
      <c r="W18" s="37"/>
      <c r="X18" s="37"/>
      <c r="Y18" s="175"/>
      <c r="Z18" s="174"/>
      <c r="AA18" s="37"/>
      <c r="AB18" s="37"/>
      <c r="AC18" s="37"/>
      <c r="AD18" s="37"/>
      <c r="AE18" s="37"/>
    </row>
    <row r="19" spans="1:31" x14ac:dyDescent="0.25">
      <c r="A19" s="155" t="s">
        <v>271</v>
      </c>
      <c r="B19" s="155" t="s">
        <v>107</v>
      </c>
      <c r="C19" s="155" t="s">
        <v>108</v>
      </c>
      <c r="D19" s="156" t="s">
        <v>107</v>
      </c>
      <c r="E19" s="157" t="s">
        <v>108</v>
      </c>
      <c r="F19" s="156" t="s">
        <v>107</v>
      </c>
      <c r="G19" s="157" t="s">
        <v>108</v>
      </c>
      <c r="H19" s="156" t="s">
        <v>107</v>
      </c>
      <c r="I19" s="157" t="s">
        <v>108</v>
      </c>
      <c r="J19" s="156" t="s">
        <v>107</v>
      </c>
      <c r="K19" s="157" t="s">
        <v>108</v>
      </c>
      <c r="L19" s="156" t="s">
        <v>107</v>
      </c>
      <c r="M19" s="157" t="s">
        <v>108</v>
      </c>
      <c r="N19" s="156" t="s">
        <v>107</v>
      </c>
      <c r="O19" s="158" t="s">
        <v>108</v>
      </c>
      <c r="Q19" s="115"/>
      <c r="R19" s="115"/>
      <c r="S19" s="56"/>
      <c r="T19" s="37"/>
      <c r="U19" s="37"/>
      <c r="V19" s="37"/>
      <c r="W19" s="37"/>
      <c r="X19" s="37"/>
      <c r="Y19" s="37"/>
      <c r="Z19" s="174"/>
      <c r="AA19" s="37"/>
      <c r="AB19" s="37"/>
      <c r="AC19" s="37"/>
      <c r="AD19" s="37"/>
      <c r="AE19" s="37"/>
    </row>
    <row r="20" spans="1:31" ht="15" customHeight="1" x14ac:dyDescent="0.25">
      <c r="A20" s="3" t="s">
        <v>272</v>
      </c>
      <c r="B20" s="3">
        <v>29</v>
      </c>
      <c r="C20" s="98">
        <f t="shared" ref="C20:C27" si="1">(B20/B$27)*100</f>
        <v>22.137404580152673</v>
      </c>
      <c r="D20" s="160">
        <v>58</v>
      </c>
      <c r="E20" s="98">
        <f t="shared" ref="E20:E27" si="2">(D20/D$27)*100</f>
        <v>30.208333333333332</v>
      </c>
      <c r="F20" s="161">
        <v>22</v>
      </c>
      <c r="G20" s="98">
        <f t="shared" ref="G20:G27" si="3">(F20/F$27)*100</f>
        <v>32.352941176470587</v>
      </c>
      <c r="H20" s="160">
        <v>57</v>
      </c>
      <c r="I20" s="98">
        <f t="shared" ref="I20:I27" si="4">(H20/H$27)*100</f>
        <v>53.271028037383175</v>
      </c>
      <c r="J20" s="161">
        <f>B20+F20</f>
        <v>51</v>
      </c>
      <c r="K20" s="98">
        <f t="shared" ref="K20:K27" si="5">(J20/J$27)*100</f>
        <v>25.628140703517587</v>
      </c>
      <c r="L20" s="160">
        <f>D20+H20</f>
        <v>115</v>
      </c>
      <c r="M20" s="98">
        <f t="shared" ref="M20:M27" si="6">(L20/L$27)*100</f>
        <v>38.461538461538467</v>
      </c>
      <c r="N20" s="160">
        <f t="shared" ref="N20:N25" si="7">J20+L20</f>
        <v>166</v>
      </c>
      <c r="O20" s="163">
        <f t="shared" ref="O20:O27" si="8">(N20/N$27)*100</f>
        <v>33.266533066132261</v>
      </c>
      <c r="Q20" s="273"/>
      <c r="R20" s="3"/>
      <c r="S20" s="275"/>
      <c r="T20" s="274"/>
      <c r="U20" s="209"/>
      <c r="V20" s="209"/>
      <c r="W20" s="209"/>
      <c r="X20" s="209"/>
      <c r="Y20" s="209"/>
      <c r="Z20" s="37"/>
      <c r="AA20" s="37"/>
      <c r="AB20" s="37"/>
      <c r="AC20" s="37"/>
      <c r="AD20" s="37"/>
      <c r="AE20" s="37"/>
    </row>
    <row r="21" spans="1:31" ht="15" customHeight="1" x14ac:dyDescent="0.25">
      <c r="A21" s="3" t="s">
        <v>273</v>
      </c>
      <c r="B21" s="3">
        <v>13</v>
      </c>
      <c r="C21" s="98">
        <f t="shared" si="1"/>
        <v>9.9236641221374047</v>
      </c>
      <c r="D21" s="160">
        <v>26</v>
      </c>
      <c r="E21" s="98">
        <f t="shared" si="2"/>
        <v>13.541666666666666</v>
      </c>
      <c r="F21" s="161">
        <v>19</v>
      </c>
      <c r="G21" s="98">
        <f t="shared" si="3"/>
        <v>27.941176470588236</v>
      </c>
      <c r="H21" s="160">
        <v>28</v>
      </c>
      <c r="I21" s="98">
        <f t="shared" si="4"/>
        <v>26.168224299065418</v>
      </c>
      <c r="J21" s="161">
        <f t="shared" ref="J21:J27" si="9">B21+F21</f>
        <v>32</v>
      </c>
      <c r="K21" s="98">
        <f t="shared" si="5"/>
        <v>16.08040201005025</v>
      </c>
      <c r="L21" s="160">
        <f t="shared" ref="L21:L27" si="10">D21+H21</f>
        <v>54</v>
      </c>
      <c r="M21" s="98">
        <f t="shared" si="6"/>
        <v>18.060200668896321</v>
      </c>
      <c r="N21" s="160">
        <f t="shared" si="7"/>
        <v>86</v>
      </c>
      <c r="O21" s="163">
        <f t="shared" si="8"/>
        <v>17.234468937875754</v>
      </c>
      <c r="Q21" s="273"/>
      <c r="R21" s="3"/>
      <c r="S21" s="275"/>
      <c r="T21" s="274"/>
      <c r="U21" s="209"/>
      <c r="V21" s="209"/>
      <c r="W21" s="209"/>
      <c r="X21" s="209"/>
      <c r="Y21" s="209"/>
      <c r="Z21" s="37"/>
      <c r="AA21" s="37"/>
      <c r="AB21" s="37"/>
      <c r="AC21" s="37"/>
      <c r="AD21" s="37"/>
      <c r="AE21" s="37"/>
    </row>
    <row r="22" spans="1:31" ht="15" customHeight="1" x14ac:dyDescent="0.25">
      <c r="A22" s="3" t="s">
        <v>274</v>
      </c>
      <c r="B22" s="3">
        <v>9</v>
      </c>
      <c r="C22" s="98">
        <f t="shared" si="1"/>
        <v>6.8702290076335881</v>
      </c>
      <c r="D22" s="161">
        <v>13</v>
      </c>
      <c r="E22" s="98">
        <f t="shared" si="2"/>
        <v>6.770833333333333</v>
      </c>
      <c r="F22" s="161">
        <v>6</v>
      </c>
      <c r="G22" s="98">
        <f t="shared" si="3"/>
        <v>8.8235294117647065</v>
      </c>
      <c r="H22" s="161">
        <v>10</v>
      </c>
      <c r="I22" s="98">
        <f t="shared" si="4"/>
        <v>9.3457943925233646</v>
      </c>
      <c r="J22" s="161">
        <f t="shared" si="9"/>
        <v>15</v>
      </c>
      <c r="K22" s="98">
        <f t="shared" si="5"/>
        <v>7.5376884422110546</v>
      </c>
      <c r="L22" s="160">
        <f t="shared" si="10"/>
        <v>23</v>
      </c>
      <c r="M22" s="98">
        <f t="shared" si="6"/>
        <v>7.6923076923076925</v>
      </c>
      <c r="N22" s="160">
        <f t="shared" si="7"/>
        <v>38</v>
      </c>
      <c r="O22" s="163">
        <f t="shared" si="8"/>
        <v>7.6152304609218442</v>
      </c>
      <c r="Q22" s="273"/>
      <c r="R22" s="3"/>
      <c r="S22" s="275"/>
      <c r="T22" s="274"/>
      <c r="U22" s="209"/>
      <c r="V22" s="209"/>
      <c r="W22" s="209"/>
      <c r="X22" s="209"/>
      <c r="Y22" s="209"/>
      <c r="Z22" s="37"/>
      <c r="AA22" s="37"/>
      <c r="AB22" s="37"/>
      <c r="AC22" s="37"/>
      <c r="AD22" s="37"/>
      <c r="AE22" s="37"/>
    </row>
    <row r="23" spans="1:31" ht="15" customHeight="1" x14ac:dyDescent="0.25">
      <c r="A23" s="3" t="s">
        <v>275</v>
      </c>
      <c r="B23" s="3">
        <v>7</v>
      </c>
      <c r="C23" s="98">
        <f t="shared" si="1"/>
        <v>5.343511450381679</v>
      </c>
      <c r="D23" s="161">
        <v>4</v>
      </c>
      <c r="E23" s="98">
        <f t="shared" si="2"/>
        <v>2.083333333333333</v>
      </c>
      <c r="F23" s="161">
        <v>5</v>
      </c>
      <c r="G23" s="98">
        <f t="shared" si="3"/>
        <v>7.3529411764705888</v>
      </c>
      <c r="H23" s="161">
        <v>6</v>
      </c>
      <c r="I23" s="98">
        <f t="shared" si="4"/>
        <v>5.6074766355140184</v>
      </c>
      <c r="J23" s="161">
        <f t="shared" si="9"/>
        <v>12</v>
      </c>
      <c r="K23" s="98">
        <f t="shared" si="5"/>
        <v>6.0301507537688437</v>
      </c>
      <c r="L23" s="160">
        <f t="shared" si="10"/>
        <v>10</v>
      </c>
      <c r="M23" s="98">
        <f t="shared" si="6"/>
        <v>3.3444816053511706</v>
      </c>
      <c r="N23" s="160">
        <f t="shared" si="7"/>
        <v>22</v>
      </c>
      <c r="O23" s="163">
        <f t="shared" si="8"/>
        <v>4.408817635270541</v>
      </c>
      <c r="Q23" s="273"/>
      <c r="R23" s="3"/>
      <c r="S23" s="275"/>
      <c r="T23" s="274"/>
      <c r="U23" s="209"/>
      <c r="V23" s="209"/>
      <c r="W23" s="209"/>
      <c r="X23" s="209"/>
      <c r="Y23" s="209"/>
      <c r="Z23" s="37"/>
      <c r="AA23" s="37"/>
      <c r="AB23" s="37"/>
      <c r="AC23" s="37"/>
      <c r="AD23" s="37"/>
      <c r="AE23" s="37"/>
    </row>
    <row r="24" spans="1:31" ht="15" customHeight="1" x14ac:dyDescent="0.25">
      <c r="A24" s="3" t="s">
        <v>276</v>
      </c>
      <c r="B24" s="3">
        <v>11</v>
      </c>
      <c r="C24" s="98">
        <f t="shared" si="1"/>
        <v>8.3969465648854964</v>
      </c>
      <c r="D24" s="161">
        <v>17</v>
      </c>
      <c r="E24" s="98">
        <f t="shared" si="2"/>
        <v>8.8541666666666679</v>
      </c>
      <c r="F24" s="161">
        <v>15</v>
      </c>
      <c r="G24" s="98">
        <f t="shared" si="3"/>
        <v>22.058823529411764</v>
      </c>
      <c r="H24" s="161">
        <v>6</v>
      </c>
      <c r="I24" s="98">
        <f t="shared" si="4"/>
        <v>5.6074766355140184</v>
      </c>
      <c r="J24" s="161">
        <f t="shared" si="9"/>
        <v>26</v>
      </c>
      <c r="K24" s="98">
        <f t="shared" si="5"/>
        <v>13.06532663316583</v>
      </c>
      <c r="L24" s="160">
        <f t="shared" si="10"/>
        <v>23</v>
      </c>
      <c r="M24" s="98">
        <f t="shared" si="6"/>
        <v>7.6923076923076925</v>
      </c>
      <c r="N24" s="160">
        <f t="shared" si="7"/>
        <v>49</v>
      </c>
      <c r="O24" s="163">
        <f t="shared" si="8"/>
        <v>9.8196392785571138</v>
      </c>
      <c r="Q24" s="273"/>
      <c r="R24" s="3"/>
      <c r="S24" s="275"/>
      <c r="T24" s="274"/>
      <c r="U24" s="209"/>
      <c r="V24" s="209"/>
      <c r="W24" s="209"/>
      <c r="X24" s="209"/>
      <c r="Y24" s="209"/>
      <c r="Z24" s="37"/>
      <c r="AA24" s="37"/>
      <c r="AB24" s="37"/>
      <c r="AC24" s="37"/>
      <c r="AD24" s="37"/>
      <c r="AE24" s="37"/>
    </row>
    <row r="25" spans="1:31" ht="15" customHeight="1" x14ac:dyDescent="0.25">
      <c r="A25" s="3" t="s">
        <v>270</v>
      </c>
      <c r="B25" s="176">
        <v>62</v>
      </c>
      <c r="C25" s="177">
        <f t="shared" si="1"/>
        <v>47.328244274809158</v>
      </c>
      <c r="D25" s="178">
        <v>74</v>
      </c>
      <c r="E25" s="177">
        <f t="shared" si="2"/>
        <v>38.541666666666671</v>
      </c>
      <c r="F25" s="178">
        <v>1</v>
      </c>
      <c r="G25" s="177">
        <f t="shared" si="3"/>
        <v>1.4705882352941175</v>
      </c>
      <c r="H25" s="178">
        <v>0</v>
      </c>
      <c r="I25" s="177">
        <f t="shared" si="4"/>
        <v>0</v>
      </c>
      <c r="J25" s="178">
        <f t="shared" si="9"/>
        <v>63</v>
      </c>
      <c r="K25" s="177">
        <f t="shared" si="5"/>
        <v>31.658291457286431</v>
      </c>
      <c r="L25" s="179">
        <f t="shared" si="10"/>
        <v>74</v>
      </c>
      <c r="M25" s="177">
        <f t="shared" si="6"/>
        <v>24.749163879598662</v>
      </c>
      <c r="N25" s="160">
        <f t="shared" si="7"/>
        <v>137</v>
      </c>
      <c r="O25" s="163">
        <f t="shared" si="8"/>
        <v>27.45490981963928</v>
      </c>
      <c r="Q25" s="273"/>
      <c r="R25" s="3"/>
      <c r="S25" s="275"/>
      <c r="T25" s="274"/>
      <c r="U25" s="209"/>
      <c r="V25" s="209"/>
      <c r="W25" s="209"/>
      <c r="X25" s="209"/>
      <c r="Y25" s="209"/>
      <c r="Z25" s="37"/>
      <c r="AA25" s="37"/>
      <c r="AB25" s="37"/>
      <c r="AC25" s="37"/>
      <c r="AD25" s="37"/>
      <c r="AE25" s="37"/>
    </row>
    <row r="26" spans="1:31" ht="15" customHeight="1" thickBot="1" x14ac:dyDescent="0.35">
      <c r="A26" s="187" t="s">
        <v>295</v>
      </c>
      <c r="B26" s="188" t="s">
        <v>293</v>
      </c>
      <c r="C26" s="192" t="s">
        <v>294</v>
      </c>
      <c r="D26" s="188" t="s">
        <v>293</v>
      </c>
      <c r="E26" s="192" t="s">
        <v>294</v>
      </c>
      <c r="F26" s="188" t="s">
        <v>293</v>
      </c>
      <c r="G26" s="192" t="s">
        <v>294</v>
      </c>
      <c r="H26" s="188" t="s">
        <v>293</v>
      </c>
      <c r="I26" s="192" t="s">
        <v>294</v>
      </c>
      <c r="J26" s="188" t="s">
        <v>293</v>
      </c>
      <c r="K26" s="192" t="s">
        <v>294</v>
      </c>
      <c r="L26" s="188" t="s">
        <v>293</v>
      </c>
      <c r="M26" s="189" t="s">
        <v>294</v>
      </c>
      <c r="N26" s="190">
        <v>1</v>
      </c>
      <c r="O26" s="191">
        <f t="shared" si="8"/>
        <v>0.20040080160320639</v>
      </c>
      <c r="Q26" s="55"/>
      <c r="R26" s="56"/>
      <c r="S26" s="75"/>
      <c r="T26" s="75"/>
      <c r="U26" s="75"/>
      <c r="V26" s="75"/>
      <c r="W26" s="75"/>
      <c r="X26" s="180"/>
      <c r="Y26" s="37"/>
      <c r="Z26" s="37"/>
      <c r="AA26" s="37"/>
      <c r="AB26" s="37"/>
      <c r="AC26" s="37"/>
      <c r="AD26" s="37"/>
      <c r="AE26" s="37"/>
    </row>
    <row r="27" spans="1:31" s="23" customFormat="1" ht="15" customHeight="1" thickBot="1" x14ac:dyDescent="0.3">
      <c r="A27" s="259" t="s">
        <v>106</v>
      </c>
      <c r="B27" s="260">
        <f>SUM(B20:B25)</f>
        <v>131</v>
      </c>
      <c r="C27" s="261">
        <f t="shared" si="1"/>
        <v>100</v>
      </c>
      <c r="D27" s="262">
        <f>SUM(D20:D25)</f>
        <v>192</v>
      </c>
      <c r="E27" s="263">
        <f t="shared" si="2"/>
        <v>100</v>
      </c>
      <c r="F27" s="260">
        <f>SUM(F20:F25)</f>
        <v>68</v>
      </c>
      <c r="G27" s="261">
        <f t="shared" si="3"/>
        <v>100</v>
      </c>
      <c r="H27" s="264">
        <f>SUM(H20:H25)</f>
        <v>107</v>
      </c>
      <c r="I27" s="263">
        <f t="shared" si="4"/>
        <v>100</v>
      </c>
      <c r="J27" s="265">
        <f t="shared" si="9"/>
        <v>199</v>
      </c>
      <c r="K27" s="261">
        <f t="shared" si="5"/>
        <v>100</v>
      </c>
      <c r="L27" s="262">
        <f t="shared" si="10"/>
        <v>299</v>
      </c>
      <c r="M27" s="263">
        <f t="shared" si="6"/>
        <v>100</v>
      </c>
      <c r="N27" s="266">
        <f>SUM(N20:N26)</f>
        <v>499</v>
      </c>
      <c r="O27" s="267">
        <f t="shared" si="8"/>
        <v>100</v>
      </c>
      <c r="Q27" s="55"/>
      <c r="R27" s="258"/>
      <c r="S27" s="208"/>
      <c r="T27" s="208"/>
      <c r="U27" s="208"/>
      <c r="V27" s="208"/>
      <c r="W27" s="208"/>
      <c r="X27" s="208"/>
      <c r="Y27" s="75"/>
      <c r="Z27" s="75"/>
      <c r="AA27" s="75"/>
      <c r="AB27" s="75"/>
      <c r="AC27" s="75"/>
      <c r="AD27" s="75"/>
      <c r="AE27" s="75"/>
    </row>
    <row r="28" spans="1:31" x14ac:dyDescent="0.25">
      <c r="Q28" s="55"/>
      <c r="R28" s="56"/>
      <c r="T28" s="37"/>
      <c r="U28" s="37"/>
      <c r="V28" s="37"/>
      <c r="W28" s="37"/>
      <c r="X28" s="37"/>
      <c r="Y28" s="37"/>
      <c r="Z28" s="37"/>
      <c r="AA28" s="37"/>
      <c r="AB28" s="37"/>
      <c r="AC28" s="37"/>
      <c r="AD28" s="37"/>
      <c r="AE28" s="37"/>
    </row>
    <row r="29" spans="1:31" x14ac:dyDescent="0.25">
      <c r="A29" s="28" t="s">
        <v>289</v>
      </c>
      <c r="Q29" s="55"/>
      <c r="R29" s="56"/>
      <c r="T29" s="37"/>
      <c r="U29" s="37"/>
      <c r="V29" s="37"/>
      <c r="W29" s="37"/>
      <c r="X29" s="37"/>
      <c r="Y29" s="37"/>
      <c r="Z29" s="37"/>
      <c r="AA29" s="37"/>
      <c r="AB29" s="37"/>
      <c r="AC29" s="37"/>
      <c r="AD29" s="37"/>
      <c r="AE29" s="37"/>
    </row>
    <row r="30" spans="1:31" x14ac:dyDescent="0.25">
      <c r="A30" s="29" t="s">
        <v>64</v>
      </c>
      <c r="Q30" s="55"/>
      <c r="R30" s="56"/>
      <c r="T30" s="37"/>
      <c r="U30" s="37"/>
      <c r="V30" s="37"/>
      <c r="W30" s="37"/>
      <c r="X30" s="37"/>
      <c r="Y30" s="37"/>
      <c r="Z30" s="37"/>
      <c r="AA30" s="37"/>
      <c r="AB30" s="37"/>
      <c r="AC30" s="37"/>
      <c r="AD30" s="37"/>
      <c r="AE30" s="37"/>
    </row>
    <row r="31" spans="1:31" x14ac:dyDescent="0.25">
      <c r="Q31" s="55"/>
      <c r="R31" s="56"/>
      <c r="T31" s="37"/>
      <c r="U31" s="37"/>
      <c r="V31" s="37"/>
      <c r="W31" s="37"/>
      <c r="X31" s="37"/>
      <c r="Y31" s="37"/>
      <c r="Z31" s="37"/>
      <c r="AA31" s="37"/>
      <c r="AB31" s="37"/>
      <c r="AC31" s="37"/>
      <c r="AD31" s="37"/>
      <c r="AE31" s="37"/>
    </row>
    <row r="32" spans="1:31" x14ac:dyDescent="0.25">
      <c r="A32" s="1"/>
      <c r="B32" s="23" t="s">
        <v>291</v>
      </c>
      <c r="Q32" s="55"/>
      <c r="R32" s="56"/>
    </row>
    <row r="33" spans="1:25" x14ac:dyDescent="0.25">
      <c r="A33" s="283"/>
      <c r="B33" s="299" t="s">
        <v>262</v>
      </c>
      <c r="C33" s="299"/>
      <c r="D33" s="299"/>
      <c r="E33" s="300"/>
      <c r="F33" s="301" t="s">
        <v>263</v>
      </c>
      <c r="G33" s="299"/>
      <c r="H33" s="299"/>
      <c r="I33" s="299"/>
      <c r="J33" s="301" t="s">
        <v>264</v>
      </c>
      <c r="K33" s="299"/>
      <c r="L33" s="299"/>
      <c r="M33" s="299"/>
      <c r="N33" s="301" t="s">
        <v>212</v>
      </c>
      <c r="O33" s="300"/>
      <c r="Q33" s="48"/>
    </row>
    <row r="34" spans="1:25" x14ac:dyDescent="0.25">
      <c r="A34" s="152"/>
      <c r="B34" s="302" t="s">
        <v>265</v>
      </c>
      <c r="C34" s="302"/>
      <c r="D34" s="303" t="s">
        <v>266</v>
      </c>
      <c r="E34" s="304"/>
      <c r="F34" s="303" t="s">
        <v>265</v>
      </c>
      <c r="G34" s="304"/>
      <c r="H34" s="303" t="s">
        <v>266</v>
      </c>
      <c r="I34" s="304"/>
      <c r="J34" s="303" t="s">
        <v>265</v>
      </c>
      <c r="K34" s="304"/>
      <c r="L34" s="303" t="s">
        <v>266</v>
      </c>
      <c r="M34" s="304"/>
      <c r="N34" s="153"/>
      <c r="O34" s="154"/>
      <c r="Q34" s="44"/>
      <c r="S34" s="115"/>
    </row>
    <row r="35" spans="1:25" x14ac:dyDescent="0.25">
      <c r="A35" s="155" t="s">
        <v>277</v>
      </c>
      <c r="B35" s="155" t="s">
        <v>107</v>
      </c>
      <c r="C35" s="155" t="s">
        <v>108</v>
      </c>
      <c r="D35" s="156" t="s">
        <v>107</v>
      </c>
      <c r="E35" s="157" t="s">
        <v>108</v>
      </c>
      <c r="F35" s="156" t="s">
        <v>107</v>
      </c>
      <c r="G35" s="157" t="s">
        <v>108</v>
      </c>
      <c r="H35" s="156" t="s">
        <v>107</v>
      </c>
      <c r="I35" s="157" t="s">
        <v>108</v>
      </c>
      <c r="J35" s="156" t="s">
        <v>107</v>
      </c>
      <c r="K35" s="157" t="s">
        <v>108</v>
      </c>
      <c r="L35" s="156" t="s">
        <v>107</v>
      </c>
      <c r="M35" s="157" t="s">
        <v>108</v>
      </c>
      <c r="N35" s="156" t="s">
        <v>107</v>
      </c>
      <c r="O35" s="158" t="s">
        <v>108</v>
      </c>
      <c r="Q35" s="48"/>
      <c r="S35" s="56"/>
    </row>
    <row r="36" spans="1:25" ht="15" customHeight="1" x14ac:dyDescent="0.25">
      <c r="A36" s="3" t="s">
        <v>278</v>
      </c>
      <c r="B36" s="3">
        <v>11</v>
      </c>
      <c r="C36" s="98">
        <f t="shared" ref="C36:C46" si="11">(B36/B$46)*100</f>
        <v>8.3969465648854964</v>
      </c>
      <c r="D36" s="182">
        <v>15</v>
      </c>
      <c r="E36" s="98">
        <f t="shared" ref="E36:E46" si="12">(D36/D$46)*100</f>
        <v>7.8125</v>
      </c>
      <c r="F36" s="161">
        <v>13</v>
      </c>
      <c r="G36" s="98">
        <f t="shared" ref="G36:G46" si="13">(F36/F$46)*100</f>
        <v>19.117647058823529</v>
      </c>
      <c r="H36" s="161">
        <v>17</v>
      </c>
      <c r="I36" s="98">
        <f t="shared" ref="I36:I46" si="14">(H36/H$46)*100</f>
        <v>15.887850467289718</v>
      </c>
      <c r="J36" s="161">
        <f t="shared" ref="J36:J46" si="15">B36+F36</f>
        <v>24</v>
      </c>
      <c r="K36" s="98">
        <f t="shared" ref="K36:K46" si="16">(J36/J$46)*100</f>
        <v>12.060301507537687</v>
      </c>
      <c r="L36" s="160">
        <f>D36+H36</f>
        <v>32</v>
      </c>
      <c r="M36" s="98">
        <f t="shared" ref="M36:M46" si="17">(L36/L$46)*100</f>
        <v>10.702341137123746</v>
      </c>
      <c r="N36" s="160">
        <f>J36+L36</f>
        <v>56</v>
      </c>
      <c r="O36" s="163">
        <f t="shared" ref="O36:O46" si="18">(N36/N$46)*100</f>
        <v>11.22244488977956</v>
      </c>
      <c r="Q36" s="273"/>
      <c r="R36" s="3"/>
      <c r="S36" s="275"/>
      <c r="T36" s="274"/>
      <c r="U36" s="209"/>
      <c r="V36" s="209"/>
      <c r="W36" s="209"/>
      <c r="X36" s="209"/>
      <c r="Y36" s="209"/>
    </row>
    <row r="37" spans="1:25" ht="15" customHeight="1" x14ac:dyDescent="0.25">
      <c r="A37" s="3" t="s">
        <v>279</v>
      </c>
      <c r="B37" s="3">
        <v>30</v>
      </c>
      <c r="C37" s="98">
        <f t="shared" si="11"/>
        <v>22.900763358778626</v>
      </c>
      <c r="D37" s="182">
        <v>65</v>
      </c>
      <c r="E37" s="98">
        <f t="shared" si="12"/>
        <v>33.854166666666671</v>
      </c>
      <c r="F37" s="161">
        <v>22</v>
      </c>
      <c r="G37" s="98">
        <f t="shared" si="13"/>
        <v>32.352941176470587</v>
      </c>
      <c r="H37" s="160">
        <v>45</v>
      </c>
      <c r="I37" s="98">
        <f t="shared" si="14"/>
        <v>42.056074766355138</v>
      </c>
      <c r="J37" s="161">
        <f t="shared" si="15"/>
        <v>52</v>
      </c>
      <c r="K37" s="98">
        <f t="shared" si="16"/>
        <v>26.13065326633166</v>
      </c>
      <c r="L37" s="160">
        <f t="shared" ref="L37:L46" si="19">D37+H37</f>
        <v>110</v>
      </c>
      <c r="M37" s="98">
        <f t="shared" si="17"/>
        <v>36.789297658862871</v>
      </c>
      <c r="N37" s="160">
        <f t="shared" ref="N37:N44" si="20">J37+L37</f>
        <v>162</v>
      </c>
      <c r="O37" s="163">
        <f t="shared" si="18"/>
        <v>32.46492985971944</v>
      </c>
      <c r="Q37" s="273"/>
      <c r="R37" s="3"/>
      <c r="S37" s="275"/>
      <c r="T37" s="274"/>
      <c r="U37" s="209"/>
      <c r="V37" s="209"/>
      <c r="W37" s="209"/>
      <c r="X37" s="209"/>
      <c r="Y37" s="209"/>
    </row>
    <row r="38" spans="1:25" ht="15" customHeight="1" x14ac:dyDescent="0.25">
      <c r="A38" s="3" t="s">
        <v>280</v>
      </c>
      <c r="B38" s="3">
        <v>6</v>
      </c>
      <c r="C38" s="98">
        <f t="shared" si="11"/>
        <v>4.5801526717557248</v>
      </c>
      <c r="D38" s="183">
        <v>12</v>
      </c>
      <c r="E38" s="98">
        <f t="shared" si="12"/>
        <v>6.25</v>
      </c>
      <c r="F38" s="161">
        <v>9</v>
      </c>
      <c r="G38" s="98">
        <f t="shared" si="13"/>
        <v>13.23529411764706</v>
      </c>
      <c r="H38" s="161">
        <v>15</v>
      </c>
      <c r="I38" s="98">
        <f t="shared" si="14"/>
        <v>14.018691588785046</v>
      </c>
      <c r="J38" s="161">
        <f t="shared" si="15"/>
        <v>15</v>
      </c>
      <c r="K38" s="98">
        <f t="shared" si="16"/>
        <v>7.5376884422110546</v>
      </c>
      <c r="L38" s="160">
        <f t="shared" si="19"/>
        <v>27</v>
      </c>
      <c r="M38" s="98">
        <f t="shared" si="17"/>
        <v>9.0301003344481607</v>
      </c>
      <c r="N38" s="160">
        <f t="shared" si="20"/>
        <v>42</v>
      </c>
      <c r="O38" s="163">
        <f t="shared" si="18"/>
        <v>8.4168336673346698</v>
      </c>
      <c r="Q38" s="273"/>
      <c r="R38" s="3"/>
      <c r="S38" s="275"/>
      <c r="T38" s="274"/>
      <c r="U38" s="209"/>
      <c r="V38" s="209"/>
      <c r="W38" s="209"/>
      <c r="X38" s="209"/>
      <c r="Y38" s="209"/>
    </row>
    <row r="39" spans="1:25" ht="15" customHeight="1" x14ac:dyDescent="0.25">
      <c r="A39" s="3" t="s">
        <v>281</v>
      </c>
      <c r="B39" s="3">
        <v>0</v>
      </c>
      <c r="C39" s="98">
        <f t="shared" si="11"/>
        <v>0</v>
      </c>
      <c r="D39" s="182">
        <v>0</v>
      </c>
      <c r="E39" s="98">
        <f t="shared" si="12"/>
        <v>0</v>
      </c>
      <c r="F39" s="161">
        <v>1</v>
      </c>
      <c r="G39" s="98">
        <f t="shared" si="13"/>
        <v>1.4705882352941175</v>
      </c>
      <c r="H39" s="161">
        <v>1</v>
      </c>
      <c r="I39" s="98">
        <f t="shared" si="14"/>
        <v>0.93457943925233633</v>
      </c>
      <c r="J39" s="161">
        <f t="shared" si="15"/>
        <v>1</v>
      </c>
      <c r="K39" s="98">
        <f t="shared" si="16"/>
        <v>0.50251256281407031</v>
      </c>
      <c r="L39" s="160">
        <f t="shared" si="19"/>
        <v>1</v>
      </c>
      <c r="M39" s="98">
        <f t="shared" si="17"/>
        <v>0.33444816053511706</v>
      </c>
      <c r="N39" s="160">
        <f t="shared" si="20"/>
        <v>2</v>
      </c>
      <c r="O39" s="163">
        <f t="shared" si="18"/>
        <v>0.40080160320641278</v>
      </c>
      <c r="Q39" s="273"/>
      <c r="R39" s="3"/>
      <c r="S39" s="275"/>
      <c r="T39" s="274"/>
      <c r="U39" s="209"/>
      <c r="V39" s="209"/>
      <c r="W39" s="209"/>
      <c r="X39" s="209"/>
      <c r="Y39" s="209"/>
    </row>
    <row r="40" spans="1:25" ht="15" customHeight="1" x14ac:dyDescent="0.25">
      <c r="A40" s="3" t="s">
        <v>282</v>
      </c>
      <c r="B40" s="3">
        <v>16</v>
      </c>
      <c r="C40" s="98">
        <f t="shared" si="11"/>
        <v>12.213740458015266</v>
      </c>
      <c r="D40" s="182">
        <v>22</v>
      </c>
      <c r="E40" s="98">
        <f t="shared" si="12"/>
        <v>11.458333333333332</v>
      </c>
      <c r="F40" s="161">
        <v>15</v>
      </c>
      <c r="G40" s="98">
        <f t="shared" si="13"/>
        <v>22.058823529411764</v>
      </c>
      <c r="H40" s="161">
        <v>23</v>
      </c>
      <c r="I40" s="98">
        <f t="shared" si="14"/>
        <v>21.495327102803738</v>
      </c>
      <c r="J40" s="161">
        <f t="shared" si="15"/>
        <v>31</v>
      </c>
      <c r="K40" s="98">
        <f t="shared" si="16"/>
        <v>15.577889447236181</v>
      </c>
      <c r="L40" s="160">
        <f t="shared" si="19"/>
        <v>45</v>
      </c>
      <c r="M40" s="98">
        <f t="shared" si="17"/>
        <v>15.050167224080269</v>
      </c>
      <c r="N40" s="160">
        <f t="shared" si="20"/>
        <v>76</v>
      </c>
      <c r="O40" s="163">
        <f t="shared" si="18"/>
        <v>15.230460921843688</v>
      </c>
      <c r="Q40" s="273"/>
      <c r="R40" s="3"/>
      <c r="S40" s="275"/>
      <c r="T40" s="274"/>
      <c r="U40" s="209"/>
      <c r="V40" s="209"/>
      <c r="W40" s="209"/>
      <c r="X40" s="209"/>
      <c r="Y40" s="209"/>
    </row>
    <row r="41" spans="1:25" ht="15" customHeight="1" x14ac:dyDescent="0.25">
      <c r="A41" s="3" t="s">
        <v>283</v>
      </c>
      <c r="B41" s="3">
        <v>2</v>
      </c>
      <c r="C41" s="98">
        <f t="shared" si="11"/>
        <v>1.5267175572519083</v>
      </c>
      <c r="D41" s="182">
        <v>1</v>
      </c>
      <c r="E41" s="98">
        <f t="shared" si="12"/>
        <v>0.52083333333333326</v>
      </c>
      <c r="F41" s="161">
        <v>2</v>
      </c>
      <c r="G41" s="98">
        <f t="shared" si="13"/>
        <v>2.9411764705882351</v>
      </c>
      <c r="H41" s="161">
        <v>0</v>
      </c>
      <c r="I41" s="98">
        <f t="shared" si="14"/>
        <v>0</v>
      </c>
      <c r="J41" s="161">
        <f t="shared" si="15"/>
        <v>4</v>
      </c>
      <c r="K41" s="98">
        <f t="shared" si="16"/>
        <v>2.0100502512562812</v>
      </c>
      <c r="L41" s="160">
        <f t="shared" si="19"/>
        <v>1</v>
      </c>
      <c r="M41" s="98">
        <f t="shared" si="17"/>
        <v>0.33444816053511706</v>
      </c>
      <c r="N41" s="160">
        <f t="shared" si="20"/>
        <v>5</v>
      </c>
      <c r="O41" s="163">
        <f t="shared" si="18"/>
        <v>1.002004008016032</v>
      </c>
      <c r="Q41" s="273"/>
      <c r="R41" s="3"/>
      <c r="S41" s="275"/>
      <c r="T41" s="274"/>
      <c r="U41" s="209"/>
      <c r="V41" s="209"/>
      <c r="W41" s="209"/>
      <c r="X41" s="209"/>
      <c r="Y41" s="209"/>
    </row>
    <row r="42" spans="1:25" ht="15" customHeight="1" x14ac:dyDescent="0.25">
      <c r="A42" s="3" t="s">
        <v>284</v>
      </c>
      <c r="B42" s="3">
        <v>2</v>
      </c>
      <c r="C42" s="98">
        <f t="shared" si="11"/>
        <v>1.5267175572519083</v>
      </c>
      <c r="D42" s="182">
        <v>5</v>
      </c>
      <c r="E42" s="98">
        <f t="shared" si="12"/>
        <v>2.604166666666667</v>
      </c>
      <c r="F42" s="161">
        <v>1</v>
      </c>
      <c r="G42" s="98">
        <f t="shared" si="13"/>
        <v>1.4705882352941175</v>
      </c>
      <c r="H42" s="161">
        <v>2</v>
      </c>
      <c r="I42" s="98">
        <f t="shared" si="14"/>
        <v>1.8691588785046727</v>
      </c>
      <c r="J42" s="161">
        <f t="shared" si="15"/>
        <v>3</v>
      </c>
      <c r="K42" s="98">
        <f t="shared" si="16"/>
        <v>1.5075376884422109</v>
      </c>
      <c r="L42" s="160">
        <f t="shared" si="19"/>
        <v>7</v>
      </c>
      <c r="M42" s="98">
        <f t="shared" si="17"/>
        <v>2.3411371237458192</v>
      </c>
      <c r="N42" s="160">
        <f t="shared" si="20"/>
        <v>10</v>
      </c>
      <c r="O42" s="163">
        <f t="shared" si="18"/>
        <v>2.0040080160320639</v>
      </c>
      <c r="Q42" s="273"/>
      <c r="R42" s="3"/>
      <c r="S42" s="275"/>
      <c r="T42" s="274"/>
      <c r="U42" s="209"/>
      <c r="V42" s="209"/>
      <c r="W42" s="209"/>
      <c r="X42" s="209"/>
      <c r="Y42" s="209"/>
    </row>
    <row r="43" spans="1:25" ht="15" customHeight="1" x14ac:dyDescent="0.25">
      <c r="A43" s="3" t="s">
        <v>270</v>
      </c>
      <c r="B43" s="3">
        <v>62</v>
      </c>
      <c r="C43" s="98">
        <f t="shared" si="11"/>
        <v>47.328244274809158</v>
      </c>
      <c r="D43" s="182">
        <v>70</v>
      </c>
      <c r="E43" s="98">
        <f t="shared" si="12"/>
        <v>36.458333333333329</v>
      </c>
      <c r="F43" s="161">
        <v>1</v>
      </c>
      <c r="G43" s="98">
        <f t="shared" si="13"/>
        <v>1.4705882352941175</v>
      </c>
      <c r="H43" s="161">
        <v>2</v>
      </c>
      <c r="I43" s="98">
        <f t="shared" si="14"/>
        <v>1.8691588785046727</v>
      </c>
      <c r="J43" s="161">
        <f t="shared" si="15"/>
        <v>63</v>
      </c>
      <c r="K43" s="98">
        <f t="shared" si="16"/>
        <v>31.658291457286431</v>
      </c>
      <c r="L43" s="160">
        <f t="shared" si="19"/>
        <v>72</v>
      </c>
      <c r="M43" s="98">
        <f t="shared" si="17"/>
        <v>24.08026755852843</v>
      </c>
      <c r="N43" s="160">
        <f t="shared" si="20"/>
        <v>135</v>
      </c>
      <c r="O43" s="163">
        <f t="shared" si="18"/>
        <v>27.054108216432866</v>
      </c>
      <c r="Q43" s="273"/>
      <c r="R43" s="3"/>
      <c r="S43" s="275"/>
      <c r="T43" s="274"/>
      <c r="U43" s="209"/>
      <c r="V43" s="209"/>
      <c r="W43" s="209"/>
      <c r="X43" s="209"/>
      <c r="Y43" s="209"/>
    </row>
    <row r="44" spans="1:25" ht="15" customHeight="1" x14ac:dyDescent="0.25">
      <c r="A44" s="3" t="s">
        <v>285</v>
      </c>
      <c r="B44" s="3">
        <v>2</v>
      </c>
      <c r="C44" s="98">
        <f t="shared" si="11"/>
        <v>1.5267175572519083</v>
      </c>
      <c r="D44" s="182">
        <v>2</v>
      </c>
      <c r="E44" s="98">
        <f t="shared" si="12"/>
        <v>1.0416666666666665</v>
      </c>
      <c r="F44" s="161">
        <v>4</v>
      </c>
      <c r="G44" s="98">
        <f t="shared" si="13"/>
        <v>5.8823529411764701</v>
      </c>
      <c r="H44" s="161">
        <v>2</v>
      </c>
      <c r="I44" s="98">
        <f t="shared" si="14"/>
        <v>1.8691588785046727</v>
      </c>
      <c r="J44" s="161">
        <f t="shared" si="15"/>
        <v>6</v>
      </c>
      <c r="K44" s="98">
        <f t="shared" si="16"/>
        <v>3.0150753768844218</v>
      </c>
      <c r="L44" s="160">
        <f t="shared" si="19"/>
        <v>4</v>
      </c>
      <c r="M44" s="98">
        <f t="shared" si="17"/>
        <v>1.3377926421404682</v>
      </c>
      <c r="N44" s="160">
        <f t="shared" si="20"/>
        <v>10</v>
      </c>
      <c r="O44" s="163">
        <f t="shared" si="18"/>
        <v>2.0040080160320639</v>
      </c>
      <c r="Q44" s="273"/>
      <c r="R44" s="3"/>
      <c r="S44" s="275"/>
      <c r="T44" s="274"/>
      <c r="U44" s="209"/>
      <c r="V44" s="209"/>
      <c r="W44" s="209"/>
      <c r="X44" s="209"/>
      <c r="Y44" s="209"/>
    </row>
    <row r="45" spans="1:25" ht="15" customHeight="1" thickBot="1" x14ac:dyDescent="0.3">
      <c r="A45" s="187" t="s">
        <v>296</v>
      </c>
      <c r="B45" s="188" t="s">
        <v>293</v>
      </c>
      <c r="C45" s="189" t="s">
        <v>294</v>
      </c>
      <c r="D45" s="194" t="s">
        <v>293</v>
      </c>
      <c r="E45" s="189" t="s">
        <v>294</v>
      </c>
      <c r="F45" s="195" t="s">
        <v>293</v>
      </c>
      <c r="G45" s="189" t="s">
        <v>294</v>
      </c>
      <c r="H45" s="195" t="s">
        <v>293</v>
      </c>
      <c r="I45" s="189" t="s">
        <v>294</v>
      </c>
      <c r="J45" s="195" t="s">
        <v>293</v>
      </c>
      <c r="K45" s="189" t="s">
        <v>294</v>
      </c>
      <c r="L45" s="196" t="s">
        <v>293</v>
      </c>
      <c r="M45" s="189" t="s">
        <v>294</v>
      </c>
      <c r="N45" s="190">
        <v>1</v>
      </c>
      <c r="O45" s="191">
        <f t="shared" si="18"/>
        <v>0.20040080160320639</v>
      </c>
      <c r="Q45" s="55"/>
      <c r="R45" s="56"/>
      <c r="S45" s="56"/>
    </row>
    <row r="46" spans="1:25" s="23" customFormat="1" ht="15" customHeight="1" thickBot="1" x14ac:dyDescent="0.3">
      <c r="A46" s="250" t="s">
        <v>106</v>
      </c>
      <c r="B46" s="250">
        <f>SUM(B36:B44)</f>
        <v>131</v>
      </c>
      <c r="C46" s="255">
        <f t="shared" si="11"/>
        <v>100</v>
      </c>
      <c r="D46" s="268">
        <f>SUM(D36:D44)</f>
        <v>192</v>
      </c>
      <c r="E46" s="252">
        <f t="shared" si="12"/>
        <v>100</v>
      </c>
      <c r="F46" s="269">
        <f>SUM(F36:F44)</f>
        <v>68</v>
      </c>
      <c r="G46" s="252">
        <f t="shared" si="13"/>
        <v>100</v>
      </c>
      <c r="H46" s="270">
        <f>SUM(H36:H44)</f>
        <v>107</v>
      </c>
      <c r="I46" s="252">
        <f t="shared" si="14"/>
        <v>100</v>
      </c>
      <c r="J46" s="256">
        <f t="shared" si="15"/>
        <v>199</v>
      </c>
      <c r="K46" s="252">
        <f t="shared" si="16"/>
        <v>100</v>
      </c>
      <c r="L46" s="257">
        <f t="shared" si="19"/>
        <v>299</v>
      </c>
      <c r="M46" s="252">
        <f t="shared" si="17"/>
        <v>100</v>
      </c>
      <c r="N46" s="257">
        <f>SUM(N36:N45)</f>
        <v>499</v>
      </c>
      <c r="O46" s="252">
        <f t="shared" si="18"/>
        <v>100</v>
      </c>
      <c r="Q46" s="55"/>
      <c r="R46" s="258"/>
      <c r="S46" s="258"/>
    </row>
    <row r="47" spans="1:25" x14ac:dyDescent="0.25">
      <c r="Q47" s="55"/>
      <c r="R47" s="56"/>
      <c r="S47" s="56"/>
    </row>
    <row r="48" spans="1:25" x14ac:dyDescent="0.25">
      <c r="A48" s="28" t="s">
        <v>289</v>
      </c>
      <c r="Q48" s="55"/>
      <c r="R48" s="56"/>
      <c r="S48" s="56"/>
    </row>
    <row r="49" spans="1:19" x14ac:dyDescent="0.25">
      <c r="A49" s="29" t="s">
        <v>64</v>
      </c>
      <c r="C49" s="37"/>
      <c r="D49" s="37"/>
      <c r="E49" s="37"/>
      <c r="F49" s="37"/>
      <c r="G49" s="37"/>
      <c r="H49" s="37"/>
      <c r="I49" s="37"/>
      <c r="J49" s="37"/>
      <c r="K49" s="37"/>
      <c r="L49" s="37"/>
      <c r="M49" s="37"/>
      <c r="N49" s="37"/>
      <c r="O49" s="37"/>
      <c r="Q49" s="55"/>
      <c r="R49" s="56"/>
      <c r="S49" s="56"/>
    </row>
    <row r="50" spans="1:19" x14ac:dyDescent="0.25">
      <c r="B50" s="37"/>
      <c r="C50" s="37"/>
      <c r="D50" s="37"/>
      <c r="E50" s="37"/>
      <c r="F50" s="37"/>
      <c r="G50" s="37"/>
      <c r="H50" s="37"/>
      <c r="I50" s="37"/>
      <c r="J50" s="37"/>
      <c r="K50" s="37"/>
      <c r="L50" s="37"/>
      <c r="M50" s="37"/>
      <c r="N50" s="37"/>
      <c r="O50" s="37"/>
      <c r="Q50" s="55"/>
      <c r="R50" s="56"/>
      <c r="S50" s="56"/>
    </row>
    <row r="51" spans="1:19" x14ac:dyDescent="0.25">
      <c r="B51" s="115"/>
      <c r="C51" s="115"/>
      <c r="D51" s="115"/>
      <c r="E51" s="115"/>
      <c r="F51" s="115"/>
      <c r="G51" s="115"/>
      <c r="H51" s="115"/>
      <c r="I51" s="115"/>
      <c r="J51" s="115"/>
      <c r="K51" s="115"/>
      <c r="L51" s="115"/>
      <c r="M51" s="115"/>
      <c r="N51" s="115"/>
      <c r="O51" s="115"/>
      <c r="Q51" s="55"/>
      <c r="R51" s="56"/>
      <c r="S51" s="56"/>
    </row>
    <row r="52" spans="1:19" x14ac:dyDescent="0.25">
      <c r="B52" s="115"/>
      <c r="C52" s="115"/>
      <c r="D52" s="115"/>
      <c r="E52" s="115"/>
      <c r="F52" s="115"/>
      <c r="G52" s="115"/>
      <c r="H52" s="115"/>
      <c r="I52" s="115"/>
      <c r="J52" s="115"/>
      <c r="K52" s="115"/>
      <c r="L52" s="115"/>
      <c r="M52" s="115"/>
      <c r="N52" s="115"/>
      <c r="O52" s="115"/>
      <c r="Q52" s="55"/>
      <c r="R52" s="56"/>
      <c r="S52" s="56"/>
    </row>
    <row r="53" spans="1:19" x14ac:dyDescent="0.25">
      <c r="Q53" s="55"/>
      <c r="R53" s="56"/>
      <c r="S53" s="56"/>
    </row>
    <row r="54" spans="1:19" x14ac:dyDescent="0.25">
      <c r="Q54" s="55"/>
      <c r="R54" s="56"/>
      <c r="S54" s="56"/>
    </row>
    <row r="55" spans="1:19" x14ac:dyDescent="0.25">
      <c r="Q55" s="55"/>
      <c r="R55" s="56"/>
    </row>
    <row r="56" spans="1:19" x14ac:dyDescent="0.25">
      <c r="Q56" s="55"/>
      <c r="R56" s="56"/>
    </row>
  </sheetData>
  <mergeCells count="30">
    <mergeCell ref="B3:E3"/>
    <mergeCell ref="F3:I3"/>
    <mergeCell ref="J3:M3"/>
    <mergeCell ref="N3:O3"/>
    <mergeCell ref="B4:C4"/>
    <mergeCell ref="D4:E4"/>
    <mergeCell ref="F4:G4"/>
    <mergeCell ref="H4:I4"/>
    <mergeCell ref="J4:K4"/>
    <mergeCell ref="L4:M4"/>
    <mergeCell ref="B17:E17"/>
    <mergeCell ref="F17:I17"/>
    <mergeCell ref="J17:M17"/>
    <mergeCell ref="N17:O17"/>
    <mergeCell ref="B18:C18"/>
    <mergeCell ref="D18:E18"/>
    <mergeCell ref="F18:G18"/>
    <mergeCell ref="H18:I18"/>
    <mergeCell ref="J18:K18"/>
    <mergeCell ref="L18:M18"/>
    <mergeCell ref="B33:E33"/>
    <mergeCell ref="F33:I33"/>
    <mergeCell ref="J33:M33"/>
    <mergeCell ref="N33:O33"/>
    <mergeCell ref="B34:C34"/>
    <mergeCell ref="D34:E34"/>
    <mergeCell ref="F34:G34"/>
    <mergeCell ref="H34:I34"/>
    <mergeCell ref="J34:K34"/>
    <mergeCell ref="L34:M34"/>
  </mergeCells>
  <conditionalFormatting sqref="A6:O11 A20:O27 A36:O46">
    <cfRule type="expression" dxfId="4" priority="1">
      <formula>MOD(ROW(),2)=1</formula>
    </cfRule>
  </conditionalFormatting>
  <hyperlinks>
    <hyperlink ref="A2" location="TOC!A1" display="Return to Table of Contents"/>
  </hyperlinks>
  <pageMargins left="0.25" right="0.25" top="0.75" bottom="0.75" header="0.3" footer="0.3"/>
  <pageSetup scale="76"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showGridLines="0" workbookViewId="0"/>
  </sheetViews>
  <sheetFormatPr defaultColWidth="9.109375" defaultRowHeight="13.2" x14ac:dyDescent="0.25"/>
  <cols>
    <col min="1" max="1" width="29.88671875" style="3" customWidth="1"/>
    <col min="2" max="2" width="7" style="3" customWidth="1"/>
    <col min="3" max="3" width="6.5546875" style="3" customWidth="1"/>
    <col min="4" max="4" width="7.109375" style="3" customWidth="1"/>
    <col min="5" max="5" width="7" style="3" customWidth="1"/>
    <col min="6" max="7" width="6.88671875" style="3" customWidth="1"/>
    <col min="8" max="12" width="9.109375" style="3"/>
    <col min="13" max="14" width="9.109375" style="37"/>
    <col min="15" max="16384" width="9.109375" style="3"/>
  </cols>
  <sheetData>
    <row r="1" spans="1:14" x14ac:dyDescent="0.25">
      <c r="A1" s="23" t="s">
        <v>141</v>
      </c>
    </row>
    <row r="2" spans="1:14" ht="15" customHeight="1" x14ac:dyDescent="0.25">
      <c r="A2" s="114" t="s">
        <v>1</v>
      </c>
      <c r="M2" s="115"/>
      <c r="N2" s="115"/>
    </row>
    <row r="3" spans="1:14" s="23" customFormat="1" x14ac:dyDescent="0.25">
      <c r="A3" s="283"/>
      <c r="B3" s="299" t="s">
        <v>286</v>
      </c>
      <c r="C3" s="299"/>
      <c r="D3" s="299"/>
      <c r="E3" s="300"/>
      <c r="F3" s="301" t="s">
        <v>212</v>
      </c>
      <c r="G3" s="300"/>
      <c r="H3" s="184"/>
      <c r="M3" s="55"/>
      <c r="N3" s="56"/>
    </row>
    <row r="4" spans="1:14" s="23" customFormat="1" x14ac:dyDescent="0.25">
      <c r="A4" s="152"/>
      <c r="B4" s="302" t="s">
        <v>265</v>
      </c>
      <c r="C4" s="302"/>
      <c r="D4" s="303" t="s">
        <v>266</v>
      </c>
      <c r="E4" s="304"/>
      <c r="F4" s="153"/>
      <c r="G4" s="154"/>
      <c r="H4" s="184"/>
      <c r="M4" s="55"/>
      <c r="N4" s="56"/>
    </row>
    <row r="5" spans="1:14" s="159" customFormat="1" x14ac:dyDescent="0.25">
      <c r="A5" s="155" t="s">
        <v>267</v>
      </c>
      <c r="B5" s="155" t="s">
        <v>107</v>
      </c>
      <c r="C5" s="155" t="s">
        <v>108</v>
      </c>
      <c r="D5" s="156" t="s">
        <v>107</v>
      </c>
      <c r="E5" s="157" t="s">
        <v>108</v>
      </c>
      <c r="F5" s="156" t="s">
        <v>107</v>
      </c>
      <c r="G5" s="158" t="s">
        <v>108</v>
      </c>
      <c r="H5" s="184"/>
      <c r="M5" s="55"/>
      <c r="N5" s="56"/>
    </row>
    <row r="6" spans="1:14" ht="15" customHeight="1" x14ac:dyDescent="0.25">
      <c r="A6" s="3" t="s">
        <v>268</v>
      </c>
      <c r="B6" s="3">
        <v>48</v>
      </c>
      <c r="C6" s="98">
        <f>(B6/B$10)*100</f>
        <v>41.025641025641022</v>
      </c>
      <c r="D6" s="160">
        <v>102</v>
      </c>
      <c r="E6" s="98">
        <f>(D6/D$10)*100</f>
        <v>55.737704918032783</v>
      </c>
      <c r="F6" s="160">
        <f>B6+D6</f>
        <v>150</v>
      </c>
      <c r="G6" s="163">
        <f>(F6/F$10)*100</f>
        <v>50</v>
      </c>
      <c r="H6" s="276"/>
      <c r="I6" s="277"/>
      <c r="J6" s="97"/>
      <c r="M6" s="55"/>
      <c r="N6" s="56"/>
    </row>
    <row r="7" spans="1:14" ht="15" customHeight="1" x14ac:dyDescent="0.25">
      <c r="A7" s="3" t="s">
        <v>269</v>
      </c>
      <c r="B7" s="3">
        <v>0</v>
      </c>
      <c r="C7" s="98">
        <f>(B7/B$10)*100</f>
        <v>0</v>
      </c>
      <c r="D7" s="161">
        <v>0</v>
      </c>
      <c r="E7" s="98">
        <f>(D7/D$10)*100</f>
        <v>0</v>
      </c>
      <c r="F7" s="160">
        <f>B7+D7</f>
        <v>0</v>
      </c>
      <c r="G7" s="163">
        <f>(F7/F$10)*100</f>
        <v>0</v>
      </c>
      <c r="H7" s="276"/>
      <c r="I7" s="277"/>
      <c r="J7" s="97"/>
      <c r="M7" s="55"/>
      <c r="N7" s="56"/>
    </row>
    <row r="8" spans="1:14" ht="15" customHeight="1" x14ac:dyDescent="0.25">
      <c r="A8" s="3" t="s">
        <v>89</v>
      </c>
      <c r="B8" s="3">
        <v>8</v>
      </c>
      <c r="C8" s="98">
        <f>(B8/B$10)*100</f>
        <v>6.8376068376068382</v>
      </c>
      <c r="D8" s="161">
        <v>13</v>
      </c>
      <c r="E8" s="98">
        <f>(D8/D$10)*100</f>
        <v>7.1038251366120218</v>
      </c>
      <c r="F8" s="160">
        <f>B8+D8</f>
        <v>21</v>
      </c>
      <c r="G8" s="163">
        <f>(F8/F$10)*100</f>
        <v>7.0000000000000009</v>
      </c>
      <c r="H8" s="276"/>
      <c r="I8" s="277"/>
      <c r="J8" s="97"/>
      <c r="M8" s="55"/>
      <c r="N8" s="56"/>
    </row>
    <row r="9" spans="1:14" ht="15" customHeight="1" x14ac:dyDescent="0.25">
      <c r="A9" s="3" t="s">
        <v>270</v>
      </c>
      <c r="B9" s="3">
        <v>61</v>
      </c>
      <c r="C9" s="98">
        <f>(B9/B$10)*100</f>
        <v>52.136752136752143</v>
      </c>
      <c r="D9" s="161">
        <v>68</v>
      </c>
      <c r="E9" s="98">
        <f>(D9/D$10)*100</f>
        <v>37.158469945355193</v>
      </c>
      <c r="F9" s="160">
        <f>B9+D9</f>
        <v>129</v>
      </c>
      <c r="G9" s="163">
        <f>(F9/F$10)*100</f>
        <v>43</v>
      </c>
      <c r="H9" s="276"/>
      <c r="I9" s="277"/>
      <c r="J9" s="97"/>
      <c r="M9" s="55"/>
      <c r="N9" s="56"/>
    </row>
    <row r="10" spans="1:14" s="164" customFormat="1" ht="15" customHeight="1" thickBot="1" x14ac:dyDescent="0.3">
      <c r="A10" s="260" t="s">
        <v>106</v>
      </c>
      <c r="B10" s="260">
        <f>SUM(B6:B9)</f>
        <v>117</v>
      </c>
      <c r="C10" s="261">
        <f>(B10/B$10)*100</f>
        <v>100</v>
      </c>
      <c r="D10" s="260">
        <f>SUM(D6:D9)</f>
        <v>183</v>
      </c>
      <c r="E10" s="261">
        <f>(D10/D$10)*100</f>
        <v>100</v>
      </c>
      <c r="F10" s="262">
        <f>SUM(F6:F9)</f>
        <v>300</v>
      </c>
      <c r="G10" s="263">
        <f>(F10/F$10)*100</f>
        <v>100</v>
      </c>
      <c r="M10" s="55"/>
      <c r="N10" s="56"/>
    </row>
    <row r="11" spans="1:14" x14ac:dyDescent="0.25">
      <c r="M11" s="55"/>
      <c r="N11" s="56"/>
    </row>
    <row r="12" spans="1:14" x14ac:dyDescent="0.25">
      <c r="A12" s="28" t="s">
        <v>299</v>
      </c>
      <c r="M12" s="55"/>
      <c r="N12" s="56"/>
    </row>
    <row r="13" spans="1:14" x14ac:dyDescent="0.25">
      <c r="A13" s="29" t="s">
        <v>64</v>
      </c>
      <c r="M13" s="171"/>
    </row>
    <row r="14" spans="1:14" x14ac:dyDescent="0.25">
      <c r="M14" s="171"/>
    </row>
    <row r="15" spans="1:14" x14ac:dyDescent="0.25">
      <c r="A15" s="23" t="s">
        <v>142</v>
      </c>
    </row>
    <row r="16" spans="1:14" x14ac:dyDescent="0.25">
      <c r="A16" s="283"/>
      <c r="B16" s="299" t="s">
        <v>286</v>
      </c>
      <c r="C16" s="299"/>
      <c r="D16" s="299"/>
      <c r="E16" s="300"/>
      <c r="F16" s="301" t="s">
        <v>212</v>
      </c>
      <c r="G16" s="300"/>
      <c r="M16" s="171"/>
    </row>
    <row r="17" spans="1:14" x14ac:dyDescent="0.25">
      <c r="A17" s="152"/>
      <c r="B17" s="302" t="s">
        <v>265</v>
      </c>
      <c r="C17" s="302"/>
      <c r="D17" s="303" t="s">
        <v>266</v>
      </c>
      <c r="E17" s="304"/>
      <c r="F17" s="153"/>
      <c r="G17" s="154"/>
      <c r="M17" s="44"/>
    </row>
    <row r="18" spans="1:14" x14ac:dyDescent="0.25">
      <c r="A18" s="155" t="s">
        <v>271</v>
      </c>
      <c r="B18" s="155" t="s">
        <v>107</v>
      </c>
      <c r="C18" s="155" t="s">
        <v>108</v>
      </c>
      <c r="D18" s="156" t="s">
        <v>107</v>
      </c>
      <c r="E18" s="157" t="s">
        <v>108</v>
      </c>
      <c r="F18" s="156" t="s">
        <v>107</v>
      </c>
      <c r="G18" s="158" t="s">
        <v>108</v>
      </c>
      <c r="M18" s="48"/>
    </row>
    <row r="19" spans="1:14" ht="15" customHeight="1" x14ac:dyDescent="0.25">
      <c r="A19" s="3" t="s">
        <v>272</v>
      </c>
      <c r="B19" s="3">
        <v>17</v>
      </c>
      <c r="C19" s="98">
        <f t="shared" ref="C19:C25" si="0">(B19/B$25)*100</f>
        <v>14.529914529914532</v>
      </c>
      <c r="D19" s="160">
        <v>44</v>
      </c>
      <c r="E19" s="98">
        <f t="shared" ref="E19:E25" si="1">(D19/D$25)*100</f>
        <v>24.043715846994534</v>
      </c>
      <c r="F19" s="160">
        <f t="shared" ref="F19:F24" si="2">B19+D19</f>
        <v>61</v>
      </c>
      <c r="G19" s="163">
        <f t="shared" ref="G19:G25" si="3">(F19/F$25)*100</f>
        <v>20.333333333333332</v>
      </c>
      <c r="H19" s="276"/>
      <c r="I19" s="277"/>
      <c r="J19" s="97"/>
      <c r="M19" s="115"/>
      <c r="N19" s="115"/>
    </row>
    <row r="20" spans="1:14" ht="15" customHeight="1" x14ac:dyDescent="0.25">
      <c r="A20" s="3" t="s">
        <v>273</v>
      </c>
      <c r="B20" s="3">
        <v>28</v>
      </c>
      <c r="C20" s="98">
        <f t="shared" si="0"/>
        <v>23.931623931623932</v>
      </c>
      <c r="D20" s="160">
        <v>49</v>
      </c>
      <c r="E20" s="98">
        <f t="shared" si="1"/>
        <v>26.775956284153008</v>
      </c>
      <c r="F20" s="160">
        <f t="shared" si="2"/>
        <v>77</v>
      </c>
      <c r="G20" s="163">
        <f t="shared" si="3"/>
        <v>25.666666666666664</v>
      </c>
      <c r="H20" s="276"/>
      <c r="I20" s="277"/>
      <c r="J20" s="97"/>
      <c r="M20" s="55"/>
      <c r="N20" s="56"/>
    </row>
    <row r="21" spans="1:14" ht="15" customHeight="1" x14ac:dyDescent="0.25">
      <c r="A21" s="3" t="s">
        <v>274</v>
      </c>
      <c r="B21" s="3">
        <v>5</v>
      </c>
      <c r="C21" s="98">
        <f t="shared" si="0"/>
        <v>4.2735042735042734</v>
      </c>
      <c r="D21" s="161">
        <v>5</v>
      </c>
      <c r="E21" s="98">
        <f t="shared" si="1"/>
        <v>2.7322404371584699</v>
      </c>
      <c r="F21" s="160">
        <f t="shared" si="2"/>
        <v>10</v>
      </c>
      <c r="G21" s="163">
        <f t="shared" si="3"/>
        <v>3.3333333333333335</v>
      </c>
      <c r="H21" s="276"/>
      <c r="I21" s="277"/>
      <c r="J21" s="97"/>
      <c r="M21" s="55"/>
      <c r="N21" s="56"/>
    </row>
    <row r="22" spans="1:14" ht="15" customHeight="1" x14ac:dyDescent="0.25">
      <c r="A22" s="3" t="s">
        <v>275</v>
      </c>
      <c r="B22" s="3">
        <v>4</v>
      </c>
      <c r="C22" s="98">
        <f t="shared" si="0"/>
        <v>3.4188034188034191</v>
      </c>
      <c r="D22" s="161">
        <v>4</v>
      </c>
      <c r="E22" s="98">
        <f t="shared" si="1"/>
        <v>2.1857923497267762</v>
      </c>
      <c r="F22" s="160">
        <f t="shared" si="2"/>
        <v>8</v>
      </c>
      <c r="G22" s="163">
        <f t="shared" si="3"/>
        <v>2.666666666666667</v>
      </c>
      <c r="H22" s="276"/>
      <c r="I22" s="277"/>
      <c r="J22" s="97"/>
      <c r="M22" s="55"/>
      <c r="N22" s="56"/>
    </row>
    <row r="23" spans="1:14" ht="15" customHeight="1" x14ac:dyDescent="0.25">
      <c r="A23" s="3" t="s">
        <v>276</v>
      </c>
      <c r="B23" s="3">
        <v>4</v>
      </c>
      <c r="C23" s="98">
        <f t="shared" si="0"/>
        <v>3.4188034188034191</v>
      </c>
      <c r="D23" s="161">
        <v>14</v>
      </c>
      <c r="E23" s="98">
        <f t="shared" si="1"/>
        <v>7.6502732240437163</v>
      </c>
      <c r="F23" s="160">
        <f t="shared" si="2"/>
        <v>18</v>
      </c>
      <c r="G23" s="163">
        <f t="shared" si="3"/>
        <v>6</v>
      </c>
      <c r="H23" s="276"/>
      <c r="I23" s="277"/>
      <c r="J23" s="97"/>
      <c r="M23" s="55"/>
      <c r="N23" s="56"/>
    </row>
    <row r="24" spans="1:14" ht="15" customHeight="1" x14ac:dyDescent="0.25">
      <c r="A24" s="3" t="s">
        <v>270</v>
      </c>
      <c r="B24" s="3">
        <v>59</v>
      </c>
      <c r="C24" s="98">
        <f t="shared" si="0"/>
        <v>50.427350427350426</v>
      </c>
      <c r="D24" s="161">
        <v>67</v>
      </c>
      <c r="E24" s="98">
        <f t="shared" si="1"/>
        <v>36.612021857923501</v>
      </c>
      <c r="F24" s="160">
        <f t="shared" si="2"/>
        <v>126</v>
      </c>
      <c r="G24" s="163">
        <f t="shared" si="3"/>
        <v>42</v>
      </c>
      <c r="H24" s="276"/>
      <c r="I24" s="277"/>
      <c r="J24" s="97"/>
      <c r="M24" s="55"/>
      <c r="N24" s="56"/>
    </row>
    <row r="25" spans="1:14" s="164" customFormat="1" ht="15" customHeight="1" thickBot="1" x14ac:dyDescent="0.3">
      <c r="A25" s="260" t="s">
        <v>106</v>
      </c>
      <c r="B25" s="260">
        <f>SUM(B19:B24)</f>
        <v>117</v>
      </c>
      <c r="C25" s="263">
        <f t="shared" si="0"/>
        <v>100</v>
      </c>
      <c r="D25" s="260">
        <f>SUM(D19:D24)</f>
        <v>183</v>
      </c>
      <c r="E25" s="261">
        <f t="shared" si="1"/>
        <v>100</v>
      </c>
      <c r="F25" s="262">
        <f>SUM(F19:F24)</f>
        <v>300</v>
      </c>
      <c r="G25" s="263">
        <f t="shared" si="3"/>
        <v>100</v>
      </c>
      <c r="M25" s="55"/>
      <c r="N25" s="56"/>
    </row>
    <row r="26" spans="1:14" s="164" customFormat="1" x14ac:dyDescent="0.25">
      <c r="A26"/>
      <c r="B26"/>
      <c r="C26"/>
      <c r="D26"/>
      <c r="E26"/>
      <c r="F26"/>
      <c r="G26"/>
      <c r="M26" s="55"/>
      <c r="N26" s="56"/>
    </row>
    <row r="27" spans="1:14" x14ac:dyDescent="0.25">
      <c r="A27" s="28" t="s">
        <v>298</v>
      </c>
      <c r="M27" s="55"/>
      <c r="N27" s="56"/>
    </row>
    <row r="28" spans="1:14" x14ac:dyDescent="0.25">
      <c r="A28" s="29" t="s">
        <v>64</v>
      </c>
      <c r="M28" s="55"/>
      <c r="N28" s="56"/>
    </row>
    <row r="29" spans="1:14" x14ac:dyDescent="0.25">
      <c r="M29" s="55"/>
      <c r="N29" s="56"/>
    </row>
    <row r="30" spans="1:14" x14ac:dyDescent="0.25">
      <c r="A30" s="23" t="s">
        <v>300</v>
      </c>
      <c r="M30" s="55"/>
      <c r="N30" s="56"/>
    </row>
    <row r="31" spans="1:14" x14ac:dyDescent="0.25">
      <c r="A31" s="283"/>
      <c r="B31" s="299" t="s">
        <v>286</v>
      </c>
      <c r="C31" s="299"/>
      <c r="D31" s="299"/>
      <c r="E31" s="300"/>
      <c r="F31" s="301" t="s">
        <v>212</v>
      </c>
      <c r="G31" s="300"/>
      <c r="M31" s="171"/>
    </row>
    <row r="32" spans="1:14" x14ac:dyDescent="0.25">
      <c r="A32" s="152"/>
      <c r="B32" s="302" t="s">
        <v>265</v>
      </c>
      <c r="C32" s="302"/>
      <c r="D32" s="303" t="s">
        <v>266</v>
      </c>
      <c r="E32" s="304"/>
      <c r="F32" s="153"/>
      <c r="G32" s="154"/>
    </row>
    <row r="33" spans="1:14" x14ac:dyDescent="0.25">
      <c r="A33" s="155" t="s">
        <v>287</v>
      </c>
      <c r="B33" s="155" t="s">
        <v>107</v>
      </c>
      <c r="C33" s="155" t="s">
        <v>108</v>
      </c>
      <c r="D33" s="156" t="s">
        <v>107</v>
      </c>
      <c r="E33" s="157" t="s">
        <v>108</v>
      </c>
      <c r="F33" s="156" t="s">
        <v>107</v>
      </c>
      <c r="G33" s="158" t="s">
        <v>108</v>
      </c>
      <c r="M33" s="44"/>
    </row>
    <row r="34" spans="1:14" ht="15" customHeight="1" x14ac:dyDescent="0.25">
      <c r="A34" s="3" t="s">
        <v>278</v>
      </c>
      <c r="B34" s="3">
        <v>10</v>
      </c>
      <c r="C34" s="98">
        <f t="shared" ref="C34:C43" si="4">(B34/B$43)*100</f>
        <v>8.5470085470085468</v>
      </c>
      <c r="D34" s="161">
        <v>21</v>
      </c>
      <c r="E34" s="98">
        <f t="shared" ref="E34:E43" si="5">(D34/D$43)*100</f>
        <v>11.475409836065573</v>
      </c>
      <c r="F34" s="160">
        <f t="shared" ref="F34:F42" si="6">B34+D34</f>
        <v>31</v>
      </c>
      <c r="G34" s="163">
        <f t="shared" ref="G34:G43" si="7">(F34/F$43)*100</f>
        <v>10.333333333333334</v>
      </c>
      <c r="H34" s="276"/>
      <c r="I34" s="277"/>
      <c r="J34" s="97"/>
      <c r="M34" s="87"/>
    </row>
    <row r="35" spans="1:14" ht="15" customHeight="1" x14ac:dyDescent="0.25">
      <c r="A35" s="3" t="s">
        <v>279</v>
      </c>
      <c r="B35" s="3">
        <v>28</v>
      </c>
      <c r="C35" s="98">
        <f t="shared" si="4"/>
        <v>23.931623931623932</v>
      </c>
      <c r="D35" s="160">
        <v>49</v>
      </c>
      <c r="E35" s="98">
        <f t="shared" si="5"/>
        <v>26.775956284153008</v>
      </c>
      <c r="F35" s="160">
        <f t="shared" si="6"/>
        <v>77</v>
      </c>
      <c r="G35" s="163">
        <f t="shared" si="7"/>
        <v>25.666666666666664</v>
      </c>
      <c r="H35" s="276"/>
      <c r="I35" s="277"/>
      <c r="J35" s="97"/>
      <c r="M35" s="171"/>
    </row>
    <row r="36" spans="1:14" ht="15" customHeight="1" x14ac:dyDescent="0.25">
      <c r="A36" s="3" t="s">
        <v>280</v>
      </c>
      <c r="B36" s="3">
        <v>6</v>
      </c>
      <c r="C36" s="98">
        <f t="shared" si="4"/>
        <v>5.1282051282051277</v>
      </c>
      <c r="D36" s="161">
        <v>16</v>
      </c>
      <c r="E36" s="98">
        <f t="shared" si="5"/>
        <v>8.7431693989071047</v>
      </c>
      <c r="F36" s="160">
        <f t="shared" si="6"/>
        <v>22</v>
      </c>
      <c r="G36" s="163">
        <f t="shared" si="7"/>
        <v>7.333333333333333</v>
      </c>
      <c r="H36" s="276"/>
      <c r="I36" s="277"/>
      <c r="J36" s="97"/>
      <c r="M36" s="44"/>
    </row>
    <row r="37" spans="1:14" ht="15" customHeight="1" x14ac:dyDescent="0.25">
      <c r="A37" s="3" t="s">
        <v>281</v>
      </c>
      <c r="B37" s="3">
        <v>0</v>
      </c>
      <c r="C37" s="98">
        <f t="shared" si="4"/>
        <v>0</v>
      </c>
      <c r="D37" s="161">
        <v>0</v>
      </c>
      <c r="E37" s="98">
        <f t="shared" si="5"/>
        <v>0</v>
      </c>
      <c r="F37" s="160">
        <f t="shared" si="6"/>
        <v>0</v>
      </c>
      <c r="G37" s="163">
        <f t="shared" si="7"/>
        <v>0</v>
      </c>
      <c r="H37" s="276"/>
      <c r="I37" s="277"/>
      <c r="J37" s="97"/>
      <c r="M37" s="48"/>
    </row>
    <row r="38" spans="1:14" ht="15" customHeight="1" x14ac:dyDescent="0.25">
      <c r="A38" s="3" t="s">
        <v>282</v>
      </c>
      <c r="B38" s="3">
        <v>9</v>
      </c>
      <c r="C38" s="98">
        <f t="shared" si="4"/>
        <v>7.6923076923076925</v>
      </c>
      <c r="D38" s="161">
        <v>19</v>
      </c>
      <c r="E38" s="98">
        <f t="shared" si="5"/>
        <v>10.382513661202186</v>
      </c>
      <c r="F38" s="160">
        <f t="shared" si="6"/>
        <v>28</v>
      </c>
      <c r="G38" s="163">
        <f t="shared" si="7"/>
        <v>9.3333333333333339</v>
      </c>
      <c r="H38" s="276"/>
      <c r="I38" s="277"/>
      <c r="J38" s="97"/>
      <c r="M38" s="115"/>
      <c r="N38" s="115"/>
    </row>
    <row r="39" spans="1:14" ht="15" customHeight="1" x14ac:dyDescent="0.25">
      <c r="A39" s="3" t="s">
        <v>283</v>
      </c>
      <c r="B39" s="3">
        <v>2</v>
      </c>
      <c r="C39" s="98">
        <f t="shared" si="4"/>
        <v>1.7094017094017095</v>
      </c>
      <c r="D39" s="161">
        <v>7</v>
      </c>
      <c r="E39" s="98">
        <f t="shared" si="5"/>
        <v>3.8251366120218582</v>
      </c>
      <c r="F39" s="160">
        <f t="shared" si="6"/>
        <v>9</v>
      </c>
      <c r="G39" s="163">
        <f t="shared" si="7"/>
        <v>3</v>
      </c>
      <c r="H39" s="276"/>
      <c r="I39" s="277"/>
      <c r="J39" s="97"/>
      <c r="M39" s="55"/>
      <c r="N39" s="56"/>
    </row>
    <row r="40" spans="1:14" ht="15" customHeight="1" x14ac:dyDescent="0.25">
      <c r="A40" s="3" t="s">
        <v>284</v>
      </c>
      <c r="B40" s="3">
        <v>0</v>
      </c>
      <c r="C40" s="98">
        <f t="shared" si="4"/>
        <v>0</v>
      </c>
      <c r="D40" s="161">
        <v>3</v>
      </c>
      <c r="E40" s="98">
        <f t="shared" si="5"/>
        <v>1.639344262295082</v>
      </c>
      <c r="F40" s="160">
        <f t="shared" si="6"/>
        <v>3</v>
      </c>
      <c r="G40" s="163">
        <f t="shared" si="7"/>
        <v>1</v>
      </c>
      <c r="H40" s="276"/>
      <c r="I40" s="277"/>
      <c r="J40" s="97"/>
      <c r="M40" s="55"/>
      <c r="N40" s="56"/>
    </row>
    <row r="41" spans="1:14" ht="15" customHeight="1" x14ac:dyDescent="0.25">
      <c r="A41" s="3" t="s">
        <v>270</v>
      </c>
      <c r="B41" s="3">
        <v>59</v>
      </c>
      <c r="C41" s="98">
        <f t="shared" si="4"/>
        <v>50.427350427350426</v>
      </c>
      <c r="D41" s="161">
        <v>68</v>
      </c>
      <c r="E41" s="98">
        <f t="shared" si="5"/>
        <v>37.158469945355193</v>
      </c>
      <c r="F41" s="160">
        <f t="shared" si="6"/>
        <v>127</v>
      </c>
      <c r="G41" s="163">
        <f t="shared" si="7"/>
        <v>42.333333333333336</v>
      </c>
      <c r="H41" s="276"/>
      <c r="I41" s="277"/>
      <c r="J41" s="97"/>
      <c r="M41" s="55"/>
      <c r="N41" s="56"/>
    </row>
    <row r="42" spans="1:14" ht="15" customHeight="1" x14ac:dyDescent="0.25">
      <c r="A42" s="3" t="s">
        <v>285</v>
      </c>
      <c r="B42" s="3">
        <v>3</v>
      </c>
      <c r="C42" s="98">
        <f t="shared" si="4"/>
        <v>2.5641025641025639</v>
      </c>
      <c r="D42" s="161">
        <v>0</v>
      </c>
      <c r="E42" s="98">
        <f t="shared" si="5"/>
        <v>0</v>
      </c>
      <c r="F42" s="160">
        <f t="shared" si="6"/>
        <v>3</v>
      </c>
      <c r="G42" s="163">
        <f t="shared" si="7"/>
        <v>1</v>
      </c>
      <c r="H42" s="276"/>
      <c r="I42" s="277"/>
      <c r="J42" s="97"/>
      <c r="M42" s="55"/>
      <c r="N42" s="56"/>
    </row>
    <row r="43" spans="1:14" s="164" customFormat="1" ht="15" customHeight="1" thickBot="1" x14ac:dyDescent="0.3">
      <c r="A43" s="260" t="s">
        <v>106</v>
      </c>
      <c r="B43" s="260">
        <f>SUM(B34:B42)</f>
        <v>117</v>
      </c>
      <c r="C43" s="263">
        <f t="shared" si="4"/>
        <v>100</v>
      </c>
      <c r="D43" s="260">
        <f>SUM(D34:D42)</f>
        <v>183</v>
      </c>
      <c r="E43" s="263">
        <f t="shared" si="5"/>
        <v>100</v>
      </c>
      <c r="F43" s="262">
        <f>SUM(F34:F42)</f>
        <v>300</v>
      </c>
      <c r="G43" s="263">
        <f t="shared" si="7"/>
        <v>100</v>
      </c>
      <c r="M43" s="55"/>
      <c r="N43" s="56"/>
    </row>
    <row r="44" spans="1:14" ht="12.75" customHeight="1" x14ac:dyDescent="0.25">
      <c r="A44" s="186"/>
      <c r="B44" s="186"/>
      <c r="C44" s="186"/>
      <c r="D44" s="186"/>
      <c r="E44" s="186"/>
      <c r="F44" s="186"/>
      <c r="G44" s="186"/>
      <c r="M44" s="55"/>
      <c r="N44" s="56"/>
    </row>
    <row r="45" spans="1:14" x14ac:dyDescent="0.25">
      <c r="A45" s="28" t="s">
        <v>297</v>
      </c>
      <c r="M45" s="55"/>
      <c r="N45" s="56"/>
    </row>
    <row r="46" spans="1:14" x14ac:dyDescent="0.25">
      <c r="A46" s="29" t="s">
        <v>64</v>
      </c>
      <c r="M46" s="55"/>
      <c r="N46" s="56"/>
    </row>
    <row r="47" spans="1:14" x14ac:dyDescent="0.25">
      <c r="M47" s="55"/>
      <c r="N47" s="56"/>
    </row>
    <row r="48" spans="1:14" x14ac:dyDescent="0.25">
      <c r="M48" s="55"/>
      <c r="N48" s="56"/>
    </row>
    <row r="49" spans="13:14" x14ac:dyDescent="0.25">
      <c r="M49" s="55"/>
      <c r="N49" s="56"/>
    </row>
    <row r="50" spans="13:14" x14ac:dyDescent="0.25">
      <c r="M50" s="55"/>
      <c r="N50" s="56"/>
    </row>
    <row r="51" spans="13:14" x14ac:dyDescent="0.25">
      <c r="M51" s="55"/>
      <c r="N51" s="56"/>
    </row>
    <row r="52" spans="13:14" x14ac:dyDescent="0.25">
      <c r="M52" s="55"/>
      <c r="N52" s="56"/>
    </row>
    <row r="53" spans="13:14" x14ac:dyDescent="0.25">
      <c r="M53" s="55"/>
      <c r="N53" s="56"/>
    </row>
    <row r="54" spans="13:14" x14ac:dyDescent="0.25">
      <c r="M54" s="55"/>
      <c r="N54" s="56"/>
    </row>
    <row r="55" spans="13:14" x14ac:dyDescent="0.25">
      <c r="M55" s="55"/>
      <c r="N55" s="56"/>
    </row>
    <row r="56" spans="13:14" x14ac:dyDescent="0.25">
      <c r="M56" s="55"/>
      <c r="N56" s="56"/>
    </row>
    <row r="57" spans="13:14" x14ac:dyDescent="0.25">
      <c r="M57" s="55"/>
      <c r="N57" s="56"/>
    </row>
  </sheetData>
  <mergeCells count="12">
    <mergeCell ref="B3:E3"/>
    <mergeCell ref="F3:G3"/>
    <mergeCell ref="B4:C4"/>
    <mergeCell ref="D4:E4"/>
    <mergeCell ref="B16:E16"/>
    <mergeCell ref="F16:G16"/>
    <mergeCell ref="B17:C17"/>
    <mergeCell ref="D17:E17"/>
    <mergeCell ref="B31:E31"/>
    <mergeCell ref="F31:G31"/>
    <mergeCell ref="B32:C32"/>
    <mergeCell ref="D32:E32"/>
  </mergeCells>
  <conditionalFormatting sqref="A6:G10 A19:G25 A34:G43">
    <cfRule type="expression" dxfId="3" priority="1">
      <formula>MOD(ROW(),2)=1</formula>
    </cfRule>
  </conditionalFormatting>
  <hyperlinks>
    <hyperlink ref="A2" location="TOC!A1" display="Return to Table of Contents"/>
  </hyperlinks>
  <pageMargins left="0.25" right="0.25" top="0.75" bottom="0.75" header="0.3" footer="0.3"/>
  <pageSetup scale="81"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heetViews>
  <sheetFormatPr defaultColWidth="9.109375" defaultRowHeight="13.2" x14ac:dyDescent="0.25"/>
  <cols>
    <col min="1" max="1" width="90.109375" style="3" customWidth="1"/>
    <col min="2" max="16384" width="9.109375" style="3"/>
  </cols>
  <sheetData>
    <row r="1" spans="1:1" x14ac:dyDescent="0.25">
      <c r="A1" s="92" t="s">
        <v>110</v>
      </c>
    </row>
    <row r="2" spans="1:1" x14ac:dyDescent="0.25">
      <c r="A2" s="93" t="s">
        <v>1</v>
      </c>
    </row>
    <row r="3" spans="1:1" ht="52.8" x14ac:dyDescent="0.25">
      <c r="A3" s="94" t="s">
        <v>442</v>
      </c>
    </row>
    <row r="4" spans="1:1" x14ac:dyDescent="0.25">
      <c r="A4" s="95"/>
    </row>
    <row r="5" spans="1:1" ht="79.2" x14ac:dyDescent="0.25">
      <c r="A5" s="94" t="s">
        <v>441</v>
      </c>
    </row>
    <row r="6" spans="1:1" x14ac:dyDescent="0.25">
      <c r="A6" s="95"/>
    </row>
    <row r="7" spans="1:1" ht="66" x14ac:dyDescent="0.25">
      <c r="A7" s="94" t="s">
        <v>112</v>
      </c>
    </row>
    <row r="8" spans="1:1" x14ac:dyDescent="0.25">
      <c r="A8" s="96"/>
    </row>
    <row r="9" spans="1:1" ht="52.8" x14ac:dyDescent="0.25">
      <c r="A9" s="94" t="s">
        <v>113</v>
      </c>
    </row>
  </sheetData>
  <hyperlinks>
    <hyperlink ref="A2" location="TOC!A1" display="Return to Table of Contents"/>
  </hyperlinks>
  <pageMargins left="0.25" right="0.25" top="0.75" bottom="0.75" header="0.3" footer="0.3"/>
  <pageSetup scale="97" orientation="portrait" r:id="rId1"/>
  <headerFooter>
    <oddHeader>&amp;L&amp;"Arial,Bold"2016-17&amp;"Arial,Regular" &amp;"Arial,Bold Italic"Survey of Allied Dental Education&amp;"Arial,Regular"
&amp;"Arial,Bold"Report 3: Dental Laboratory Technology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workbookViewId="0"/>
  </sheetViews>
  <sheetFormatPr defaultColWidth="9.109375" defaultRowHeight="13.2" x14ac:dyDescent="0.25"/>
  <cols>
    <col min="1" max="1" width="23.5546875" style="3" customWidth="1"/>
    <col min="2" max="2" width="22" style="3" customWidth="1"/>
    <col min="3" max="3" width="15.44140625" style="3" customWidth="1"/>
    <col min="4" max="4" width="9.44140625" style="3" bestFit="1" customWidth="1"/>
    <col min="5" max="16384" width="9.109375" style="3"/>
  </cols>
  <sheetData>
    <row r="1" spans="1:3" x14ac:dyDescent="0.25">
      <c r="A1" s="23" t="s">
        <v>301</v>
      </c>
    </row>
    <row r="2" spans="1:3" x14ac:dyDescent="0.25">
      <c r="A2" s="23" t="s">
        <v>443</v>
      </c>
    </row>
    <row r="3" spans="1:3" x14ac:dyDescent="0.25">
      <c r="A3" s="145" t="s">
        <v>302</v>
      </c>
    </row>
    <row r="4" spans="1:3" ht="13.8" thickBot="1" x14ac:dyDescent="0.3"/>
    <row r="5" spans="1:3" x14ac:dyDescent="0.25">
      <c r="B5" s="3" t="s">
        <v>303</v>
      </c>
      <c r="C5" s="197">
        <v>499</v>
      </c>
    </row>
    <row r="6" spans="1:3" ht="13.8" thickBot="1" x14ac:dyDescent="0.3">
      <c r="B6" s="3" t="s">
        <v>304</v>
      </c>
      <c r="C6" s="3">
        <f>188+26</f>
        <v>214</v>
      </c>
    </row>
    <row r="7" spans="1:3" ht="13.8" thickBot="1" x14ac:dyDescent="0.3">
      <c r="B7" s="3" t="s">
        <v>305</v>
      </c>
      <c r="C7" s="198">
        <v>258</v>
      </c>
    </row>
    <row r="8" spans="1:3" x14ac:dyDescent="0.25">
      <c r="B8" s="199" t="s">
        <v>306</v>
      </c>
      <c r="C8" s="197">
        <v>228</v>
      </c>
    </row>
    <row r="9" spans="1:3" x14ac:dyDescent="0.25">
      <c r="B9" s="199"/>
      <c r="C9" s="146"/>
    </row>
    <row r="25" spans="1:16384" x14ac:dyDescent="0.25">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185"/>
      <c r="GW25" s="185"/>
      <c r="GX25" s="185"/>
      <c r="GY25" s="185"/>
      <c r="GZ25" s="185"/>
      <c r="HA25" s="185"/>
      <c r="HB25" s="185"/>
      <c r="HC25" s="185"/>
      <c r="HD25" s="185"/>
      <c r="HE25" s="185"/>
      <c r="HF25" s="185"/>
      <c r="HG25" s="185"/>
      <c r="HH25" s="185"/>
      <c r="HI25" s="185"/>
      <c r="HJ25" s="185"/>
      <c r="HK25" s="185"/>
      <c r="HL25" s="185"/>
      <c r="HM25" s="185"/>
      <c r="HN25" s="185"/>
      <c r="HO25" s="185"/>
      <c r="HP25" s="185"/>
      <c r="HQ25" s="185"/>
      <c r="HR25" s="185"/>
      <c r="HS25" s="185"/>
      <c r="HT25" s="185"/>
      <c r="HU25" s="185"/>
      <c r="HV25" s="185"/>
      <c r="HW25" s="185"/>
      <c r="HX25" s="185"/>
      <c r="HY25" s="185"/>
      <c r="HZ25" s="185"/>
      <c r="IA25" s="185"/>
      <c r="IB25" s="185"/>
      <c r="IC25" s="185"/>
      <c r="ID25" s="185"/>
      <c r="IE25" s="185"/>
      <c r="IF25" s="185"/>
      <c r="IG25" s="185"/>
      <c r="IH25" s="185"/>
      <c r="II25" s="185"/>
      <c r="IJ25" s="185"/>
      <c r="IK25" s="185"/>
      <c r="IL25" s="185"/>
      <c r="IM25" s="185"/>
      <c r="IN25" s="185"/>
      <c r="IO25" s="185"/>
      <c r="IP25" s="185"/>
      <c r="IQ25" s="185"/>
      <c r="IR25" s="185"/>
      <c r="IS25" s="185"/>
      <c r="IT25" s="185"/>
      <c r="IU25" s="185"/>
      <c r="IV25" s="185"/>
      <c r="IW25" s="185"/>
      <c r="IX25" s="185"/>
      <c r="IY25" s="185"/>
      <c r="IZ25" s="185"/>
      <c r="JA25" s="185"/>
      <c r="JB25" s="185"/>
      <c r="JC25" s="185"/>
      <c r="JD25" s="185"/>
      <c r="JE25" s="185"/>
      <c r="JF25" s="185"/>
      <c r="JG25" s="185"/>
      <c r="JH25" s="185"/>
      <c r="JI25" s="185"/>
      <c r="JJ25" s="185"/>
      <c r="JK25" s="185"/>
      <c r="JL25" s="185"/>
      <c r="JM25" s="185"/>
      <c r="JN25" s="185"/>
      <c r="JO25" s="185"/>
      <c r="JP25" s="185"/>
      <c r="JQ25" s="185"/>
      <c r="JR25" s="185"/>
      <c r="JS25" s="185"/>
      <c r="JT25" s="185"/>
      <c r="JU25" s="185"/>
      <c r="JV25" s="185"/>
      <c r="JW25" s="185"/>
      <c r="JX25" s="185"/>
      <c r="JY25" s="185"/>
      <c r="JZ25" s="185"/>
      <c r="KA25" s="185"/>
      <c r="KB25" s="185"/>
      <c r="KC25" s="185"/>
      <c r="KD25" s="185"/>
      <c r="KE25" s="185"/>
      <c r="KF25" s="185"/>
      <c r="KG25" s="185"/>
      <c r="KH25" s="185"/>
      <c r="KI25" s="185"/>
      <c r="KJ25" s="185"/>
      <c r="KK25" s="185"/>
      <c r="KL25" s="185"/>
      <c r="KM25" s="185"/>
      <c r="KN25" s="185"/>
      <c r="KO25" s="185"/>
      <c r="KP25" s="185"/>
      <c r="KQ25" s="185"/>
      <c r="KR25" s="185"/>
      <c r="KS25" s="185"/>
      <c r="KT25" s="185"/>
      <c r="KU25" s="185"/>
      <c r="KV25" s="185"/>
      <c r="KW25" s="185"/>
      <c r="KX25" s="185"/>
      <c r="KY25" s="185"/>
      <c r="KZ25" s="185"/>
      <c r="LA25" s="185"/>
      <c r="LB25" s="185"/>
      <c r="LC25" s="185"/>
      <c r="LD25" s="185"/>
      <c r="LE25" s="185"/>
      <c r="LF25" s="185"/>
      <c r="LG25" s="185"/>
      <c r="LH25" s="185"/>
      <c r="LI25" s="185"/>
      <c r="LJ25" s="185"/>
      <c r="LK25" s="185"/>
      <c r="LL25" s="185"/>
      <c r="LM25" s="185"/>
      <c r="LN25" s="185"/>
      <c r="LO25" s="185"/>
      <c r="LP25" s="185"/>
      <c r="LQ25" s="185"/>
      <c r="LR25" s="185"/>
      <c r="LS25" s="185"/>
      <c r="LT25" s="185"/>
      <c r="LU25" s="185"/>
      <c r="LV25" s="185"/>
      <c r="LW25" s="185"/>
      <c r="LX25" s="185"/>
      <c r="LY25" s="185"/>
      <c r="LZ25" s="185"/>
      <c r="MA25" s="185"/>
      <c r="MB25" s="185"/>
      <c r="MC25" s="185"/>
      <c r="MD25" s="185"/>
      <c r="ME25" s="185"/>
      <c r="MF25" s="185"/>
      <c r="MG25" s="185"/>
      <c r="MH25" s="185"/>
      <c r="MI25" s="185"/>
      <c r="MJ25" s="185"/>
      <c r="MK25" s="185"/>
      <c r="ML25" s="185"/>
      <c r="MM25" s="185"/>
      <c r="MN25" s="185"/>
      <c r="MO25" s="185"/>
      <c r="MP25" s="185"/>
      <c r="MQ25" s="185"/>
      <c r="MR25" s="185"/>
      <c r="MS25" s="185"/>
      <c r="MT25" s="185"/>
      <c r="MU25" s="185"/>
      <c r="MV25" s="185"/>
      <c r="MW25" s="185"/>
      <c r="MX25" s="185"/>
      <c r="MY25" s="185"/>
      <c r="MZ25" s="185"/>
      <c r="NA25" s="185"/>
      <c r="NB25" s="185"/>
      <c r="NC25" s="185"/>
      <c r="ND25" s="185"/>
      <c r="NE25" s="185"/>
      <c r="NF25" s="185"/>
      <c r="NG25" s="185"/>
      <c r="NH25" s="185"/>
      <c r="NI25" s="185"/>
      <c r="NJ25" s="185"/>
      <c r="NK25" s="185"/>
      <c r="NL25" s="185"/>
      <c r="NM25" s="185"/>
      <c r="NN25" s="185"/>
      <c r="NO25" s="185"/>
      <c r="NP25" s="185"/>
      <c r="NQ25" s="185"/>
      <c r="NR25" s="185"/>
      <c r="NS25" s="185"/>
      <c r="NT25" s="185"/>
      <c r="NU25" s="185"/>
      <c r="NV25" s="185"/>
      <c r="NW25" s="185"/>
      <c r="NX25" s="185"/>
      <c r="NY25" s="185"/>
      <c r="NZ25" s="185"/>
      <c r="OA25" s="185"/>
      <c r="OB25" s="185"/>
      <c r="OC25" s="185"/>
      <c r="OD25" s="185"/>
      <c r="OE25" s="185"/>
      <c r="OF25" s="185"/>
      <c r="OG25" s="185"/>
      <c r="OH25" s="185"/>
      <c r="OI25" s="185"/>
      <c r="OJ25" s="185"/>
      <c r="OK25" s="185"/>
      <c r="OL25" s="185"/>
      <c r="OM25" s="185"/>
      <c r="ON25" s="185"/>
      <c r="OO25" s="185"/>
      <c r="OP25" s="185"/>
      <c r="OQ25" s="185"/>
      <c r="OR25" s="185"/>
      <c r="OS25" s="185"/>
      <c r="OT25" s="185"/>
      <c r="OU25" s="185"/>
      <c r="OV25" s="185"/>
      <c r="OW25" s="185"/>
      <c r="OX25" s="185"/>
      <c r="OY25" s="185"/>
      <c r="OZ25" s="185"/>
      <c r="PA25" s="185"/>
      <c r="PB25" s="185"/>
      <c r="PC25" s="185"/>
      <c r="PD25" s="185"/>
      <c r="PE25" s="185"/>
      <c r="PF25" s="185"/>
      <c r="PG25" s="185"/>
      <c r="PH25" s="185"/>
      <c r="PI25" s="185"/>
      <c r="PJ25" s="185"/>
      <c r="PK25" s="185"/>
      <c r="PL25" s="185"/>
      <c r="PM25" s="185"/>
      <c r="PN25" s="185"/>
      <c r="PO25" s="185"/>
      <c r="PP25" s="185"/>
      <c r="PQ25" s="185"/>
      <c r="PR25" s="185"/>
      <c r="PS25" s="185"/>
      <c r="PT25" s="185"/>
      <c r="PU25" s="185"/>
      <c r="PV25" s="185"/>
      <c r="PW25" s="185"/>
      <c r="PX25" s="185"/>
      <c r="PY25" s="185"/>
      <c r="PZ25" s="185"/>
      <c r="QA25" s="185"/>
      <c r="QB25" s="185"/>
      <c r="QC25" s="185"/>
      <c r="QD25" s="185"/>
      <c r="QE25" s="185"/>
      <c r="QF25" s="185"/>
      <c r="QG25" s="185"/>
      <c r="QH25" s="185"/>
      <c r="QI25" s="185"/>
      <c r="QJ25" s="185"/>
      <c r="QK25" s="185"/>
      <c r="QL25" s="185"/>
      <c r="QM25" s="185"/>
      <c r="QN25" s="185"/>
      <c r="QO25" s="185"/>
      <c r="QP25" s="185"/>
      <c r="QQ25" s="185"/>
      <c r="QR25" s="185"/>
      <c r="QS25" s="185"/>
      <c r="QT25" s="185"/>
      <c r="QU25" s="185"/>
      <c r="QV25" s="185"/>
      <c r="QW25" s="185"/>
      <c r="QX25" s="185"/>
      <c r="QY25" s="185"/>
      <c r="QZ25" s="185"/>
      <c r="RA25" s="185"/>
      <c r="RB25" s="185"/>
      <c r="RC25" s="185"/>
      <c r="RD25" s="185"/>
      <c r="RE25" s="185"/>
      <c r="RF25" s="185"/>
      <c r="RG25" s="185"/>
      <c r="RH25" s="185"/>
      <c r="RI25" s="185"/>
      <c r="RJ25" s="185"/>
      <c r="RK25" s="185"/>
      <c r="RL25" s="185"/>
      <c r="RM25" s="185"/>
      <c r="RN25" s="185"/>
      <c r="RO25" s="185"/>
      <c r="RP25" s="185"/>
      <c r="RQ25" s="185"/>
      <c r="RR25" s="185"/>
      <c r="RS25" s="185"/>
      <c r="RT25" s="185"/>
      <c r="RU25" s="185"/>
      <c r="RV25" s="185"/>
      <c r="RW25" s="185"/>
      <c r="RX25" s="185"/>
      <c r="RY25" s="185"/>
      <c r="RZ25" s="185"/>
      <c r="SA25" s="185"/>
      <c r="SB25" s="185"/>
      <c r="SC25" s="185"/>
      <c r="SD25" s="185"/>
      <c r="SE25" s="185"/>
      <c r="SF25" s="185"/>
      <c r="SG25" s="185"/>
      <c r="SH25" s="185"/>
      <c r="SI25" s="185"/>
      <c r="SJ25" s="185"/>
      <c r="SK25" s="185"/>
      <c r="SL25" s="185"/>
      <c r="SM25" s="185"/>
      <c r="SN25" s="185"/>
      <c r="SO25" s="185"/>
      <c r="SP25" s="185"/>
      <c r="SQ25" s="185"/>
      <c r="SR25" s="185"/>
      <c r="SS25" s="185"/>
      <c r="ST25" s="185"/>
      <c r="SU25" s="185"/>
      <c r="SV25" s="185"/>
      <c r="SW25" s="185"/>
      <c r="SX25" s="185"/>
      <c r="SY25" s="185"/>
      <c r="SZ25" s="185"/>
      <c r="TA25" s="185"/>
      <c r="TB25" s="185"/>
      <c r="TC25" s="185"/>
      <c r="TD25" s="185"/>
      <c r="TE25" s="185"/>
      <c r="TF25" s="185"/>
      <c r="TG25" s="185"/>
      <c r="TH25" s="185"/>
      <c r="TI25" s="185"/>
      <c r="TJ25" s="185"/>
      <c r="TK25" s="185"/>
      <c r="TL25" s="185"/>
      <c r="TM25" s="185"/>
      <c r="TN25" s="185"/>
      <c r="TO25" s="185"/>
      <c r="TP25" s="185"/>
      <c r="TQ25" s="185"/>
      <c r="TR25" s="185"/>
      <c r="TS25" s="185"/>
      <c r="TT25" s="185"/>
      <c r="TU25" s="185"/>
      <c r="TV25" s="185"/>
      <c r="TW25" s="185"/>
      <c r="TX25" s="185"/>
      <c r="TY25" s="185"/>
      <c r="TZ25" s="185"/>
      <c r="UA25" s="185"/>
      <c r="UB25" s="185"/>
      <c r="UC25" s="185"/>
      <c r="UD25" s="185"/>
      <c r="UE25" s="185"/>
      <c r="UF25" s="185"/>
      <c r="UG25" s="185"/>
      <c r="UH25" s="185"/>
      <c r="UI25" s="185"/>
      <c r="UJ25" s="185"/>
      <c r="UK25" s="185"/>
      <c r="UL25" s="185"/>
      <c r="UM25" s="185"/>
      <c r="UN25" s="185"/>
      <c r="UO25" s="185"/>
      <c r="UP25" s="185"/>
      <c r="UQ25" s="185"/>
      <c r="UR25" s="185"/>
      <c r="US25" s="185"/>
      <c r="UT25" s="185"/>
      <c r="UU25" s="185"/>
      <c r="UV25" s="185"/>
      <c r="UW25" s="185"/>
      <c r="UX25" s="185"/>
      <c r="UY25" s="185"/>
      <c r="UZ25" s="185"/>
      <c r="VA25" s="185"/>
      <c r="VB25" s="185"/>
      <c r="VC25" s="185"/>
      <c r="VD25" s="185"/>
      <c r="VE25" s="185"/>
      <c r="VF25" s="185"/>
      <c r="VG25" s="185"/>
      <c r="VH25" s="185"/>
      <c r="VI25" s="185"/>
      <c r="VJ25" s="185"/>
      <c r="VK25" s="185"/>
      <c r="VL25" s="185"/>
      <c r="VM25" s="185"/>
      <c r="VN25" s="185"/>
      <c r="VO25" s="185"/>
      <c r="VP25" s="185"/>
      <c r="VQ25" s="185"/>
      <c r="VR25" s="185"/>
      <c r="VS25" s="185"/>
      <c r="VT25" s="185"/>
      <c r="VU25" s="185"/>
      <c r="VV25" s="185"/>
      <c r="VW25" s="185"/>
      <c r="VX25" s="185"/>
      <c r="VY25" s="185"/>
      <c r="VZ25" s="185"/>
      <c r="WA25" s="185"/>
      <c r="WB25" s="185"/>
      <c r="WC25" s="185"/>
      <c r="WD25" s="185"/>
      <c r="WE25" s="185"/>
      <c r="WF25" s="185"/>
      <c r="WG25" s="185"/>
      <c r="WH25" s="185"/>
      <c r="WI25" s="185"/>
      <c r="WJ25" s="185"/>
      <c r="WK25" s="185"/>
      <c r="WL25" s="185"/>
      <c r="WM25" s="185"/>
      <c r="WN25" s="185"/>
      <c r="WO25" s="185"/>
      <c r="WP25" s="185"/>
      <c r="WQ25" s="185"/>
      <c r="WR25" s="185"/>
      <c r="WS25" s="185"/>
      <c r="WT25" s="185"/>
      <c r="WU25" s="185"/>
      <c r="WV25" s="185"/>
      <c r="WW25" s="185"/>
      <c r="WX25" s="185"/>
      <c r="WY25" s="185"/>
      <c r="WZ25" s="185"/>
      <c r="XA25" s="185"/>
      <c r="XB25" s="185"/>
      <c r="XC25" s="185"/>
      <c r="XD25" s="185"/>
      <c r="XE25" s="185"/>
      <c r="XF25" s="185"/>
      <c r="XG25" s="185"/>
      <c r="XH25" s="185"/>
      <c r="XI25" s="185"/>
      <c r="XJ25" s="185"/>
      <c r="XK25" s="185"/>
      <c r="XL25" s="185"/>
      <c r="XM25" s="185"/>
      <c r="XN25" s="185"/>
      <c r="XO25" s="185"/>
      <c r="XP25" s="185"/>
      <c r="XQ25" s="185"/>
      <c r="XR25" s="185"/>
      <c r="XS25" s="185"/>
      <c r="XT25" s="185"/>
      <c r="XU25" s="185"/>
      <c r="XV25" s="185"/>
      <c r="XW25" s="185"/>
      <c r="XX25" s="185"/>
      <c r="XY25" s="185"/>
      <c r="XZ25" s="185"/>
      <c r="YA25" s="185"/>
      <c r="YB25" s="185"/>
      <c r="YC25" s="185"/>
      <c r="YD25" s="185"/>
      <c r="YE25" s="185"/>
      <c r="YF25" s="185"/>
      <c r="YG25" s="185"/>
      <c r="YH25" s="185"/>
      <c r="YI25" s="185"/>
      <c r="YJ25" s="185"/>
      <c r="YK25" s="185"/>
      <c r="YL25" s="185"/>
      <c r="YM25" s="185"/>
      <c r="YN25" s="185"/>
      <c r="YO25" s="185"/>
      <c r="YP25" s="185"/>
      <c r="YQ25" s="185"/>
      <c r="YR25" s="185"/>
      <c r="YS25" s="185"/>
      <c r="YT25" s="185"/>
      <c r="YU25" s="185"/>
      <c r="YV25" s="185"/>
      <c r="YW25" s="185"/>
      <c r="YX25" s="185"/>
      <c r="YY25" s="185"/>
      <c r="YZ25" s="185"/>
      <c r="ZA25" s="185"/>
      <c r="ZB25" s="185"/>
      <c r="ZC25" s="185"/>
      <c r="ZD25" s="185"/>
      <c r="ZE25" s="185"/>
      <c r="ZF25" s="185"/>
      <c r="ZG25" s="185"/>
      <c r="ZH25" s="185"/>
      <c r="ZI25" s="185"/>
      <c r="ZJ25" s="185"/>
      <c r="ZK25" s="185"/>
      <c r="ZL25" s="185"/>
      <c r="ZM25" s="185"/>
      <c r="ZN25" s="185"/>
      <c r="ZO25" s="185"/>
      <c r="ZP25" s="185"/>
      <c r="ZQ25" s="185"/>
      <c r="ZR25" s="185"/>
      <c r="ZS25" s="185"/>
      <c r="ZT25" s="185"/>
      <c r="ZU25" s="185"/>
      <c r="ZV25" s="185"/>
      <c r="ZW25" s="185"/>
      <c r="ZX25" s="185"/>
      <c r="ZY25" s="185"/>
      <c r="ZZ25" s="185"/>
      <c r="AAA25" s="185"/>
      <c r="AAB25" s="185"/>
      <c r="AAC25" s="185"/>
      <c r="AAD25" s="185"/>
      <c r="AAE25" s="185"/>
      <c r="AAF25" s="185"/>
      <c r="AAG25" s="185"/>
      <c r="AAH25" s="185"/>
      <c r="AAI25" s="185"/>
      <c r="AAJ25" s="185"/>
      <c r="AAK25" s="185"/>
      <c r="AAL25" s="185"/>
      <c r="AAM25" s="185"/>
      <c r="AAN25" s="185"/>
      <c r="AAO25" s="185"/>
      <c r="AAP25" s="185"/>
      <c r="AAQ25" s="185"/>
      <c r="AAR25" s="185"/>
      <c r="AAS25" s="185"/>
      <c r="AAT25" s="185"/>
      <c r="AAU25" s="185"/>
      <c r="AAV25" s="185"/>
      <c r="AAW25" s="185"/>
      <c r="AAX25" s="185"/>
      <c r="AAY25" s="185"/>
      <c r="AAZ25" s="185"/>
      <c r="ABA25" s="185"/>
      <c r="ABB25" s="185"/>
      <c r="ABC25" s="185"/>
      <c r="ABD25" s="185"/>
      <c r="ABE25" s="185"/>
      <c r="ABF25" s="185"/>
      <c r="ABG25" s="185"/>
      <c r="ABH25" s="185"/>
      <c r="ABI25" s="185"/>
      <c r="ABJ25" s="185"/>
      <c r="ABK25" s="185"/>
      <c r="ABL25" s="185"/>
      <c r="ABM25" s="185"/>
      <c r="ABN25" s="185"/>
      <c r="ABO25" s="185"/>
      <c r="ABP25" s="185"/>
      <c r="ABQ25" s="185"/>
      <c r="ABR25" s="185"/>
      <c r="ABS25" s="185"/>
      <c r="ABT25" s="185"/>
      <c r="ABU25" s="185"/>
      <c r="ABV25" s="185"/>
      <c r="ABW25" s="185"/>
      <c r="ABX25" s="185"/>
      <c r="ABY25" s="185"/>
      <c r="ABZ25" s="185"/>
      <c r="ACA25" s="185"/>
      <c r="ACB25" s="185"/>
      <c r="ACC25" s="185"/>
      <c r="ACD25" s="185"/>
      <c r="ACE25" s="185"/>
      <c r="ACF25" s="185"/>
      <c r="ACG25" s="185"/>
      <c r="ACH25" s="185"/>
      <c r="ACI25" s="185"/>
      <c r="ACJ25" s="185"/>
      <c r="ACK25" s="185"/>
      <c r="ACL25" s="185"/>
      <c r="ACM25" s="185"/>
      <c r="ACN25" s="185"/>
      <c r="ACO25" s="185"/>
      <c r="ACP25" s="185"/>
      <c r="ACQ25" s="185"/>
      <c r="ACR25" s="185"/>
      <c r="ACS25" s="185"/>
      <c r="ACT25" s="185"/>
      <c r="ACU25" s="185"/>
      <c r="ACV25" s="185"/>
      <c r="ACW25" s="185"/>
      <c r="ACX25" s="185"/>
      <c r="ACY25" s="185"/>
      <c r="ACZ25" s="185"/>
      <c r="ADA25" s="185"/>
      <c r="ADB25" s="185"/>
      <c r="ADC25" s="185"/>
      <c r="ADD25" s="185"/>
      <c r="ADE25" s="185"/>
      <c r="ADF25" s="185"/>
      <c r="ADG25" s="185"/>
      <c r="ADH25" s="185"/>
      <c r="ADI25" s="185"/>
      <c r="ADJ25" s="185"/>
      <c r="ADK25" s="185"/>
      <c r="ADL25" s="185"/>
      <c r="ADM25" s="185"/>
      <c r="ADN25" s="185"/>
      <c r="ADO25" s="185"/>
      <c r="ADP25" s="185"/>
      <c r="ADQ25" s="185"/>
      <c r="ADR25" s="185"/>
      <c r="ADS25" s="185"/>
      <c r="ADT25" s="185"/>
      <c r="ADU25" s="185"/>
      <c r="ADV25" s="185"/>
      <c r="ADW25" s="185"/>
      <c r="ADX25" s="185"/>
      <c r="ADY25" s="185"/>
      <c r="ADZ25" s="185"/>
      <c r="AEA25" s="185"/>
      <c r="AEB25" s="185"/>
      <c r="AEC25" s="185"/>
      <c r="AED25" s="185"/>
      <c r="AEE25" s="185"/>
      <c r="AEF25" s="185"/>
      <c r="AEG25" s="185"/>
      <c r="AEH25" s="185"/>
      <c r="AEI25" s="185"/>
      <c r="AEJ25" s="185"/>
      <c r="AEK25" s="185"/>
      <c r="AEL25" s="185"/>
      <c r="AEM25" s="185"/>
      <c r="AEN25" s="185"/>
      <c r="AEO25" s="185"/>
      <c r="AEP25" s="185"/>
      <c r="AEQ25" s="185"/>
      <c r="AER25" s="185"/>
      <c r="AES25" s="185"/>
      <c r="AET25" s="185"/>
      <c r="AEU25" s="185"/>
      <c r="AEV25" s="185"/>
      <c r="AEW25" s="185"/>
      <c r="AEX25" s="185"/>
      <c r="AEY25" s="185"/>
      <c r="AEZ25" s="185"/>
      <c r="AFA25" s="185"/>
      <c r="AFB25" s="185"/>
      <c r="AFC25" s="185"/>
      <c r="AFD25" s="185"/>
      <c r="AFE25" s="185"/>
      <c r="AFF25" s="185"/>
      <c r="AFG25" s="185"/>
      <c r="AFH25" s="185"/>
      <c r="AFI25" s="185"/>
      <c r="AFJ25" s="185"/>
      <c r="AFK25" s="185"/>
      <c r="AFL25" s="185"/>
      <c r="AFM25" s="185"/>
      <c r="AFN25" s="185"/>
      <c r="AFO25" s="185"/>
      <c r="AFP25" s="185"/>
      <c r="AFQ25" s="185"/>
      <c r="AFR25" s="185"/>
      <c r="AFS25" s="185"/>
      <c r="AFT25" s="185"/>
      <c r="AFU25" s="185"/>
      <c r="AFV25" s="185"/>
      <c r="AFW25" s="185"/>
      <c r="AFX25" s="185"/>
      <c r="AFY25" s="185"/>
      <c r="AFZ25" s="185"/>
      <c r="AGA25" s="185"/>
      <c r="AGB25" s="185"/>
      <c r="AGC25" s="185"/>
      <c r="AGD25" s="185"/>
      <c r="AGE25" s="185"/>
      <c r="AGF25" s="185"/>
      <c r="AGG25" s="185"/>
      <c r="AGH25" s="185"/>
      <c r="AGI25" s="185"/>
      <c r="AGJ25" s="185"/>
      <c r="AGK25" s="185"/>
      <c r="AGL25" s="185"/>
      <c r="AGM25" s="185"/>
      <c r="AGN25" s="185"/>
      <c r="AGO25" s="185"/>
      <c r="AGP25" s="185"/>
      <c r="AGQ25" s="185"/>
      <c r="AGR25" s="185"/>
      <c r="AGS25" s="185"/>
      <c r="AGT25" s="185"/>
      <c r="AGU25" s="185"/>
      <c r="AGV25" s="185"/>
      <c r="AGW25" s="185"/>
      <c r="AGX25" s="185"/>
      <c r="AGY25" s="185"/>
      <c r="AGZ25" s="185"/>
      <c r="AHA25" s="185"/>
      <c r="AHB25" s="185"/>
      <c r="AHC25" s="185"/>
      <c r="AHD25" s="185"/>
      <c r="AHE25" s="185"/>
      <c r="AHF25" s="185"/>
      <c r="AHG25" s="185"/>
      <c r="AHH25" s="185"/>
      <c r="AHI25" s="185"/>
      <c r="AHJ25" s="185"/>
      <c r="AHK25" s="185"/>
      <c r="AHL25" s="185"/>
      <c r="AHM25" s="185"/>
      <c r="AHN25" s="185"/>
      <c r="AHO25" s="185"/>
      <c r="AHP25" s="185"/>
      <c r="AHQ25" s="185"/>
      <c r="AHR25" s="185"/>
      <c r="AHS25" s="185"/>
      <c r="AHT25" s="185"/>
      <c r="AHU25" s="185"/>
      <c r="AHV25" s="185"/>
      <c r="AHW25" s="185"/>
      <c r="AHX25" s="185"/>
      <c r="AHY25" s="185"/>
      <c r="AHZ25" s="185"/>
      <c r="AIA25" s="185"/>
      <c r="AIB25" s="185"/>
      <c r="AIC25" s="185"/>
      <c r="AID25" s="185"/>
      <c r="AIE25" s="185"/>
      <c r="AIF25" s="185"/>
      <c r="AIG25" s="185"/>
      <c r="AIH25" s="185"/>
      <c r="AII25" s="185"/>
      <c r="AIJ25" s="185"/>
      <c r="AIK25" s="185"/>
      <c r="AIL25" s="185"/>
      <c r="AIM25" s="185"/>
      <c r="AIN25" s="185"/>
      <c r="AIO25" s="185"/>
      <c r="AIP25" s="185"/>
      <c r="AIQ25" s="185"/>
      <c r="AIR25" s="185"/>
      <c r="AIS25" s="185"/>
      <c r="AIT25" s="185"/>
      <c r="AIU25" s="185"/>
      <c r="AIV25" s="185"/>
      <c r="AIW25" s="185"/>
      <c r="AIX25" s="185"/>
      <c r="AIY25" s="185"/>
      <c r="AIZ25" s="185"/>
      <c r="AJA25" s="185"/>
      <c r="AJB25" s="185"/>
      <c r="AJC25" s="185"/>
      <c r="AJD25" s="185"/>
      <c r="AJE25" s="185"/>
      <c r="AJF25" s="185"/>
      <c r="AJG25" s="185"/>
      <c r="AJH25" s="185"/>
      <c r="AJI25" s="185"/>
      <c r="AJJ25" s="185"/>
      <c r="AJK25" s="185"/>
      <c r="AJL25" s="185"/>
      <c r="AJM25" s="185"/>
      <c r="AJN25" s="185"/>
      <c r="AJO25" s="185"/>
      <c r="AJP25" s="185"/>
      <c r="AJQ25" s="185"/>
      <c r="AJR25" s="185"/>
      <c r="AJS25" s="185"/>
      <c r="AJT25" s="185"/>
      <c r="AJU25" s="185"/>
      <c r="AJV25" s="185"/>
      <c r="AJW25" s="185"/>
      <c r="AJX25" s="185"/>
      <c r="AJY25" s="185"/>
      <c r="AJZ25" s="185"/>
      <c r="AKA25" s="185"/>
      <c r="AKB25" s="185"/>
      <c r="AKC25" s="185"/>
      <c r="AKD25" s="185"/>
      <c r="AKE25" s="185"/>
      <c r="AKF25" s="185"/>
      <c r="AKG25" s="185"/>
      <c r="AKH25" s="185"/>
      <c r="AKI25" s="185"/>
      <c r="AKJ25" s="185"/>
      <c r="AKK25" s="185"/>
      <c r="AKL25" s="185"/>
      <c r="AKM25" s="185"/>
      <c r="AKN25" s="185"/>
      <c r="AKO25" s="185"/>
      <c r="AKP25" s="185"/>
      <c r="AKQ25" s="185"/>
      <c r="AKR25" s="185"/>
      <c r="AKS25" s="185"/>
      <c r="AKT25" s="185"/>
      <c r="AKU25" s="185"/>
      <c r="AKV25" s="185"/>
      <c r="AKW25" s="185"/>
      <c r="AKX25" s="185"/>
      <c r="AKY25" s="185"/>
      <c r="AKZ25" s="185"/>
      <c r="ALA25" s="185"/>
      <c r="ALB25" s="185"/>
      <c r="ALC25" s="185"/>
      <c r="ALD25" s="185"/>
      <c r="ALE25" s="185"/>
      <c r="ALF25" s="185"/>
      <c r="ALG25" s="185"/>
      <c r="ALH25" s="185"/>
      <c r="ALI25" s="185"/>
      <c r="ALJ25" s="185"/>
      <c r="ALK25" s="185"/>
      <c r="ALL25" s="185"/>
      <c r="ALM25" s="185"/>
      <c r="ALN25" s="185"/>
      <c r="ALO25" s="185"/>
      <c r="ALP25" s="185"/>
      <c r="ALQ25" s="185"/>
      <c r="ALR25" s="185"/>
      <c r="ALS25" s="185"/>
      <c r="ALT25" s="185"/>
      <c r="ALU25" s="185"/>
      <c r="ALV25" s="185"/>
      <c r="ALW25" s="185"/>
      <c r="ALX25" s="185"/>
      <c r="ALY25" s="185"/>
      <c r="ALZ25" s="185"/>
      <c r="AMA25" s="185"/>
      <c r="AMB25" s="185"/>
      <c r="AMC25" s="185"/>
      <c r="AMD25" s="185"/>
      <c r="AME25" s="185"/>
      <c r="AMF25" s="185"/>
      <c r="AMG25" s="185"/>
      <c r="AMH25" s="185"/>
      <c r="AMI25" s="185"/>
      <c r="AMJ25" s="185"/>
      <c r="AMK25" s="185"/>
      <c r="AML25" s="185"/>
      <c r="AMM25" s="185"/>
      <c r="AMN25" s="185"/>
      <c r="AMO25" s="185"/>
      <c r="AMP25" s="185"/>
      <c r="AMQ25" s="185"/>
      <c r="AMR25" s="185"/>
      <c r="AMS25" s="185"/>
      <c r="AMT25" s="185"/>
      <c r="AMU25" s="185"/>
      <c r="AMV25" s="185"/>
      <c r="AMW25" s="185"/>
      <c r="AMX25" s="185"/>
      <c r="AMY25" s="185"/>
      <c r="AMZ25" s="185"/>
      <c r="ANA25" s="185"/>
      <c r="ANB25" s="185"/>
      <c r="ANC25" s="185"/>
      <c r="AND25" s="185"/>
      <c r="ANE25" s="185"/>
      <c r="ANF25" s="185"/>
      <c r="ANG25" s="185"/>
      <c r="ANH25" s="185"/>
      <c r="ANI25" s="185"/>
      <c r="ANJ25" s="185"/>
      <c r="ANK25" s="185"/>
      <c r="ANL25" s="185"/>
      <c r="ANM25" s="185"/>
      <c r="ANN25" s="185"/>
      <c r="ANO25" s="185"/>
      <c r="ANP25" s="185"/>
      <c r="ANQ25" s="185"/>
      <c r="ANR25" s="185"/>
      <c r="ANS25" s="185"/>
      <c r="ANT25" s="185"/>
      <c r="ANU25" s="185"/>
      <c r="ANV25" s="185"/>
      <c r="ANW25" s="185"/>
      <c r="ANX25" s="185"/>
      <c r="ANY25" s="185"/>
      <c r="ANZ25" s="185"/>
      <c r="AOA25" s="185"/>
      <c r="AOB25" s="185"/>
      <c r="AOC25" s="185"/>
      <c r="AOD25" s="185"/>
      <c r="AOE25" s="185"/>
      <c r="AOF25" s="185"/>
      <c r="AOG25" s="185"/>
      <c r="AOH25" s="185"/>
      <c r="AOI25" s="185"/>
      <c r="AOJ25" s="185"/>
      <c r="AOK25" s="185"/>
      <c r="AOL25" s="185"/>
      <c r="AOM25" s="185"/>
      <c r="AON25" s="185"/>
      <c r="AOO25" s="185"/>
      <c r="AOP25" s="185"/>
      <c r="AOQ25" s="185"/>
      <c r="AOR25" s="185"/>
      <c r="AOS25" s="185"/>
      <c r="AOT25" s="185"/>
      <c r="AOU25" s="185"/>
      <c r="AOV25" s="185"/>
      <c r="AOW25" s="185"/>
      <c r="AOX25" s="185"/>
      <c r="AOY25" s="185"/>
      <c r="AOZ25" s="185"/>
      <c r="APA25" s="185"/>
      <c r="APB25" s="185"/>
      <c r="APC25" s="185"/>
      <c r="APD25" s="185"/>
      <c r="APE25" s="185"/>
      <c r="APF25" s="185"/>
      <c r="APG25" s="185"/>
      <c r="APH25" s="185"/>
      <c r="API25" s="185"/>
      <c r="APJ25" s="185"/>
      <c r="APK25" s="185"/>
      <c r="APL25" s="185"/>
      <c r="APM25" s="185"/>
      <c r="APN25" s="185"/>
      <c r="APO25" s="185"/>
      <c r="APP25" s="185"/>
      <c r="APQ25" s="185"/>
      <c r="APR25" s="185"/>
      <c r="APS25" s="185"/>
      <c r="APT25" s="185"/>
      <c r="APU25" s="185"/>
      <c r="APV25" s="185"/>
      <c r="APW25" s="185"/>
      <c r="APX25" s="185"/>
      <c r="APY25" s="185"/>
      <c r="APZ25" s="185"/>
      <c r="AQA25" s="185"/>
      <c r="AQB25" s="185"/>
      <c r="AQC25" s="185"/>
      <c r="AQD25" s="185"/>
      <c r="AQE25" s="185"/>
      <c r="AQF25" s="185"/>
      <c r="AQG25" s="185"/>
      <c r="AQH25" s="185"/>
      <c r="AQI25" s="185"/>
      <c r="AQJ25" s="185"/>
      <c r="AQK25" s="185"/>
      <c r="AQL25" s="185"/>
      <c r="AQM25" s="185"/>
      <c r="AQN25" s="185"/>
      <c r="AQO25" s="185"/>
      <c r="AQP25" s="185"/>
      <c r="AQQ25" s="185"/>
      <c r="AQR25" s="185"/>
      <c r="AQS25" s="185"/>
      <c r="AQT25" s="185"/>
      <c r="AQU25" s="185"/>
      <c r="AQV25" s="185"/>
      <c r="AQW25" s="185"/>
      <c r="AQX25" s="185"/>
      <c r="AQY25" s="185"/>
      <c r="AQZ25" s="185"/>
      <c r="ARA25" s="185"/>
      <c r="ARB25" s="185"/>
      <c r="ARC25" s="185"/>
      <c r="ARD25" s="185"/>
      <c r="ARE25" s="185"/>
      <c r="ARF25" s="185"/>
      <c r="ARG25" s="185"/>
      <c r="ARH25" s="185"/>
      <c r="ARI25" s="185"/>
      <c r="ARJ25" s="185"/>
      <c r="ARK25" s="185"/>
      <c r="ARL25" s="185"/>
      <c r="ARM25" s="185"/>
      <c r="ARN25" s="185"/>
      <c r="ARO25" s="185"/>
      <c r="ARP25" s="185"/>
      <c r="ARQ25" s="185"/>
      <c r="ARR25" s="185"/>
      <c r="ARS25" s="185"/>
      <c r="ART25" s="185"/>
      <c r="ARU25" s="185"/>
      <c r="ARV25" s="185"/>
      <c r="ARW25" s="185"/>
      <c r="ARX25" s="185"/>
      <c r="ARY25" s="185"/>
      <c r="ARZ25" s="185"/>
      <c r="ASA25" s="185"/>
      <c r="ASB25" s="185"/>
      <c r="ASC25" s="185"/>
      <c r="ASD25" s="185"/>
      <c r="ASE25" s="185"/>
      <c r="ASF25" s="185"/>
      <c r="ASG25" s="185"/>
      <c r="ASH25" s="185"/>
      <c r="ASI25" s="185"/>
      <c r="ASJ25" s="185"/>
      <c r="ASK25" s="185"/>
      <c r="ASL25" s="185"/>
      <c r="ASM25" s="185"/>
      <c r="ASN25" s="185"/>
      <c r="ASO25" s="185"/>
      <c r="ASP25" s="185"/>
      <c r="ASQ25" s="185"/>
      <c r="ASR25" s="185"/>
      <c r="ASS25" s="185"/>
      <c r="AST25" s="185"/>
      <c r="ASU25" s="185"/>
      <c r="ASV25" s="185"/>
      <c r="ASW25" s="185"/>
      <c r="ASX25" s="185"/>
      <c r="ASY25" s="185"/>
      <c r="ASZ25" s="185"/>
      <c r="ATA25" s="185"/>
      <c r="ATB25" s="185"/>
      <c r="ATC25" s="185"/>
      <c r="ATD25" s="185"/>
      <c r="ATE25" s="185"/>
      <c r="ATF25" s="185"/>
      <c r="ATG25" s="185"/>
      <c r="ATH25" s="185"/>
      <c r="ATI25" s="185"/>
      <c r="ATJ25" s="185"/>
      <c r="ATK25" s="185"/>
      <c r="ATL25" s="185"/>
      <c r="ATM25" s="185"/>
      <c r="ATN25" s="185"/>
      <c r="ATO25" s="185"/>
      <c r="ATP25" s="185"/>
      <c r="ATQ25" s="185"/>
      <c r="ATR25" s="185"/>
      <c r="ATS25" s="185"/>
      <c r="ATT25" s="185"/>
      <c r="ATU25" s="185"/>
      <c r="ATV25" s="185"/>
      <c r="ATW25" s="185"/>
      <c r="ATX25" s="185"/>
      <c r="ATY25" s="185"/>
      <c r="ATZ25" s="185"/>
      <c r="AUA25" s="185"/>
      <c r="AUB25" s="185"/>
      <c r="AUC25" s="185"/>
      <c r="AUD25" s="185"/>
      <c r="AUE25" s="185"/>
      <c r="AUF25" s="185"/>
      <c r="AUG25" s="185"/>
      <c r="AUH25" s="185"/>
      <c r="AUI25" s="185"/>
      <c r="AUJ25" s="185"/>
      <c r="AUK25" s="185"/>
      <c r="AUL25" s="185"/>
      <c r="AUM25" s="185"/>
      <c r="AUN25" s="185"/>
      <c r="AUO25" s="185"/>
      <c r="AUP25" s="185"/>
      <c r="AUQ25" s="185"/>
      <c r="AUR25" s="185"/>
      <c r="AUS25" s="185"/>
      <c r="AUT25" s="185"/>
      <c r="AUU25" s="185"/>
      <c r="AUV25" s="185"/>
      <c r="AUW25" s="185"/>
      <c r="AUX25" s="185"/>
      <c r="AUY25" s="185"/>
      <c r="AUZ25" s="185"/>
      <c r="AVA25" s="185"/>
      <c r="AVB25" s="185"/>
      <c r="AVC25" s="185"/>
      <c r="AVD25" s="185"/>
      <c r="AVE25" s="185"/>
      <c r="AVF25" s="185"/>
      <c r="AVG25" s="185"/>
      <c r="AVH25" s="185"/>
      <c r="AVI25" s="185"/>
      <c r="AVJ25" s="185"/>
      <c r="AVK25" s="185"/>
      <c r="AVL25" s="185"/>
      <c r="AVM25" s="185"/>
      <c r="AVN25" s="185"/>
      <c r="AVO25" s="185"/>
      <c r="AVP25" s="185"/>
      <c r="AVQ25" s="185"/>
      <c r="AVR25" s="185"/>
      <c r="AVS25" s="185"/>
      <c r="AVT25" s="185"/>
      <c r="AVU25" s="185"/>
      <c r="AVV25" s="185"/>
      <c r="AVW25" s="185"/>
      <c r="AVX25" s="185"/>
      <c r="AVY25" s="185"/>
      <c r="AVZ25" s="185"/>
      <c r="AWA25" s="185"/>
      <c r="AWB25" s="185"/>
      <c r="AWC25" s="185"/>
      <c r="AWD25" s="185"/>
      <c r="AWE25" s="185"/>
      <c r="AWF25" s="185"/>
      <c r="AWG25" s="185"/>
      <c r="AWH25" s="185"/>
      <c r="AWI25" s="185"/>
      <c r="AWJ25" s="185"/>
      <c r="AWK25" s="185"/>
      <c r="AWL25" s="185"/>
      <c r="AWM25" s="185"/>
      <c r="AWN25" s="185"/>
      <c r="AWO25" s="185"/>
      <c r="AWP25" s="185"/>
      <c r="AWQ25" s="185"/>
      <c r="AWR25" s="185"/>
      <c r="AWS25" s="185"/>
      <c r="AWT25" s="185"/>
      <c r="AWU25" s="185"/>
      <c r="AWV25" s="185"/>
      <c r="AWW25" s="185"/>
      <c r="AWX25" s="185"/>
      <c r="AWY25" s="185"/>
      <c r="AWZ25" s="185"/>
      <c r="AXA25" s="185"/>
      <c r="AXB25" s="185"/>
      <c r="AXC25" s="185"/>
      <c r="AXD25" s="185"/>
      <c r="AXE25" s="185"/>
      <c r="AXF25" s="185"/>
      <c r="AXG25" s="185"/>
      <c r="AXH25" s="185"/>
      <c r="AXI25" s="185"/>
      <c r="AXJ25" s="185"/>
      <c r="AXK25" s="185"/>
      <c r="AXL25" s="185"/>
      <c r="AXM25" s="185"/>
      <c r="AXN25" s="185"/>
      <c r="AXO25" s="185"/>
      <c r="AXP25" s="185"/>
      <c r="AXQ25" s="185"/>
      <c r="AXR25" s="185"/>
      <c r="AXS25" s="185"/>
      <c r="AXT25" s="185"/>
      <c r="AXU25" s="185"/>
      <c r="AXV25" s="185"/>
      <c r="AXW25" s="185"/>
      <c r="AXX25" s="185"/>
      <c r="AXY25" s="185"/>
      <c r="AXZ25" s="185"/>
      <c r="AYA25" s="185"/>
      <c r="AYB25" s="185"/>
      <c r="AYC25" s="185"/>
      <c r="AYD25" s="185"/>
      <c r="AYE25" s="185"/>
      <c r="AYF25" s="185"/>
      <c r="AYG25" s="185"/>
      <c r="AYH25" s="185"/>
      <c r="AYI25" s="185"/>
      <c r="AYJ25" s="185"/>
      <c r="AYK25" s="185"/>
      <c r="AYL25" s="185"/>
      <c r="AYM25" s="185"/>
      <c r="AYN25" s="185"/>
      <c r="AYO25" s="185"/>
      <c r="AYP25" s="185"/>
      <c r="AYQ25" s="185"/>
      <c r="AYR25" s="185"/>
      <c r="AYS25" s="185"/>
      <c r="AYT25" s="185"/>
      <c r="AYU25" s="185"/>
      <c r="AYV25" s="185"/>
      <c r="AYW25" s="185"/>
      <c r="AYX25" s="185"/>
      <c r="AYY25" s="185"/>
      <c r="AYZ25" s="185"/>
      <c r="AZA25" s="185"/>
      <c r="AZB25" s="185"/>
      <c r="AZC25" s="185"/>
      <c r="AZD25" s="185"/>
      <c r="AZE25" s="185"/>
      <c r="AZF25" s="185"/>
      <c r="AZG25" s="185"/>
      <c r="AZH25" s="185"/>
      <c r="AZI25" s="185"/>
      <c r="AZJ25" s="185"/>
      <c r="AZK25" s="185"/>
      <c r="AZL25" s="185"/>
      <c r="AZM25" s="185"/>
      <c r="AZN25" s="185"/>
      <c r="AZO25" s="185"/>
      <c r="AZP25" s="185"/>
      <c r="AZQ25" s="185"/>
      <c r="AZR25" s="185"/>
      <c r="AZS25" s="185"/>
      <c r="AZT25" s="185"/>
      <c r="AZU25" s="185"/>
      <c r="AZV25" s="185"/>
      <c r="AZW25" s="185"/>
      <c r="AZX25" s="185"/>
      <c r="AZY25" s="185"/>
      <c r="AZZ25" s="185"/>
      <c r="BAA25" s="185"/>
      <c r="BAB25" s="185"/>
      <c r="BAC25" s="185"/>
      <c r="BAD25" s="185"/>
      <c r="BAE25" s="185"/>
      <c r="BAF25" s="185"/>
      <c r="BAG25" s="185"/>
      <c r="BAH25" s="185"/>
      <c r="BAI25" s="185"/>
      <c r="BAJ25" s="185"/>
      <c r="BAK25" s="185"/>
      <c r="BAL25" s="185"/>
      <c r="BAM25" s="185"/>
      <c r="BAN25" s="185"/>
      <c r="BAO25" s="185"/>
      <c r="BAP25" s="185"/>
      <c r="BAQ25" s="185"/>
      <c r="BAR25" s="185"/>
      <c r="BAS25" s="185"/>
      <c r="BAT25" s="185"/>
      <c r="BAU25" s="185"/>
      <c r="BAV25" s="185"/>
      <c r="BAW25" s="185"/>
      <c r="BAX25" s="185"/>
      <c r="BAY25" s="185"/>
      <c r="BAZ25" s="185"/>
      <c r="BBA25" s="185"/>
      <c r="BBB25" s="185"/>
      <c r="BBC25" s="185"/>
      <c r="BBD25" s="185"/>
      <c r="BBE25" s="185"/>
      <c r="BBF25" s="185"/>
      <c r="BBG25" s="185"/>
      <c r="BBH25" s="185"/>
      <c r="BBI25" s="185"/>
      <c r="BBJ25" s="185"/>
      <c r="BBK25" s="185"/>
      <c r="BBL25" s="185"/>
      <c r="BBM25" s="185"/>
      <c r="BBN25" s="185"/>
      <c r="BBO25" s="185"/>
      <c r="BBP25" s="185"/>
      <c r="BBQ25" s="185"/>
      <c r="BBR25" s="185"/>
      <c r="BBS25" s="185"/>
      <c r="BBT25" s="185"/>
      <c r="BBU25" s="185"/>
      <c r="BBV25" s="185"/>
      <c r="BBW25" s="185"/>
      <c r="BBX25" s="185"/>
      <c r="BBY25" s="185"/>
      <c r="BBZ25" s="185"/>
      <c r="BCA25" s="185"/>
      <c r="BCB25" s="185"/>
      <c r="BCC25" s="185"/>
      <c r="BCD25" s="185"/>
      <c r="BCE25" s="185"/>
      <c r="BCF25" s="185"/>
      <c r="BCG25" s="185"/>
      <c r="BCH25" s="185"/>
      <c r="BCI25" s="185"/>
      <c r="BCJ25" s="185"/>
      <c r="BCK25" s="185"/>
      <c r="BCL25" s="185"/>
      <c r="BCM25" s="185"/>
      <c r="BCN25" s="185"/>
      <c r="BCO25" s="185"/>
      <c r="BCP25" s="185"/>
      <c r="BCQ25" s="185"/>
      <c r="BCR25" s="185"/>
      <c r="BCS25" s="185"/>
      <c r="BCT25" s="185"/>
      <c r="BCU25" s="185"/>
      <c r="BCV25" s="185"/>
      <c r="BCW25" s="185"/>
      <c r="BCX25" s="185"/>
      <c r="BCY25" s="185"/>
      <c r="BCZ25" s="185"/>
      <c r="BDA25" s="185"/>
      <c r="BDB25" s="185"/>
      <c r="BDC25" s="185"/>
      <c r="BDD25" s="185"/>
      <c r="BDE25" s="185"/>
      <c r="BDF25" s="185"/>
      <c r="BDG25" s="185"/>
      <c r="BDH25" s="185"/>
      <c r="BDI25" s="185"/>
      <c r="BDJ25" s="185"/>
      <c r="BDK25" s="185"/>
      <c r="BDL25" s="185"/>
      <c r="BDM25" s="185"/>
      <c r="BDN25" s="185"/>
      <c r="BDO25" s="185"/>
      <c r="BDP25" s="185"/>
      <c r="BDQ25" s="185"/>
      <c r="BDR25" s="185"/>
      <c r="BDS25" s="185"/>
      <c r="BDT25" s="185"/>
      <c r="BDU25" s="185"/>
      <c r="BDV25" s="185"/>
      <c r="BDW25" s="185"/>
      <c r="BDX25" s="185"/>
      <c r="BDY25" s="185"/>
      <c r="BDZ25" s="185"/>
      <c r="BEA25" s="185"/>
      <c r="BEB25" s="185"/>
      <c r="BEC25" s="185"/>
      <c r="BED25" s="185"/>
      <c r="BEE25" s="185"/>
      <c r="BEF25" s="185"/>
      <c r="BEG25" s="185"/>
      <c r="BEH25" s="185"/>
      <c r="BEI25" s="185"/>
      <c r="BEJ25" s="185"/>
      <c r="BEK25" s="185"/>
      <c r="BEL25" s="185"/>
      <c r="BEM25" s="185"/>
      <c r="BEN25" s="185"/>
      <c r="BEO25" s="185"/>
      <c r="BEP25" s="185"/>
      <c r="BEQ25" s="185"/>
      <c r="BER25" s="185"/>
      <c r="BES25" s="185"/>
      <c r="BET25" s="185"/>
      <c r="BEU25" s="185"/>
      <c r="BEV25" s="185"/>
      <c r="BEW25" s="185"/>
      <c r="BEX25" s="185"/>
      <c r="BEY25" s="185"/>
      <c r="BEZ25" s="185"/>
      <c r="BFA25" s="185"/>
      <c r="BFB25" s="185"/>
      <c r="BFC25" s="185"/>
      <c r="BFD25" s="185"/>
      <c r="BFE25" s="185"/>
      <c r="BFF25" s="185"/>
      <c r="BFG25" s="185"/>
      <c r="BFH25" s="185"/>
      <c r="BFI25" s="185"/>
      <c r="BFJ25" s="185"/>
      <c r="BFK25" s="185"/>
      <c r="BFL25" s="185"/>
      <c r="BFM25" s="185"/>
      <c r="BFN25" s="185"/>
      <c r="BFO25" s="185"/>
      <c r="BFP25" s="185"/>
      <c r="BFQ25" s="185"/>
      <c r="BFR25" s="185"/>
      <c r="BFS25" s="185"/>
      <c r="BFT25" s="185"/>
      <c r="BFU25" s="185"/>
      <c r="BFV25" s="185"/>
      <c r="BFW25" s="185"/>
      <c r="BFX25" s="185"/>
      <c r="BFY25" s="185"/>
      <c r="BFZ25" s="185"/>
      <c r="BGA25" s="185"/>
      <c r="BGB25" s="185"/>
      <c r="BGC25" s="185"/>
      <c r="BGD25" s="185"/>
      <c r="BGE25" s="185"/>
      <c r="BGF25" s="185"/>
      <c r="BGG25" s="185"/>
      <c r="BGH25" s="185"/>
      <c r="BGI25" s="185"/>
      <c r="BGJ25" s="185"/>
      <c r="BGK25" s="185"/>
      <c r="BGL25" s="185"/>
      <c r="BGM25" s="185"/>
      <c r="BGN25" s="185"/>
      <c r="BGO25" s="185"/>
      <c r="BGP25" s="185"/>
      <c r="BGQ25" s="185"/>
      <c r="BGR25" s="185"/>
      <c r="BGS25" s="185"/>
      <c r="BGT25" s="185"/>
      <c r="BGU25" s="185"/>
      <c r="BGV25" s="185"/>
      <c r="BGW25" s="185"/>
      <c r="BGX25" s="185"/>
      <c r="BGY25" s="185"/>
      <c r="BGZ25" s="185"/>
      <c r="BHA25" s="185"/>
      <c r="BHB25" s="185"/>
      <c r="BHC25" s="185"/>
      <c r="BHD25" s="185"/>
      <c r="BHE25" s="185"/>
      <c r="BHF25" s="185"/>
      <c r="BHG25" s="185"/>
      <c r="BHH25" s="185"/>
      <c r="BHI25" s="185"/>
      <c r="BHJ25" s="185"/>
      <c r="BHK25" s="185"/>
      <c r="BHL25" s="185"/>
      <c r="BHM25" s="185"/>
      <c r="BHN25" s="185"/>
      <c r="BHO25" s="185"/>
      <c r="BHP25" s="185"/>
      <c r="BHQ25" s="185"/>
      <c r="BHR25" s="185"/>
      <c r="BHS25" s="185"/>
      <c r="BHT25" s="185"/>
      <c r="BHU25" s="185"/>
      <c r="BHV25" s="185"/>
      <c r="BHW25" s="185"/>
      <c r="BHX25" s="185"/>
      <c r="BHY25" s="185"/>
      <c r="BHZ25" s="185"/>
      <c r="BIA25" s="185"/>
      <c r="BIB25" s="185"/>
      <c r="BIC25" s="185"/>
      <c r="BID25" s="185"/>
      <c r="BIE25" s="185"/>
      <c r="BIF25" s="185"/>
      <c r="BIG25" s="185"/>
      <c r="BIH25" s="185"/>
      <c r="BII25" s="185"/>
      <c r="BIJ25" s="185"/>
      <c r="BIK25" s="185"/>
      <c r="BIL25" s="185"/>
      <c r="BIM25" s="185"/>
      <c r="BIN25" s="185"/>
      <c r="BIO25" s="185"/>
      <c r="BIP25" s="185"/>
      <c r="BIQ25" s="185"/>
      <c r="BIR25" s="185"/>
      <c r="BIS25" s="185"/>
      <c r="BIT25" s="185"/>
      <c r="BIU25" s="185"/>
      <c r="BIV25" s="185"/>
      <c r="BIW25" s="185"/>
      <c r="BIX25" s="185"/>
      <c r="BIY25" s="185"/>
      <c r="BIZ25" s="185"/>
      <c r="BJA25" s="185"/>
      <c r="BJB25" s="185"/>
      <c r="BJC25" s="185"/>
      <c r="BJD25" s="185"/>
      <c r="BJE25" s="185"/>
      <c r="BJF25" s="185"/>
      <c r="BJG25" s="185"/>
      <c r="BJH25" s="185"/>
      <c r="BJI25" s="185"/>
      <c r="BJJ25" s="185"/>
      <c r="BJK25" s="185"/>
      <c r="BJL25" s="185"/>
      <c r="BJM25" s="185"/>
      <c r="BJN25" s="185"/>
      <c r="BJO25" s="185"/>
      <c r="BJP25" s="185"/>
      <c r="BJQ25" s="185"/>
      <c r="BJR25" s="185"/>
      <c r="BJS25" s="185"/>
      <c r="BJT25" s="185"/>
      <c r="BJU25" s="185"/>
      <c r="BJV25" s="185"/>
      <c r="BJW25" s="185"/>
      <c r="BJX25" s="185"/>
      <c r="BJY25" s="185"/>
      <c r="BJZ25" s="185"/>
      <c r="BKA25" s="185"/>
      <c r="BKB25" s="185"/>
      <c r="BKC25" s="185"/>
      <c r="BKD25" s="185"/>
      <c r="BKE25" s="185"/>
      <c r="BKF25" s="185"/>
      <c r="BKG25" s="185"/>
      <c r="BKH25" s="185"/>
      <c r="BKI25" s="185"/>
      <c r="BKJ25" s="185"/>
      <c r="BKK25" s="185"/>
      <c r="BKL25" s="185"/>
      <c r="BKM25" s="185"/>
      <c r="BKN25" s="185"/>
      <c r="BKO25" s="185"/>
      <c r="BKP25" s="185"/>
      <c r="BKQ25" s="185"/>
      <c r="BKR25" s="185"/>
      <c r="BKS25" s="185"/>
      <c r="BKT25" s="185"/>
      <c r="BKU25" s="185"/>
      <c r="BKV25" s="185"/>
      <c r="BKW25" s="185"/>
      <c r="BKX25" s="185"/>
      <c r="BKY25" s="185"/>
      <c r="BKZ25" s="185"/>
      <c r="BLA25" s="185"/>
      <c r="BLB25" s="185"/>
      <c r="BLC25" s="185"/>
      <c r="BLD25" s="185"/>
      <c r="BLE25" s="185"/>
      <c r="BLF25" s="185"/>
      <c r="BLG25" s="185"/>
      <c r="BLH25" s="185"/>
      <c r="BLI25" s="185"/>
      <c r="BLJ25" s="185"/>
      <c r="BLK25" s="185"/>
      <c r="BLL25" s="185"/>
      <c r="BLM25" s="185"/>
      <c r="BLN25" s="185"/>
      <c r="BLO25" s="185"/>
      <c r="BLP25" s="185"/>
      <c r="BLQ25" s="185"/>
      <c r="BLR25" s="185"/>
      <c r="BLS25" s="185"/>
      <c r="BLT25" s="185"/>
      <c r="BLU25" s="185"/>
      <c r="BLV25" s="185"/>
      <c r="BLW25" s="185"/>
      <c r="BLX25" s="185"/>
      <c r="BLY25" s="185"/>
      <c r="BLZ25" s="185"/>
      <c r="BMA25" s="185"/>
      <c r="BMB25" s="185"/>
      <c r="BMC25" s="185"/>
      <c r="BMD25" s="185"/>
      <c r="BME25" s="185"/>
      <c r="BMF25" s="185"/>
      <c r="BMG25" s="185"/>
      <c r="BMH25" s="185"/>
      <c r="BMI25" s="185"/>
      <c r="BMJ25" s="185"/>
      <c r="BMK25" s="185"/>
      <c r="BML25" s="185"/>
      <c r="BMM25" s="185"/>
      <c r="BMN25" s="185"/>
      <c r="BMO25" s="185"/>
      <c r="BMP25" s="185"/>
      <c r="BMQ25" s="185"/>
      <c r="BMR25" s="185"/>
      <c r="BMS25" s="185"/>
      <c r="BMT25" s="185"/>
      <c r="BMU25" s="185"/>
      <c r="BMV25" s="185"/>
      <c r="BMW25" s="185"/>
      <c r="BMX25" s="185"/>
      <c r="BMY25" s="185"/>
      <c r="BMZ25" s="185"/>
      <c r="BNA25" s="185"/>
      <c r="BNB25" s="185"/>
      <c r="BNC25" s="185"/>
      <c r="BND25" s="185"/>
      <c r="BNE25" s="185"/>
      <c r="BNF25" s="185"/>
      <c r="BNG25" s="185"/>
      <c r="BNH25" s="185"/>
      <c r="BNI25" s="185"/>
      <c r="BNJ25" s="185"/>
      <c r="BNK25" s="185"/>
      <c r="BNL25" s="185"/>
      <c r="BNM25" s="185"/>
      <c r="BNN25" s="185"/>
      <c r="BNO25" s="185"/>
      <c r="BNP25" s="185"/>
      <c r="BNQ25" s="185"/>
      <c r="BNR25" s="185"/>
      <c r="BNS25" s="185"/>
      <c r="BNT25" s="185"/>
      <c r="BNU25" s="185"/>
      <c r="BNV25" s="185"/>
      <c r="BNW25" s="185"/>
      <c r="BNX25" s="185"/>
      <c r="BNY25" s="185"/>
      <c r="BNZ25" s="185"/>
      <c r="BOA25" s="185"/>
      <c r="BOB25" s="185"/>
      <c r="BOC25" s="185"/>
      <c r="BOD25" s="185"/>
      <c r="BOE25" s="185"/>
      <c r="BOF25" s="185"/>
      <c r="BOG25" s="185"/>
      <c r="BOH25" s="185"/>
      <c r="BOI25" s="185"/>
      <c r="BOJ25" s="185"/>
      <c r="BOK25" s="185"/>
      <c r="BOL25" s="185"/>
      <c r="BOM25" s="185"/>
      <c r="BON25" s="185"/>
      <c r="BOO25" s="185"/>
      <c r="BOP25" s="185"/>
      <c r="BOQ25" s="185"/>
      <c r="BOR25" s="185"/>
      <c r="BOS25" s="185"/>
      <c r="BOT25" s="185"/>
      <c r="BOU25" s="185"/>
      <c r="BOV25" s="185"/>
      <c r="BOW25" s="185"/>
      <c r="BOX25" s="185"/>
      <c r="BOY25" s="185"/>
      <c r="BOZ25" s="185"/>
      <c r="BPA25" s="185"/>
      <c r="BPB25" s="185"/>
      <c r="BPC25" s="185"/>
      <c r="BPD25" s="185"/>
      <c r="BPE25" s="185"/>
      <c r="BPF25" s="185"/>
      <c r="BPG25" s="185"/>
      <c r="BPH25" s="185"/>
      <c r="BPI25" s="185"/>
      <c r="BPJ25" s="185"/>
      <c r="BPK25" s="185"/>
      <c r="BPL25" s="185"/>
      <c r="BPM25" s="185"/>
      <c r="BPN25" s="185"/>
      <c r="BPO25" s="185"/>
      <c r="BPP25" s="185"/>
      <c r="BPQ25" s="185"/>
      <c r="BPR25" s="185"/>
      <c r="BPS25" s="185"/>
      <c r="BPT25" s="185"/>
      <c r="BPU25" s="185"/>
      <c r="BPV25" s="185"/>
      <c r="BPW25" s="185"/>
      <c r="BPX25" s="185"/>
      <c r="BPY25" s="185"/>
      <c r="BPZ25" s="185"/>
      <c r="BQA25" s="185"/>
      <c r="BQB25" s="185"/>
      <c r="BQC25" s="185"/>
      <c r="BQD25" s="185"/>
      <c r="BQE25" s="185"/>
      <c r="BQF25" s="185"/>
      <c r="BQG25" s="185"/>
      <c r="BQH25" s="185"/>
      <c r="BQI25" s="185"/>
      <c r="BQJ25" s="185"/>
      <c r="BQK25" s="185"/>
      <c r="BQL25" s="185"/>
      <c r="BQM25" s="185"/>
      <c r="BQN25" s="185"/>
      <c r="BQO25" s="185"/>
      <c r="BQP25" s="185"/>
      <c r="BQQ25" s="185"/>
      <c r="BQR25" s="185"/>
      <c r="BQS25" s="185"/>
      <c r="BQT25" s="185"/>
      <c r="BQU25" s="185"/>
      <c r="BQV25" s="185"/>
      <c r="BQW25" s="185"/>
      <c r="BQX25" s="185"/>
      <c r="BQY25" s="185"/>
      <c r="BQZ25" s="185"/>
      <c r="BRA25" s="185"/>
      <c r="BRB25" s="185"/>
      <c r="BRC25" s="185"/>
      <c r="BRD25" s="185"/>
      <c r="BRE25" s="185"/>
      <c r="BRF25" s="185"/>
      <c r="BRG25" s="185"/>
      <c r="BRH25" s="185"/>
      <c r="BRI25" s="185"/>
      <c r="BRJ25" s="185"/>
      <c r="BRK25" s="185"/>
      <c r="BRL25" s="185"/>
      <c r="BRM25" s="185"/>
      <c r="BRN25" s="185"/>
      <c r="BRO25" s="185"/>
      <c r="BRP25" s="185"/>
      <c r="BRQ25" s="185"/>
      <c r="BRR25" s="185"/>
      <c r="BRS25" s="185"/>
      <c r="BRT25" s="185"/>
      <c r="BRU25" s="185"/>
      <c r="BRV25" s="185"/>
      <c r="BRW25" s="185"/>
      <c r="BRX25" s="185"/>
      <c r="BRY25" s="185"/>
      <c r="BRZ25" s="185"/>
      <c r="BSA25" s="185"/>
      <c r="BSB25" s="185"/>
      <c r="BSC25" s="185"/>
      <c r="BSD25" s="185"/>
      <c r="BSE25" s="185"/>
      <c r="BSF25" s="185"/>
      <c r="BSG25" s="185"/>
      <c r="BSH25" s="185"/>
      <c r="BSI25" s="185"/>
      <c r="BSJ25" s="185"/>
      <c r="BSK25" s="185"/>
      <c r="BSL25" s="185"/>
      <c r="BSM25" s="185"/>
      <c r="BSN25" s="185"/>
      <c r="BSO25" s="185"/>
      <c r="BSP25" s="185"/>
      <c r="BSQ25" s="185"/>
      <c r="BSR25" s="185"/>
      <c r="BSS25" s="185"/>
      <c r="BST25" s="185"/>
      <c r="BSU25" s="185"/>
      <c r="BSV25" s="185"/>
      <c r="BSW25" s="185"/>
      <c r="BSX25" s="185"/>
      <c r="BSY25" s="185"/>
      <c r="BSZ25" s="185"/>
      <c r="BTA25" s="185"/>
      <c r="BTB25" s="185"/>
      <c r="BTC25" s="185"/>
      <c r="BTD25" s="185"/>
      <c r="BTE25" s="185"/>
      <c r="BTF25" s="185"/>
      <c r="BTG25" s="185"/>
      <c r="BTH25" s="185"/>
      <c r="BTI25" s="185"/>
      <c r="BTJ25" s="185"/>
      <c r="BTK25" s="185"/>
      <c r="BTL25" s="185"/>
      <c r="BTM25" s="185"/>
      <c r="BTN25" s="185"/>
      <c r="BTO25" s="185"/>
      <c r="BTP25" s="185"/>
      <c r="BTQ25" s="185"/>
      <c r="BTR25" s="185"/>
      <c r="BTS25" s="185"/>
      <c r="BTT25" s="185"/>
      <c r="BTU25" s="185"/>
      <c r="BTV25" s="185"/>
      <c r="BTW25" s="185"/>
      <c r="BTX25" s="185"/>
      <c r="BTY25" s="185"/>
      <c r="BTZ25" s="185"/>
      <c r="BUA25" s="185"/>
      <c r="BUB25" s="185"/>
      <c r="BUC25" s="185"/>
      <c r="BUD25" s="185"/>
      <c r="BUE25" s="185"/>
      <c r="BUF25" s="185"/>
      <c r="BUG25" s="185"/>
      <c r="BUH25" s="185"/>
      <c r="BUI25" s="185"/>
      <c r="BUJ25" s="185"/>
      <c r="BUK25" s="185"/>
      <c r="BUL25" s="185"/>
      <c r="BUM25" s="185"/>
      <c r="BUN25" s="185"/>
      <c r="BUO25" s="185"/>
      <c r="BUP25" s="185"/>
      <c r="BUQ25" s="185"/>
      <c r="BUR25" s="185"/>
      <c r="BUS25" s="185"/>
      <c r="BUT25" s="185"/>
      <c r="BUU25" s="185"/>
      <c r="BUV25" s="185"/>
      <c r="BUW25" s="185"/>
      <c r="BUX25" s="185"/>
      <c r="BUY25" s="185"/>
      <c r="BUZ25" s="185"/>
      <c r="BVA25" s="185"/>
      <c r="BVB25" s="185"/>
      <c r="BVC25" s="185"/>
      <c r="BVD25" s="185"/>
      <c r="BVE25" s="185"/>
      <c r="BVF25" s="185"/>
      <c r="BVG25" s="185"/>
      <c r="BVH25" s="185"/>
      <c r="BVI25" s="185"/>
      <c r="BVJ25" s="185"/>
      <c r="BVK25" s="185"/>
      <c r="BVL25" s="185"/>
      <c r="BVM25" s="185"/>
      <c r="BVN25" s="185"/>
      <c r="BVO25" s="185"/>
      <c r="BVP25" s="185"/>
      <c r="BVQ25" s="185"/>
      <c r="BVR25" s="185"/>
      <c r="BVS25" s="185"/>
      <c r="BVT25" s="185"/>
      <c r="BVU25" s="185"/>
      <c r="BVV25" s="185"/>
      <c r="BVW25" s="185"/>
      <c r="BVX25" s="185"/>
      <c r="BVY25" s="185"/>
      <c r="BVZ25" s="185"/>
      <c r="BWA25" s="185"/>
      <c r="BWB25" s="185"/>
      <c r="BWC25" s="185"/>
      <c r="BWD25" s="185"/>
      <c r="BWE25" s="185"/>
      <c r="BWF25" s="185"/>
      <c r="BWG25" s="185"/>
      <c r="BWH25" s="185"/>
      <c r="BWI25" s="185"/>
      <c r="BWJ25" s="185"/>
      <c r="BWK25" s="185"/>
      <c r="BWL25" s="185"/>
      <c r="BWM25" s="185"/>
      <c r="BWN25" s="185"/>
      <c r="BWO25" s="185"/>
      <c r="BWP25" s="185"/>
      <c r="BWQ25" s="185"/>
      <c r="BWR25" s="185"/>
      <c r="BWS25" s="185"/>
      <c r="BWT25" s="185"/>
      <c r="BWU25" s="185"/>
      <c r="BWV25" s="185"/>
      <c r="BWW25" s="185"/>
      <c r="BWX25" s="185"/>
      <c r="BWY25" s="185"/>
      <c r="BWZ25" s="185"/>
      <c r="BXA25" s="185"/>
      <c r="BXB25" s="185"/>
      <c r="BXC25" s="185"/>
      <c r="BXD25" s="185"/>
      <c r="BXE25" s="185"/>
      <c r="BXF25" s="185"/>
      <c r="BXG25" s="185"/>
      <c r="BXH25" s="185"/>
      <c r="BXI25" s="185"/>
      <c r="BXJ25" s="185"/>
      <c r="BXK25" s="185"/>
      <c r="BXL25" s="185"/>
      <c r="BXM25" s="185"/>
      <c r="BXN25" s="185"/>
      <c r="BXO25" s="185"/>
      <c r="BXP25" s="185"/>
      <c r="BXQ25" s="185"/>
      <c r="BXR25" s="185"/>
      <c r="BXS25" s="185"/>
      <c r="BXT25" s="185"/>
      <c r="BXU25" s="185"/>
      <c r="BXV25" s="185"/>
      <c r="BXW25" s="185"/>
      <c r="BXX25" s="185"/>
      <c r="BXY25" s="185"/>
      <c r="BXZ25" s="185"/>
      <c r="BYA25" s="185"/>
      <c r="BYB25" s="185"/>
      <c r="BYC25" s="185"/>
      <c r="BYD25" s="185"/>
      <c r="BYE25" s="185"/>
      <c r="BYF25" s="185"/>
      <c r="BYG25" s="185"/>
      <c r="BYH25" s="185"/>
      <c r="BYI25" s="185"/>
      <c r="BYJ25" s="185"/>
      <c r="BYK25" s="185"/>
      <c r="BYL25" s="185"/>
      <c r="BYM25" s="185"/>
      <c r="BYN25" s="185"/>
      <c r="BYO25" s="185"/>
      <c r="BYP25" s="185"/>
      <c r="BYQ25" s="185"/>
      <c r="BYR25" s="185"/>
      <c r="BYS25" s="185"/>
      <c r="BYT25" s="185"/>
      <c r="BYU25" s="185"/>
      <c r="BYV25" s="185"/>
      <c r="BYW25" s="185"/>
      <c r="BYX25" s="185"/>
      <c r="BYY25" s="185"/>
      <c r="BYZ25" s="185"/>
      <c r="BZA25" s="185"/>
      <c r="BZB25" s="185"/>
      <c r="BZC25" s="185"/>
      <c r="BZD25" s="185"/>
      <c r="BZE25" s="185"/>
      <c r="BZF25" s="185"/>
      <c r="BZG25" s="185"/>
      <c r="BZH25" s="185"/>
      <c r="BZI25" s="185"/>
      <c r="BZJ25" s="185"/>
      <c r="BZK25" s="185"/>
      <c r="BZL25" s="185"/>
      <c r="BZM25" s="185"/>
      <c r="BZN25" s="185"/>
      <c r="BZO25" s="185"/>
      <c r="BZP25" s="185"/>
      <c r="BZQ25" s="185"/>
      <c r="BZR25" s="185"/>
      <c r="BZS25" s="185"/>
      <c r="BZT25" s="185"/>
      <c r="BZU25" s="185"/>
      <c r="BZV25" s="185"/>
      <c r="BZW25" s="185"/>
      <c r="BZX25" s="185"/>
      <c r="BZY25" s="185"/>
      <c r="BZZ25" s="185"/>
      <c r="CAA25" s="185"/>
      <c r="CAB25" s="185"/>
      <c r="CAC25" s="185"/>
      <c r="CAD25" s="185"/>
      <c r="CAE25" s="185"/>
      <c r="CAF25" s="185"/>
      <c r="CAG25" s="185"/>
      <c r="CAH25" s="185"/>
      <c r="CAI25" s="185"/>
      <c r="CAJ25" s="185"/>
      <c r="CAK25" s="185"/>
      <c r="CAL25" s="185"/>
      <c r="CAM25" s="185"/>
      <c r="CAN25" s="185"/>
      <c r="CAO25" s="185"/>
      <c r="CAP25" s="185"/>
      <c r="CAQ25" s="185"/>
      <c r="CAR25" s="185"/>
      <c r="CAS25" s="185"/>
      <c r="CAT25" s="185"/>
      <c r="CAU25" s="185"/>
      <c r="CAV25" s="185"/>
      <c r="CAW25" s="185"/>
      <c r="CAX25" s="185"/>
      <c r="CAY25" s="185"/>
      <c r="CAZ25" s="185"/>
      <c r="CBA25" s="185"/>
      <c r="CBB25" s="185"/>
      <c r="CBC25" s="185"/>
      <c r="CBD25" s="185"/>
      <c r="CBE25" s="185"/>
      <c r="CBF25" s="185"/>
      <c r="CBG25" s="185"/>
      <c r="CBH25" s="185"/>
      <c r="CBI25" s="185"/>
      <c r="CBJ25" s="185"/>
      <c r="CBK25" s="185"/>
      <c r="CBL25" s="185"/>
      <c r="CBM25" s="185"/>
      <c r="CBN25" s="185"/>
      <c r="CBO25" s="185"/>
      <c r="CBP25" s="185"/>
      <c r="CBQ25" s="185"/>
      <c r="CBR25" s="185"/>
      <c r="CBS25" s="185"/>
      <c r="CBT25" s="185"/>
      <c r="CBU25" s="185"/>
      <c r="CBV25" s="185"/>
      <c r="CBW25" s="185"/>
      <c r="CBX25" s="185"/>
      <c r="CBY25" s="185"/>
      <c r="CBZ25" s="185"/>
      <c r="CCA25" s="185"/>
      <c r="CCB25" s="185"/>
      <c r="CCC25" s="185"/>
      <c r="CCD25" s="185"/>
      <c r="CCE25" s="185"/>
      <c r="CCF25" s="185"/>
      <c r="CCG25" s="185"/>
      <c r="CCH25" s="185"/>
      <c r="CCI25" s="185"/>
      <c r="CCJ25" s="185"/>
      <c r="CCK25" s="185"/>
      <c r="CCL25" s="185"/>
      <c r="CCM25" s="185"/>
      <c r="CCN25" s="185"/>
      <c r="CCO25" s="185"/>
      <c r="CCP25" s="185"/>
      <c r="CCQ25" s="185"/>
      <c r="CCR25" s="185"/>
      <c r="CCS25" s="185"/>
      <c r="CCT25" s="185"/>
      <c r="CCU25" s="185"/>
      <c r="CCV25" s="185"/>
      <c r="CCW25" s="185"/>
      <c r="CCX25" s="185"/>
      <c r="CCY25" s="185"/>
      <c r="CCZ25" s="185"/>
      <c r="CDA25" s="185"/>
      <c r="CDB25" s="185"/>
      <c r="CDC25" s="185"/>
      <c r="CDD25" s="185"/>
      <c r="CDE25" s="185"/>
      <c r="CDF25" s="185"/>
      <c r="CDG25" s="185"/>
      <c r="CDH25" s="185"/>
      <c r="CDI25" s="185"/>
      <c r="CDJ25" s="185"/>
      <c r="CDK25" s="185"/>
      <c r="CDL25" s="185"/>
      <c r="CDM25" s="185"/>
      <c r="CDN25" s="185"/>
      <c r="CDO25" s="185"/>
      <c r="CDP25" s="185"/>
      <c r="CDQ25" s="185"/>
      <c r="CDR25" s="185"/>
      <c r="CDS25" s="185"/>
      <c r="CDT25" s="185"/>
      <c r="CDU25" s="185"/>
      <c r="CDV25" s="185"/>
      <c r="CDW25" s="185"/>
      <c r="CDX25" s="185"/>
      <c r="CDY25" s="185"/>
      <c r="CDZ25" s="185"/>
      <c r="CEA25" s="185"/>
      <c r="CEB25" s="185"/>
      <c r="CEC25" s="185"/>
      <c r="CED25" s="185"/>
      <c r="CEE25" s="185"/>
      <c r="CEF25" s="185"/>
      <c r="CEG25" s="185"/>
      <c r="CEH25" s="185"/>
      <c r="CEI25" s="185"/>
      <c r="CEJ25" s="185"/>
      <c r="CEK25" s="185"/>
      <c r="CEL25" s="185"/>
      <c r="CEM25" s="185"/>
      <c r="CEN25" s="185"/>
      <c r="CEO25" s="185"/>
      <c r="CEP25" s="185"/>
      <c r="CEQ25" s="185"/>
      <c r="CER25" s="185"/>
      <c r="CES25" s="185"/>
      <c r="CET25" s="185"/>
      <c r="CEU25" s="185"/>
      <c r="CEV25" s="185"/>
      <c r="CEW25" s="185"/>
      <c r="CEX25" s="185"/>
      <c r="CEY25" s="185"/>
      <c r="CEZ25" s="185"/>
      <c r="CFA25" s="185"/>
      <c r="CFB25" s="185"/>
      <c r="CFC25" s="185"/>
      <c r="CFD25" s="185"/>
      <c r="CFE25" s="185"/>
      <c r="CFF25" s="185"/>
      <c r="CFG25" s="185"/>
      <c r="CFH25" s="185"/>
      <c r="CFI25" s="185"/>
      <c r="CFJ25" s="185"/>
      <c r="CFK25" s="185"/>
      <c r="CFL25" s="185"/>
      <c r="CFM25" s="185"/>
      <c r="CFN25" s="185"/>
      <c r="CFO25" s="185"/>
      <c r="CFP25" s="185"/>
      <c r="CFQ25" s="185"/>
      <c r="CFR25" s="185"/>
      <c r="CFS25" s="185"/>
      <c r="CFT25" s="185"/>
      <c r="CFU25" s="185"/>
      <c r="CFV25" s="185"/>
      <c r="CFW25" s="185"/>
      <c r="CFX25" s="185"/>
      <c r="CFY25" s="185"/>
      <c r="CFZ25" s="185"/>
      <c r="CGA25" s="185"/>
      <c r="CGB25" s="185"/>
      <c r="CGC25" s="185"/>
      <c r="CGD25" s="185"/>
      <c r="CGE25" s="185"/>
      <c r="CGF25" s="185"/>
      <c r="CGG25" s="185"/>
      <c r="CGH25" s="185"/>
      <c r="CGI25" s="185"/>
      <c r="CGJ25" s="185"/>
      <c r="CGK25" s="185"/>
      <c r="CGL25" s="185"/>
      <c r="CGM25" s="185"/>
      <c r="CGN25" s="185"/>
      <c r="CGO25" s="185"/>
      <c r="CGP25" s="185"/>
      <c r="CGQ25" s="185"/>
      <c r="CGR25" s="185"/>
      <c r="CGS25" s="185"/>
      <c r="CGT25" s="185"/>
      <c r="CGU25" s="185"/>
      <c r="CGV25" s="185"/>
      <c r="CGW25" s="185"/>
      <c r="CGX25" s="185"/>
      <c r="CGY25" s="185"/>
      <c r="CGZ25" s="185"/>
      <c r="CHA25" s="185"/>
      <c r="CHB25" s="185"/>
      <c r="CHC25" s="185"/>
      <c r="CHD25" s="185"/>
      <c r="CHE25" s="185"/>
      <c r="CHF25" s="185"/>
      <c r="CHG25" s="185"/>
      <c r="CHH25" s="185"/>
      <c r="CHI25" s="185"/>
      <c r="CHJ25" s="185"/>
      <c r="CHK25" s="185"/>
      <c r="CHL25" s="185"/>
      <c r="CHM25" s="185"/>
      <c r="CHN25" s="185"/>
      <c r="CHO25" s="185"/>
      <c r="CHP25" s="185"/>
      <c r="CHQ25" s="185"/>
      <c r="CHR25" s="185"/>
      <c r="CHS25" s="185"/>
      <c r="CHT25" s="185"/>
      <c r="CHU25" s="185"/>
      <c r="CHV25" s="185"/>
      <c r="CHW25" s="185"/>
      <c r="CHX25" s="185"/>
      <c r="CHY25" s="185"/>
      <c r="CHZ25" s="185"/>
      <c r="CIA25" s="185"/>
      <c r="CIB25" s="185"/>
      <c r="CIC25" s="185"/>
      <c r="CID25" s="185"/>
      <c r="CIE25" s="185"/>
      <c r="CIF25" s="185"/>
      <c r="CIG25" s="185"/>
      <c r="CIH25" s="185"/>
      <c r="CII25" s="185"/>
      <c r="CIJ25" s="185"/>
      <c r="CIK25" s="185"/>
      <c r="CIL25" s="185"/>
      <c r="CIM25" s="185"/>
      <c r="CIN25" s="185"/>
      <c r="CIO25" s="185"/>
      <c r="CIP25" s="185"/>
      <c r="CIQ25" s="185"/>
      <c r="CIR25" s="185"/>
      <c r="CIS25" s="185"/>
      <c r="CIT25" s="185"/>
      <c r="CIU25" s="185"/>
      <c r="CIV25" s="185"/>
      <c r="CIW25" s="185"/>
      <c r="CIX25" s="185"/>
      <c r="CIY25" s="185"/>
      <c r="CIZ25" s="185"/>
      <c r="CJA25" s="185"/>
      <c r="CJB25" s="185"/>
      <c r="CJC25" s="185"/>
      <c r="CJD25" s="185"/>
      <c r="CJE25" s="185"/>
      <c r="CJF25" s="185"/>
      <c r="CJG25" s="185"/>
      <c r="CJH25" s="185"/>
      <c r="CJI25" s="185"/>
      <c r="CJJ25" s="185"/>
      <c r="CJK25" s="185"/>
      <c r="CJL25" s="185"/>
      <c r="CJM25" s="185"/>
      <c r="CJN25" s="185"/>
      <c r="CJO25" s="185"/>
      <c r="CJP25" s="185"/>
      <c r="CJQ25" s="185"/>
      <c r="CJR25" s="185"/>
      <c r="CJS25" s="185"/>
      <c r="CJT25" s="185"/>
      <c r="CJU25" s="185"/>
      <c r="CJV25" s="185"/>
      <c r="CJW25" s="185"/>
      <c r="CJX25" s="185"/>
      <c r="CJY25" s="185"/>
      <c r="CJZ25" s="185"/>
      <c r="CKA25" s="185"/>
      <c r="CKB25" s="185"/>
      <c r="CKC25" s="185"/>
      <c r="CKD25" s="185"/>
      <c r="CKE25" s="185"/>
      <c r="CKF25" s="185"/>
      <c r="CKG25" s="185"/>
      <c r="CKH25" s="185"/>
      <c r="CKI25" s="185"/>
      <c r="CKJ25" s="185"/>
      <c r="CKK25" s="185"/>
      <c r="CKL25" s="185"/>
      <c r="CKM25" s="185"/>
      <c r="CKN25" s="185"/>
      <c r="CKO25" s="185"/>
      <c r="CKP25" s="185"/>
      <c r="CKQ25" s="185"/>
      <c r="CKR25" s="185"/>
      <c r="CKS25" s="185"/>
      <c r="CKT25" s="185"/>
      <c r="CKU25" s="185"/>
      <c r="CKV25" s="185"/>
      <c r="CKW25" s="185"/>
      <c r="CKX25" s="185"/>
      <c r="CKY25" s="185"/>
      <c r="CKZ25" s="185"/>
      <c r="CLA25" s="185"/>
      <c r="CLB25" s="185"/>
      <c r="CLC25" s="185"/>
      <c r="CLD25" s="185"/>
      <c r="CLE25" s="185"/>
      <c r="CLF25" s="185"/>
      <c r="CLG25" s="185"/>
      <c r="CLH25" s="185"/>
      <c r="CLI25" s="185"/>
      <c r="CLJ25" s="185"/>
      <c r="CLK25" s="185"/>
      <c r="CLL25" s="185"/>
      <c r="CLM25" s="185"/>
      <c r="CLN25" s="185"/>
      <c r="CLO25" s="185"/>
      <c r="CLP25" s="185"/>
      <c r="CLQ25" s="185"/>
      <c r="CLR25" s="185"/>
      <c r="CLS25" s="185"/>
      <c r="CLT25" s="185"/>
      <c r="CLU25" s="185"/>
      <c r="CLV25" s="185"/>
      <c r="CLW25" s="185"/>
      <c r="CLX25" s="185"/>
      <c r="CLY25" s="185"/>
      <c r="CLZ25" s="185"/>
      <c r="CMA25" s="185"/>
      <c r="CMB25" s="185"/>
      <c r="CMC25" s="185"/>
      <c r="CMD25" s="185"/>
      <c r="CME25" s="185"/>
      <c r="CMF25" s="185"/>
      <c r="CMG25" s="185"/>
      <c r="CMH25" s="185"/>
      <c r="CMI25" s="185"/>
      <c r="CMJ25" s="185"/>
      <c r="CMK25" s="185"/>
      <c r="CML25" s="185"/>
      <c r="CMM25" s="185"/>
      <c r="CMN25" s="185"/>
      <c r="CMO25" s="185"/>
      <c r="CMP25" s="185"/>
      <c r="CMQ25" s="185"/>
      <c r="CMR25" s="185"/>
      <c r="CMS25" s="185"/>
      <c r="CMT25" s="185"/>
      <c r="CMU25" s="185"/>
      <c r="CMV25" s="185"/>
      <c r="CMW25" s="185"/>
      <c r="CMX25" s="185"/>
      <c r="CMY25" s="185"/>
      <c r="CMZ25" s="185"/>
      <c r="CNA25" s="185"/>
      <c r="CNB25" s="185"/>
      <c r="CNC25" s="185"/>
      <c r="CND25" s="185"/>
      <c r="CNE25" s="185"/>
      <c r="CNF25" s="185"/>
      <c r="CNG25" s="185"/>
      <c r="CNH25" s="185"/>
      <c r="CNI25" s="185"/>
      <c r="CNJ25" s="185"/>
      <c r="CNK25" s="185"/>
      <c r="CNL25" s="185"/>
      <c r="CNM25" s="185"/>
      <c r="CNN25" s="185"/>
      <c r="CNO25" s="185"/>
      <c r="CNP25" s="185"/>
      <c r="CNQ25" s="185"/>
      <c r="CNR25" s="185"/>
      <c r="CNS25" s="185"/>
      <c r="CNT25" s="185"/>
      <c r="CNU25" s="185"/>
      <c r="CNV25" s="185"/>
      <c r="CNW25" s="185"/>
      <c r="CNX25" s="185"/>
      <c r="CNY25" s="185"/>
      <c r="CNZ25" s="185"/>
      <c r="COA25" s="185"/>
      <c r="COB25" s="185"/>
      <c r="COC25" s="185"/>
      <c r="COD25" s="185"/>
      <c r="COE25" s="185"/>
      <c r="COF25" s="185"/>
      <c r="COG25" s="185"/>
      <c r="COH25" s="185"/>
      <c r="COI25" s="185"/>
      <c r="COJ25" s="185"/>
      <c r="COK25" s="185"/>
      <c r="COL25" s="185"/>
      <c r="COM25" s="185"/>
      <c r="CON25" s="185"/>
      <c r="COO25" s="185"/>
      <c r="COP25" s="185"/>
      <c r="COQ25" s="185"/>
      <c r="COR25" s="185"/>
      <c r="COS25" s="185"/>
      <c r="COT25" s="185"/>
      <c r="COU25" s="185"/>
      <c r="COV25" s="185"/>
      <c r="COW25" s="185"/>
      <c r="COX25" s="185"/>
      <c r="COY25" s="185"/>
      <c r="COZ25" s="185"/>
      <c r="CPA25" s="185"/>
      <c r="CPB25" s="185"/>
      <c r="CPC25" s="185"/>
      <c r="CPD25" s="185"/>
      <c r="CPE25" s="185"/>
      <c r="CPF25" s="185"/>
      <c r="CPG25" s="185"/>
      <c r="CPH25" s="185"/>
      <c r="CPI25" s="185"/>
      <c r="CPJ25" s="185"/>
      <c r="CPK25" s="185"/>
      <c r="CPL25" s="185"/>
      <c r="CPM25" s="185"/>
      <c r="CPN25" s="185"/>
      <c r="CPO25" s="185"/>
      <c r="CPP25" s="185"/>
      <c r="CPQ25" s="185"/>
      <c r="CPR25" s="185"/>
      <c r="CPS25" s="185"/>
      <c r="CPT25" s="185"/>
      <c r="CPU25" s="185"/>
      <c r="CPV25" s="185"/>
      <c r="CPW25" s="185"/>
      <c r="CPX25" s="185"/>
      <c r="CPY25" s="185"/>
      <c r="CPZ25" s="185"/>
      <c r="CQA25" s="185"/>
      <c r="CQB25" s="185"/>
      <c r="CQC25" s="185"/>
      <c r="CQD25" s="185"/>
      <c r="CQE25" s="185"/>
      <c r="CQF25" s="185"/>
      <c r="CQG25" s="185"/>
      <c r="CQH25" s="185"/>
      <c r="CQI25" s="185"/>
      <c r="CQJ25" s="185"/>
      <c r="CQK25" s="185"/>
      <c r="CQL25" s="185"/>
      <c r="CQM25" s="185"/>
      <c r="CQN25" s="185"/>
      <c r="CQO25" s="185"/>
      <c r="CQP25" s="185"/>
      <c r="CQQ25" s="185"/>
      <c r="CQR25" s="185"/>
      <c r="CQS25" s="185"/>
      <c r="CQT25" s="185"/>
      <c r="CQU25" s="185"/>
      <c r="CQV25" s="185"/>
      <c r="CQW25" s="185"/>
      <c r="CQX25" s="185"/>
      <c r="CQY25" s="185"/>
      <c r="CQZ25" s="185"/>
      <c r="CRA25" s="185"/>
      <c r="CRB25" s="185"/>
      <c r="CRC25" s="185"/>
      <c r="CRD25" s="185"/>
      <c r="CRE25" s="185"/>
      <c r="CRF25" s="185"/>
      <c r="CRG25" s="185"/>
      <c r="CRH25" s="185"/>
      <c r="CRI25" s="185"/>
      <c r="CRJ25" s="185"/>
      <c r="CRK25" s="185"/>
      <c r="CRL25" s="185"/>
      <c r="CRM25" s="185"/>
      <c r="CRN25" s="185"/>
      <c r="CRO25" s="185"/>
      <c r="CRP25" s="185"/>
      <c r="CRQ25" s="185"/>
      <c r="CRR25" s="185"/>
      <c r="CRS25" s="185"/>
      <c r="CRT25" s="185"/>
      <c r="CRU25" s="185"/>
      <c r="CRV25" s="185"/>
      <c r="CRW25" s="185"/>
      <c r="CRX25" s="185"/>
      <c r="CRY25" s="185"/>
      <c r="CRZ25" s="185"/>
      <c r="CSA25" s="185"/>
      <c r="CSB25" s="185"/>
      <c r="CSC25" s="185"/>
      <c r="CSD25" s="185"/>
      <c r="CSE25" s="185"/>
      <c r="CSF25" s="185"/>
      <c r="CSG25" s="185"/>
      <c r="CSH25" s="185"/>
      <c r="CSI25" s="185"/>
      <c r="CSJ25" s="185"/>
      <c r="CSK25" s="185"/>
      <c r="CSL25" s="185"/>
      <c r="CSM25" s="185"/>
      <c r="CSN25" s="185"/>
      <c r="CSO25" s="185"/>
      <c r="CSP25" s="185"/>
      <c r="CSQ25" s="185"/>
      <c r="CSR25" s="185"/>
      <c r="CSS25" s="185"/>
      <c r="CST25" s="185"/>
      <c r="CSU25" s="185"/>
      <c r="CSV25" s="185"/>
      <c r="CSW25" s="185"/>
      <c r="CSX25" s="185"/>
      <c r="CSY25" s="185"/>
      <c r="CSZ25" s="185"/>
      <c r="CTA25" s="185"/>
      <c r="CTB25" s="185"/>
      <c r="CTC25" s="185"/>
      <c r="CTD25" s="185"/>
      <c r="CTE25" s="185"/>
      <c r="CTF25" s="185"/>
      <c r="CTG25" s="185"/>
      <c r="CTH25" s="185"/>
      <c r="CTI25" s="185"/>
      <c r="CTJ25" s="185"/>
      <c r="CTK25" s="185"/>
      <c r="CTL25" s="185"/>
      <c r="CTM25" s="185"/>
      <c r="CTN25" s="185"/>
      <c r="CTO25" s="185"/>
      <c r="CTP25" s="185"/>
      <c r="CTQ25" s="185"/>
      <c r="CTR25" s="185"/>
      <c r="CTS25" s="185"/>
      <c r="CTT25" s="185"/>
      <c r="CTU25" s="185"/>
      <c r="CTV25" s="185"/>
      <c r="CTW25" s="185"/>
      <c r="CTX25" s="185"/>
      <c r="CTY25" s="185"/>
      <c r="CTZ25" s="185"/>
      <c r="CUA25" s="185"/>
      <c r="CUB25" s="185"/>
      <c r="CUC25" s="185"/>
      <c r="CUD25" s="185"/>
      <c r="CUE25" s="185"/>
      <c r="CUF25" s="185"/>
      <c r="CUG25" s="185"/>
      <c r="CUH25" s="185"/>
      <c r="CUI25" s="185"/>
      <c r="CUJ25" s="185"/>
      <c r="CUK25" s="185"/>
      <c r="CUL25" s="185"/>
      <c r="CUM25" s="185"/>
      <c r="CUN25" s="185"/>
      <c r="CUO25" s="185"/>
      <c r="CUP25" s="185"/>
      <c r="CUQ25" s="185"/>
      <c r="CUR25" s="185"/>
      <c r="CUS25" s="185"/>
      <c r="CUT25" s="185"/>
      <c r="CUU25" s="185"/>
      <c r="CUV25" s="185"/>
      <c r="CUW25" s="185"/>
      <c r="CUX25" s="185"/>
      <c r="CUY25" s="185"/>
      <c r="CUZ25" s="185"/>
      <c r="CVA25" s="185"/>
      <c r="CVB25" s="185"/>
      <c r="CVC25" s="185"/>
      <c r="CVD25" s="185"/>
      <c r="CVE25" s="185"/>
      <c r="CVF25" s="185"/>
      <c r="CVG25" s="185"/>
      <c r="CVH25" s="185"/>
      <c r="CVI25" s="185"/>
      <c r="CVJ25" s="185"/>
      <c r="CVK25" s="185"/>
      <c r="CVL25" s="185"/>
      <c r="CVM25" s="185"/>
      <c r="CVN25" s="185"/>
      <c r="CVO25" s="185"/>
      <c r="CVP25" s="185"/>
      <c r="CVQ25" s="185"/>
      <c r="CVR25" s="185"/>
      <c r="CVS25" s="185"/>
      <c r="CVT25" s="185"/>
      <c r="CVU25" s="185"/>
      <c r="CVV25" s="185"/>
      <c r="CVW25" s="185"/>
      <c r="CVX25" s="185"/>
      <c r="CVY25" s="185"/>
      <c r="CVZ25" s="185"/>
      <c r="CWA25" s="185"/>
      <c r="CWB25" s="185"/>
      <c r="CWC25" s="185"/>
      <c r="CWD25" s="185"/>
      <c r="CWE25" s="185"/>
      <c r="CWF25" s="185"/>
      <c r="CWG25" s="185"/>
      <c r="CWH25" s="185"/>
      <c r="CWI25" s="185"/>
      <c r="CWJ25" s="185"/>
      <c r="CWK25" s="185"/>
      <c r="CWL25" s="185"/>
      <c r="CWM25" s="185"/>
      <c r="CWN25" s="185"/>
      <c r="CWO25" s="185"/>
      <c r="CWP25" s="185"/>
      <c r="CWQ25" s="185"/>
      <c r="CWR25" s="185"/>
      <c r="CWS25" s="185"/>
      <c r="CWT25" s="185"/>
      <c r="CWU25" s="185"/>
      <c r="CWV25" s="185"/>
      <c r="CWW25" s="185"/>
      <c r="CWX25" s="185"/>
      <c r="CWY25" s="185"/>
      <c r="CWZ25" s="185"/>
      <c r="CXA25" s="185"/>
      <c r="CXB25" s="185"/>
      <c r="CXC25" s="185"/>
      <c r="CXD25" s="185"/>
      <c r="CXE25" s="185"/>
      <c r="CXF25" s="185"/>
      <c r="CXG25" s="185"/>
      <c r="CXH25" s="185"/>
      <c r="CXI25" s="185"/>
      <c r="CXJ25" s="185"/>
      <c r="CXK25" s="185"/>
      <c r="CXL25" s="185"/>
      <c r="CXM25" s="185"/>
      <c r="CXN25" s="185"/>
      <c r="CXO25" s="185"/>
      <c r="CXP25" s="185"/>
      <c r="CXQ25" s="185"/>
      <c r="CXR25" s="185"/>
      <c r="CXS25" s="185"/>
      <c r="CXT25" s="185"/>
      <c r="CXU25" s="185"/>
      <c r="CXV25" s="185"/>
      <c r="CXW25" s="185"/>
      <c r="CXX25" s="185"/>
      <c r="CXY25" s="185"/>
      <c r="CXZ25" s="185"/>
      <c r="CYA25" s="185"/>
      <c r="CYB25" s="185"/>
      <c r="CYC25" s="185"/>
      <c r="CYD25" s="185"/>
      <c r="CYE25" s="185"/>
      <c r="CYF25" s="185"/>
      <c r="CYG25" s="185"/>
      <c r="CYH25" s="185"/>
      <c r="CYI25" s="185"/>
      <c r="CYJ25" s="185"/>
      <c r="CYK25" s="185"/>
      <c r="CYL25" s="185"/>
      <c r="CYM25" s="185"/>
      <c r="CYN25" s="185"/>
      <c r="CYO25" s="185"/>
      <c r="CYP25" s="185"/>
      <c r="CYQ25" s="185"/>
      <c r="CYR25" s="185"/>
      <c r="CYS25" s="185"/>
      <c r="CYT25" s="185"/>
      <c r="CYU25" s="185"/>
      <c r="CYV25" s="185"/>
      <c r="CYW25" s="185"/>
      <c r="CYX25" s="185"/>
      <c r="CYY25" s="185"/>
      <c r="CYZ25" s="185"/>
      <c r="CZA25" s="185"/>
      <c r="CZB25" s="185"/>
      <c r="CZC25" s="185"/>
      <c r="CZD25" s="185"/>
      <c r="CZE25" s="185"/>
      <c r="CZF25" s="185"/>
      <c r="CZG25" s="185"/>
      <c r="CZH25" s="185"/>
      <c r="CZI25" s="185"/>
      <c r="CZJ25" s="185"/>
      <c r="CZK25" s="185"/>
      <c r="CZL25" s="185"/>
      <c r="CZM25" s="185"/>
      <c r="CZN25" s="185"/>
      <c r="CZO25" s="185"/>
      <c r="CZP25" s="185"/>
      <c r="CZQ25" s="185"/>
      <c r="CZR25" s="185"/>
      <c r="CZS25" s="185"/>
      <c r="CZT25" s="185"/>
      <c r="CZU25" s="185"/>
      <c r="CZV25" s="185"/>
      <c r="CZW25" s="185"/>
      <c r="CZX25" s="185"/>
      <c r="CZY25" s="185"/>
      <c r="CZZ25" s="185"/>
      <c r="DAA25" s="185"/>
      <c r="DAB25" s="185"/>
      <c r="DAC25" s="185"/>
      <c r="DAD25" s="185"/>
      <c r="DAE25" s="185"/>
      <c r="DAF25" s="185"/>
      <c r="DAG25" s="185"/>
      <c r="DAH25" s="185"/>
      <c r="DAI25" s="185"/>
      <c r="DAJ25" s="185"/>
      <c r="DAK25" s="185"/>
      <c r="DAL25" s="185"/>
      <c r="DAM25" s="185"/>
      <c r="DAN25" s="185"/>
      <c r="DAO25" s="185"/>
      <c r="DAP25" s="185"/>
      <c r="DAQ25" s="185"/>
      <c r="DAR25" s="185"/>
      <c r="DAS25" s="185"/>
      <c r="DAT25" s="185"/>
      <c r="DAU25" s="185"/>
      <c r="DAV25" s="185"/>
      <c r="DAW25" s="185"/>
      <c r="DAX25" s="185"/>
      <c r="DAY25" s="185"/>
      <c r="DAZ25" s="185"/>
      <c r="DBA25" s="185"/>
      <c r="DBB25" s="185"/>
      <c r="DBC25" s="185"/>
      <c r="DBD25" s="185"/>
      <c r="DBE25" s="185"/>
      <c r="DBF25" s="185"/>
      <c r="DBG25" s="185"/>
      <c r="DBH25" s="185"/>
      <c r="DBI25" s="185"/>
      <c r="DBJ25" s="185"/>
      <c r="DBK25" s="185"/>
      <c r="DBL25" s="185"/>
      <c r="DBM25" s="185"/>
      <c r="DBN25" s="185"/>
      <c r="DBO25" s="185"/>
      <c r="DBP25" s="185"/>
      <c r="DBQ25" s="185"/>
      <c r="DBR25" s="185"/>
      <c r="DBS25" s="185"/>
      <c r="DBT25" s="185"/>
      <c r="DBU25" s="185"/>
      <c r="DBV25" s="185"/>
      <c r="DBW25" s="185"/>
      <c r="DBX25" s="185"/>
      <c r="DBY25" s="185"/>
      <c r="DBZ25" s="185"/>
      <c r="DCA25" s="185"/>
      <c r="DCB25" s="185"/>
      <c r="DCC25" s="185"/>
      <c r="DCD25" s="185"/>
      <c r="DCE25" s="185"/>
      <c r="DCF25" s="185"/>
      <c r="DCG25" s="185"/>
      <c r="DCH25" s="185"/>
      <c r="DCI25" s="185"/>
      <c r="DCJ25" s="185"/>
      <c r="DCK25" s="185"/>
      <c r="DCL25" s="185"/>
      <c r="DCM25" s="185"/>
      <c r="DCN25" s="185"/>
      <c r="DCO25" s="185"/>
      <c r="DCP25" s="185"/>
      <c r="DCQ25" s="185"/>
      <c r="DCR25" s="185"/>
      <c r="DCS25" s="185"/>
      <c r="DCT25" s="185"/>
      <c r="DCU25" s="185"/>
      <c r="DCV25" s="185"/>
      <c r="DCW25" s="185"/>
      <c r="DCX25" s="185"/>
      <c r="DCY25" s="185"/>
      <c r="DCZ25" s="185"/>
      <c r="DDA25" s="185"/>
      <c r="DDB25" s="185"/>
      <c r="DDC25" s="185"/>
      <c r="DDD25" s="185"/>
      <c r="DDE25" s="185"/>
      <c r="DDF25" s="185"/>
      <c r="DDG25" s="185"/>
      <c r="DDH25" s="185"/>
      <c r="DDI25" s="185"/>
      <c r="DDJ25" s="185"/>
      <c r="DDK25" s="185"/>
      <c r="DDL25" s="185"/>
      <c r="DDM25" s="185"/>
      <c r="DDN25" s="185"/>
      <c r="DDO25" s="185"/>
      <c r="DDP25" s="185"/>
      <c r="DDQ25" s="185"/>
      <c r="DDR25" s="185"/>
      <c r="DDS25" s="185"/>
      <c r="DDT25" s="185"/>
      <c r="DDU25" s="185"/>
      <c r="DDV25" s="185"/>
      <c r="DDW25" s="185"/>
      <c r="DDX25" s="185"/>
      <c r="DDY25" s="185"/>
      <c r="DDZ25" s="185"/>
      <c r="DEA25" s="185"/>
      <c r="DEB25" s="185"/>
      <c r="DEC25" s="185"/>
      <c r="DED25" s="185"/>
      <c r="DEE25" s="185"/>
      <c r="DEF25" s="185"/>
      <c r="DEG25" s="185"/>
      <c r="DEH25" s="185"/>
      <c r="DEI25" s="185"/>
      <c r="DEJ25" s="185"/>
      <c r="DEK25" s="185"/>
      <c r="DEL25" s="185"/>
      <c r="DEM25" s="185"/>
      <c r="DEN25" s="185"/>
      <c r="DEO25" s="185"/>
      <c r="DEP25" s="185"/>
      <c r="DEQ25" s="185"/>
      <c r="DER25" s="185"/>
      <c r="DES25" s="185"/>
      <c r="DET25" s="185"/>
      <c r="DEU25" s="185"/>
      <c r="DEV25" s="185"/>
      <c r="DEW25" s="185"/>
      <c r="DEX25" s="185"/>
      <c r="DEY25" s="185"/>
      <c r="DEZ25" s="185"/>
      <c r="DFA25" s="185"/>
      <c r="DFB25" s="185"/>
      <c r="DFC25" s="185"/>
      <c r="DFD25" s="185"/>
      <c r="DFE25" s="185"/>
      <c r="DFF25" s="185"/>
      <c r="DFG25" s="185"/>
      <c r="DFH25" s="185"/>
      <c r="DFI25" s="185"/>
      <c r="DFJ25" s="185"/>
      <c r="DFK25" s="185"/>
      <c r="DFL25" s="185"/>
      <c r="DFM25" s="185"/>
      <c r="DFN25" s="185"/>
      <c r="DFO25" s="185"/>
      <c r="DFP25" s="185"/>
      <c r="DFQ25" s="185"/>
      <c r="DFR25" s="185"/>
      <c r="DFS25" s="185"/>
      <c r="DFT25" s="185"/>
      <c r="DFU25" s="185"/>
      <c r="DFV25" s="185"/>
      <c r="DFW25" s="185"/>
      <c r="DFX25" s="185"/>
      <c r="DFY25" s="185"/>
      <c r="DFZ25" s="185"/>
      <c r="DGA25" s="185"/>
      <c r="DGB25" s="185"/>
      <c r="DGC25" s="185"/>
      <c r="DGD25" s="185"/>
      <c r="DGE25" s="185"/>
      <c r="DGF25" s="185"/>
      <c r="DGG25" s="185"/>
      <c r="DGH25" s="185"/>
      <c r="DGI25" s="185"/>
      <c r="DGJ25" s="185"/>
      <c r="DGK25" s="185"/>
      <c r="DGL25" s="185"/>
      <c r="DGM25" s="185"/>
      <c r="DGN25" s="185"/>
      <c r="DGO25" s="185"/>
      <c r="DGP25" s="185"/>
      <c r="DGQ25" s="185"/>
      <c r="DGR25" s="185"/>
      <c r="DGS25" s="185"/>
      <c r="DGT25" s="185"/>
      <c r="DGU25" s="185"/>
      <c r="DGV25" s="185"/>
      <c r="DGW25" s="185"/>
      <c r="DGX25" s="185"/>
      <c r="DGY25" s="185"/>
      <c r="DGZ25" s="185"/>
      <c r="DHA25" s="185"/>
      <c r="DHB25" s="185"/>
      <c r="DHC25" s="185"/>
      <c r="DHD25" s="185"/>
      <c r="DHE25" s="185"/>
      <c r="DHF25" s="185"/>
      <c r="DHG25" s="185"/>
      <c r="DHH25" s="185"/>
      <c r="DHI25" s="185"/>
      <c r="DHJ25" s="185"/>
      <c r="DHK25" s="185"/>
      <c r="DHL25" s="185"/>
      <c r="DHM25" s="185"/>
      <c r="DHN25" s="185"/>
      <c r="DHO25" s="185"/>
      <c r="DHP25" s="185"/>
      <c r="DHQ25" s="185"/>
      <c r="DHR25" s="185"/>
      <c r="DHS25" s="185"/>
      <c r="DHT25" s="185"/>
      <c r="DHU25" s="185"/>
      <c r="DHV25" s="185"/>
      <c r="DHW25" s="185"/>
      <c r="DHX25" s="185"/>
      <c r="DHY25" s="185"/>
      <c r="DHZ25" s="185"/>
      <c r="DIA25" s="185"/>
      <c r="DIB25" s="185"/>
      <c r="DIC25" s="185"/>
      <c r="DID25" s="185"/>
      <c r="DIE25" s="185"/>
      <c r="DIF25" s="185"/>
      <c r="DIG25" s="185"/>
      <c r="DIH25" s="185"/>
      <c r="DII25" s="185"/>
      <c r="DIJ25" s="185"/>
      <c r="DIK25" s="185"/>
      <c r="DIL25" s="185"/>
      <c r="DIM25" s="185"/>
      <c r="DIN25" s="185"/>
      <c r="DIO25" s="185"/>
      <c r="DIP25" s="185"/>
      <c r="DIQ25" s="185"/>
      <c r="DIR25" s="185"/>
      <c r="DIS25" s="185"/>
      <c r="DIT25" s="185"/>
      <c r="DIU25" s="185"/>
      <c r="DIV25" s="185"/>
      <c r="DIW25" s="185"/>
      <c r="DIX25" s="185"/>
      <c r="DIY25" s="185"/>
      <c r="DIZ25" s="185"/>
      <c r="DJA25" s="185"/>
      <c r="DJB25" s="185"/>
      <c r="DJC25" s="185"/>
      <c r="DJD25" s="185"/>
      <c r="DJE25" s="185"/>
      <c r="DJF25" s="185"/>
      <c r="DJG25" s="185"/>
      <c r="DJH25" s="185"/>
      <c r="DJI25" s="185"/>
      <c r="DJJ25" s="185"/>
      <c r="DJK25" s="185"/>
      <c r="DJL25" s="185"/>
      <c r="DJM25" s="185"/>
      <c r="DJN25" s="185"/>
      <c r="DJO25" s="185"/>
      <c r="DJP25" s="185"/>
      <c r="DJQ25" s="185"/>
      <c r="DJR25" s="185"/>
      <c r="DJS25" s="185"/>
      <c r="DJT25" s="185"/>
      <c r="DJU25" s="185"/>
      <c r="DJV25" s="185"/>
      <c r="DJW25" s="185"/>
      <c r="DJX25" s="185"/>
      <c r="DJY25" s="185"/>
      <c r="DJZ25" s="185"/>
      <c r="DKA25" s="185"/>
      <c r="DKB25" s="185"/>
      <c r="DKC25" s="185"/>
      <c r="DKD25" s="185"/>
      <c r="DKE25" s="185"/>
      <c r="DKF25" s="185"/>
      <c r="DKG25" s="185"/>
      <c r="DKH25" s="185"/>
      <c r="DKI25" s="185"/>
      <c r="DKJ25" s="185"/>
      <c r="DKK25" s="185"/>
      <c r="DKL25" s="185"/>
      <c r="DKM25" s="185"/>
      <c r="DKN25" s="185"/>
      <c r="DKO25" s="185"/>
      <c r="DKP25" s="185"/>
      <c r="DKQ25" s="185"/>
      <c r="DKR25" s="185"/>
      <c r="DKS25" s="185"/>
      <c r="DKT25" s="185"/>
      <c r="DKU25" s="185"/>
      <c r="DKV25" s="185"/>
      <c r="DKW25" s="185"/>
      <c r="DKX25" s="185"/>
      <c r="DKY25" s="185"/>
      <c r="DKZ25" s="185"/>
      <c r="DLA25" s="185"/>
      <c r="DLB25" s="185"/>
      <c r="DLC25" s="185"/>
      <c r="DLD25" s="185"/>
      <c r="DLE25" s="185"/>
      <c r="DLF25" s="185"/>
      <c r="DLG25" s="185"/>
      <c r="DLH25" s="185"/>
      <c r="DLI25" s="185"/>
      <c r="DLJ25" s="185"/>
      <c r="DLK25" s="185"/>
      <c r="DLL25" s="185"/>
      <c r="DLM25" s="185"/>
      <c r="DLN25" s="185"/>
      <c r="DLO25" s="185"/>
      <c r="DLP25" s="185"/>
      <c r="DLQ25" s="185"/>
      <c r="DLR25" s="185"/>
      <c r="DLS25" s="185"/>
      <c r="DLT25" s="185"/>
      <c r="DLU25" s="185"/>
      <c r="DLV25" s="185"/>
      <c r="DLW25" s="185"/>
      <c r="DLX25" s="185"/>
      <c r="DLY25" s="185"/>
      <c r="DLZ25" s="185"/>
      <c r="DMA25" s="185"/>
      <c r="DMB25" s="185"/>
      <c r="DMC25" s="185"/>
      <c r="DMD25" s="185"/>
      <c r="DME25" s="185"/>
      <c r="DMF25" s="185"/>
      <c r="DMG25" s="185"/>
      <c r="DMH25" s="185"/>
      <c r="DMI25" s="185"/>
      <c r="DMJ25" s="185"/>
      <c r="DMK25" s="185"/>
      <c r="DML25" s="185"/>
      <c r="DMM25" s="185"/>
      <c r="DMN25" s="185"/>
      <c r="DMO25" s="185"/>
      <c r="DMP25" s="185"/>
      <c r="DMQ25" s="185"/>
      <c r="DMR25" s="185"/>
      <c r="DMS25" s="185"/>
      <c r="DMT25" s="185"/>
      <c r="DMU25" s="185"/>
      <c r="DMV25" s="185"/>
      <c r="DMW25" s="185"/>
      <c r="DMX25" s="185"/>
      <c r="DMY25" s="185"/>
      <c r="DMZ25" s="185"/>
      <c r="DNA25" s="185"/>
      <c r="DNB25" s="185"/>
      <c r="DNC25" s="185"/>
      <c r="DND25" s="185"/>
      <c r="DNE25" s="185"/>
      <c r="DNF25" s="185"/>
      <c r="DNG25" s="185"/>
      <c r="DNH25" s="185"/>
      <c r="DNI25" s="185"/>
      <c r="DNJ25" s="185"/>
      <c r="DNK25" s="185"/>
      <c r="DNL25" s="185"/>
      <c r="DNM25" s="185"/>
      <c r="DNN25" s="185"/>
      <c r="DNO25" s="185"/>
      <c r="DNP25" s="185"/>
      <c r="DNQ25" s="185"/>
      <c r="DNR25" s="185"/>
      <c r="DNS25" s="185"/>
      <c r="DNT25" s="185"/>
      <c r="DNU25" s="185"/>
      <c r="DNV25" s="185"/>
      <c r="DNW25" s="185"/>
      <c r="DNX25" s="185"/>
      <c r="DNY25" s="185"/>
      <c r="DNZ25" s="185"/>
      <c r="DOA25" s="185"/>
      <c r="DOB25" s="185"/>
      <c r="DOC25" s="185"/>
      <c r="DOD25" s="185"/>
      <c r="DOE25" s="185"/>
      <c r="DOF25" s="185"/>
      <c r="DOG25" s="185"/>
      <c r="DOH25" s="185"/>
      <c r="DOI25" s="185"/>
      <c r="DOJ25" s="185"/>
      <c r="DOK25" s="185"/>
      <c r="DOL25" s="185"/>
      <c r="DOM25" s="185"/>
      <c r="DON25" s="185"/>
      <c r="DOO25" s="185"/>
      <c r="DOP25" s="185"/>
      <c r="DOQ25" s="185"/>
      <c r="DOR25" s="185"/>
      <c r="DOS25" s="185"/>
      <c r="DOT25" s="185"/>
      <c r="DOU25" s="185"/>
      <c r="DOV25" s="185"/>
      <c r="DOW25" s="185"/>
      <c r="DOX25" s="185"/>
      <c r="DOY25" s="185"/>
      <c r="DOZ25" s="185"/>
      <c r="DPA25" s="185"/>
      <c r="DPB25" s="185"/>
      <c r="DPC25" s="185"/>
      <c r="DPD25" s="185"/>
      <c r="DPE25" s="185"/>
      <c r="DPF25" s="185"/>
      <c r="DPG25" s="185"/>
      <c r="DPH25" s="185"/>
      <c r="DPI25" s="185"/>
      <c r="DPJ25" s="185"/>
      <c r="DPK25" s="185"/>
      <c r="DPL25" s="185"/>
      <c r="DPM25" s="185"/>
      <c r="DPN25" s="185"/>
      <c r="DPO25" s="185"/>
      <c r="DPP25" s="185"/>
      <c r="DPQ25" s="185"/>
      <c r="DPR25" s="185"/>
      <c r="DPS25" s="185"/>
      <c r="DPT25" s="185"/>
      <c r="DPU25" s="185"/>
      <c r="DPV25" s="185"/>
      <c r="DPW25" s="185"/>
      <c r="DPX25" s="185"/>
      <c r="DPY25" s="185"/>
      <c r="DPZ25" s="185"/>
      <c r="DQA25" s="185"/>
      <c r="DQB25" s="185"/>
      <c r="DQC25" s="185"/>
      <c r="DQD25" s="185"/>
      <c r="DQE25" s="185"/>
      <c r="DQF25" s="185"/>
      <c r="DQG25" s="185"/>
      <c r="DQH25" s="185"/>
      <c r="DQI25" s="185"/>
      <c r="DQJ25" s="185"/>
      <c r="DQK25" s="185"/>
      <c r="DQL25" s="185"/>
      <c r="DQM25" s="185"/>
      <c r="DQN25" s="185"/>
      <c r="DQO25" s="185"/>
      <c r="DQP25" s="185"/>
      <c r="DQQ25" s="185"/>
      <c r="DQR25" s="185"/>
      <c r="DQS25" s="185"/>
      <c r="DQT25" s="185"/>
      <c r="DQU25" s="185"/>
      <c r="DQV25" s="185"/>
      <c r="DQW25" s="185"/>
      <c r="DQX25" s="185"/>
      <c r="DQY25" s="185"/>
      <c r="DQZ25" s="185"/>
      <c r="DRA25" s="185"/>
      <c r="DRB25" s="185"/>
      <c r="DRC25" s="185"/>
      <c r="DRD25" s="185"/>
      <c r="DRE25" s="185"/>
      <c r="DRF25" s="185"/>
      <c r="DRG25" s="185"/>
      <c r="DRH25" s="185"/>
      <c r="DRI25" s="185"/>
      <c r="DRJ25" s="185"/>
      <c r="DRK25" s="185"/>
      <c r="DRL25" s="185"/>
      <c r="DRM25" s="185"/>
      <c r="DRN25" s="185"/>
      <c r="DRO25" s="185"/>
      <c r="DRP25" s="185"/>
      <c r="DRQ25" s="185"/>
      <c r="DRR25" s="185"/>
      <c r="DRS25" s="185"/>
      <c r="DRT25" s="185"/>
      <c r="DRU25" s="185"/>
      <c r="DRV25" s="185"/>
      <c r="DRW25" s="185"/>
      <c r="DRX25" s="185"/>
      <c r="DRY25" s="185"/>
      <c r="DRZ25" s="185"/>
      <c r="DSA25" s="185"/>
      <c r="DSB25" s="185"/>
      <c r="DSC25" s="185"/>
      <c r="DSD25" s="185"/>
      <c r="DSE25" s="185"/>
      <c r="DSF25" s="185"/>
      <c r="DSG25" s="185"/>
      <c r="DSH25" s="185"/>
      <c r="DSI25" s="185"/>
      <c r="DSJ25" s="185"/>
      <c r="DSK25" s="185"/>
      <c r="DSL25" s="185"/>
      <c r="DSM25" s="185"/>
      <c r="DSN25" s="185"/>
      <c r="DSO25" s="185"/>
      <c r="DSP25" s="185"/>
      <c r="DSQ25" s="185"/>
      <c r="DSR25" s="185"/>
      <c r="DSS25" s="185"/>
      <c r="DST25" s="185"/>
      <c r="DSU25" s="185"/>
      <c r="DSV25" s="185"/>
      <c r="DSW25" s="185"/>
      <c r="DSX25" s="185"/>
      <c r="DSY25" s="185"/>
      <c r="DSZ25" s="185"/>
      <c r="DTA25" s="185"/>
      <c r="DTB25" s="185"/>
      <c r="DTC25" s="185"/>
      <c r="DTD25" s="185"/>
      <c r="DTE25" s="185"/>
      <c r="DTF25" s="185"/>
      <c r="DTG25" s="185"/>
      <c r="DTH25" s="185"/>
      <c r="DTI25" s="185"/>
      <c r="DTJ25" s="185"/>
      <c r="DTK25" s="185"/>
      <c r="DTL25" s="185"/>
      <c r="DTM25" s="185"/>
      <c r="DTN25" s="185"/>
      <c r="DTO25" s="185"/>
      <c r="DTP25" s="185"/>
      <c r="DTQ25" s="185"/>
      <c r="DTR25" s="185"/>
      <c r="DTS25" s="185"/>
      <c r="DTT25" s="185"/>
      <c r="DTU25" s="185"/>
      <c r="DTV25" s="185"/>
      <c r="DTW25" s="185"/>
      <c r="DTX25" s="185"/>
      <c r="DTY25" s="185"/>
      <c r="DTZ25" s="185"/>
      <c r="DUA25" s="185"/>
      <c r="DUB25" s="185"/>
      <c r="DUC25" s="185"/>
      <c r="DUD25" s="185"/>
      <c r="DUE25" s="185"/>
      <c r="DUF25" s="185"/>
      <c r="DUG25" s="185"/>
      <c r="DUH25" s="185"/>
      <c r="DUI25" s="185"/>
      <c r="DUJ25" s="185"/>
      <c r="DUK25" s="185"/>
      <c r="DUL25" s="185"/>
      <c r="DUM25" s="185"/>
      <c r="DUN25" s="185"/>
      <c r="DUO25" s="185"/>
      <c r="DUP25" s="185"/>
      <c r="DUQ25" s="185"/>
      <c r="DUR25" s="185"/>
      <c r="DUS25" s="185"/>
      <c r="DUT25" s="185"/>
      <c r="DUU25" s="185"/>
      <c r="DUV25" s="185"/>
      <c r="DUW25" s="185"/>
      <c r="DUX25" s="185"/>
      <c r="DUY25" s="185"/>
      <c r="DUZ25" s="185"/>
      <c r="DVA25" s="185"/>
      <c r="DVB25" s="185"/>
      <c r="DVC25" s="185"/>
      <c r="DVD25" s="185"/>
      <c r="DVE25" s="185"/>
      <c r="DVF25" s="185"/>
      <c r="DVG25" s="185"/>
      <c r="DVH25" s="185"/>
      <c r="DVI25" s="185"/>
      <c r="DVJ25" s="185"/>
      <c r="DVK25" s="185"/>
      <c r="DVL25" s="185"/>
      <c r="DVM25" s="185"/>
      <c r="DVN25" s="185"/>
      <c r="DVO25" s="185"/>
      <c r="DVP25" s="185"/>
      <c r="DVQ25" s="185"/>
      <c r="DVR25" s="185"/>
      <c r="DVS25" s="185"/>
      <c r="DVT25" s="185"/>
      <c r="DVU25" s="185"/>
      <c r="DVV25" s="185"/>
      <c r="DVW25" s="185"/>
      <c r="DVX25" s="185"/>
      <c r="DVY25" s="185"/>
      <c r="DVZ25" s="185"/>
      <c r="DWA25" s="185"/>
      <c r="DWB25" s="185"/>
      <c r="DWC25" s="185"/>
      <c r="DWD25" s="185"/>
      <c r="DWE25" s="185"/>
      <c r="DWF25" s="185"/>
      <c r="DWG25" s="185"/>
      <c r="DWH25" s="185"/>
      <c r="DWI25" s="185"/>
      <c r="DWJ25" s="185"/>
      <c r="DWK25" s="185"/>
      <c r="DWL25" s="185"/>
      <c r="DWM25" s="185"/>
      <c r="DWN25" s="185"/>
      <c r="DWO25" s="185"/>
      <c r="DWP25" s="185"/>
      <c r="DWQ25" s="185"/>
      <c r="DWR25" s="185"/>
      <c r="DWS25" s="185"/>
      <c r="DWT25" s="185"/>
      <c r="DWU25" s="185"/>
      <c r="DWV25" s="185"/>
      <c r="DWW25" s="185"/>
      <c r="DWX25" s="185"/>
      <c r="DWY25" s="185"/>
      <c r="DWZ25" s="185"/>
      <c r="DXA25" s="185"/>
      <c r="DXB25" s="185"/>
      <c r="DXC25" s="185"/>
      <c r="DXD25" s="185"/>
      <c r="DXE25" s="185"/>
      <c r="DXF25" s="185"/>
      <c r="DXG25" s="185"/>
      <c r="DXH25" s="185"/>
      <c r="DXI25" s="185"/>
      <c r="DXJ25" s="185"/>
      <c r="DXK25" s="185"/>
      <c r="DXL25" s="185"/>
      <c r="DXM25" s="185"/>
      <c r="DXN25" s="185"/>
      <c r="DXO25" s="185"/>
      <c r="DXP25" s="185"/>
      <c r="DXQ25" s="185"/>
      <c r="DXR25" s="185"/>
      <c r="DXS25" s="185"/>
      <c r="DXT25" s="185"/>
      <c r="DXU25" s="185"/>
      <c r="DXV25" s="185"/>
      <c r="DXW25" s="185"/>
      <c r="DXX25" s="185"/>
      <c r="DXY25" s="185"/>
      <c r="DXZ25" s="185"/>
      <c r="DYA25" s="185"/>
      <c r="DYB25" s="185"/>
      <c r="DYC25" s="185"/>
      <c r="DYD25" s="185"/>
      <c r="DYE25" s="185"/>
      <c r="DYF25" s="185"/>
      <c r="DYG25" s="185"/>
      <c r="DYH25" s="185"/>
      <c r="DYI25" s="185"/>
      <c r="DYJ25" s="185"/>
      <c r="DYK25" s="185"/>
      <c r="DYL25" s="185"/>
      <c r="DYM25" s="185"/>
      <c r="DYN25" s="185"/>
      <c r="DYO25" s="185"/>
      <c r="DYP25" s="185"/>
      <c r="DYQ25" s="185"/>
      <c r="DYR25" s="185"/>
      <c r="DYS25" s="185"/>
      <c r="DYT25" s="185"/>
      <c r="DYU25" s="185"/>
      <c r="DYV25" s="185"/>
      <c r="DYW25" s="185"/>
      <c r="DYX25" s="185"/>
      <c r="DYY25" s="185"/>
      <c r="DYZ25" s="185"/>
      <c r="DZA25" s="185"/>
      <c r="DZB25" s="185"/>
      <c r="DZC25" s="185"/>
      <c r="DZD25" s="185"/>
      <c r="DZE25" s="185"/>
      <c r="DZF25" s="185"/>
      <c r="DZG25" s="185"/>
      <c r="DZH25" s="185"/>
      <c r="DZI25" s="185"/>
      <c r="DZJ25" s="185"/>
      <c r="DZK25" s="185"/>
      <c r="DZL25" s="185"/>
      <c r="DZM25" s="185"/>
      <c r="DZN25" s="185"/>
      <c r="DZO25" s="185"/>
      <c r="DZP25" s="185"/>
      <c r="DZQ25" s="185"/>
      <c r="DZR25" s="185"/>
      <c r="DZS25" s="185"/>
      <c r="DZT25" s="185"/>
      <c r="DZU25" s="185"/>
      <c r="DZV25" s="185"/>
      <c r="DZW25" s="185"/>
      <c r="DZX25" s="185"/>
      <c r="DZY25" s="185"/>
      <c r="DZZ25" s="185"/>
      <c r="EAA25" s="185"/>
      <c r="EAB25" s="185"/>
      <c r="EAC25" s="185"/>
      <c r="EAD25" s="185"/>
      <c r="EAE25" s="185"/>
      <c r="EAF25" s="185"/>
      <c r="EAG25" s="185"/>
      <c r="EAH25" s="185"/>
      <c r="EAI25" s="185"/>
      <c r="EAJ25" s="185"/>
      <c r="EAK25" s="185"/>
      <c r="EAL25" s="185"/>
      <c r="EAM25" s="185"/>
      <c r="EAN25" s="185"/>
      <c r="EAO25" s="185"/>
      <c r="EAP25" s="185"/>
      <c r="EAQ25" s="185"/>
      <c r="EAR25" s="185"/>
      <c r="EAS25" s="185"/>
      <c r="EAT25" s="185"/>
      <c r="EAU25" s="185"/>
      <c r="EAV25" s="185"/>
      <c r="EAW25" s="185"/>
      <c r="EAX25" s="185"/>
      <c r="EAY25" s="185"/>
      <c r="EAZ25" s="185"/>
      <c r="EBA25" s="185"/>
      <c r="EBB25" s="185"/>
      <c r="EBC25" s="185"/>
      <c r="EBD25" s="185"/>
      <c r="EBE25" s="185"/>
      <c r="EBF25" s="185"/>
      <c r="EBG25" s="185"/>
      <c r="EBH25" s="185"/>
      <c r="EBI25" s="185"/>
      <c r="EBJ25" s="185"/>
      <c r="EBK25" s="185"/>
      <c r="EBL25" s="185"/>
      <c r="EBM25" s="185"/>
      <c r="EBN25" s="185"/>
      <c r="EBO25" s="185"/>
      <c r="EBP25" s="185"/>
      <c r="EBQ25" s="185"/>
      <c r="EBR25" s="185"/>
      <c r="EBS25" s="185"/>
      <c r="EBT25" s="185"/>
      <c r="EBU25" s="185"/>
      <c r="EBV25" s="185"/>
      <c r="EBW25" s="185"/>
      <c r="EBX25" s="185"/>
      <c r="EBY25" s="185"/>
      <c r="EBZ25" s="185"/>
      <c r="ECA25" s="185"/>
      <c r="ECB25" s="185"/>
      <c r="ECC25" s="185"/>
      <c r="ECD25" s="185"/>
      <c r="ECE25" s="185"/>
      <c r="ECF25" s="185"/>
      <c r="ECG25" s="185"/>
      <c r="ECH25" s="185"/>
      <c r="ECI25" s="185"/>
      <c r="ECJ25" s="185"/>
      <c r="ECK25" s="185"/>
      <c r="ECL25" s="185"/>
      <c r="ECM25" s="185"/>
      <c r="ECN25" s="185"/>
      <c r="ECO25" s="185"/>
      <c r="ECP25" s="185"/>
      <c r="ECQ25" s="185"/>
      <c r="ECR25" s="185"/>
      <c r="ECS25" s="185"/>
      <c r="ECT25" s="185"/>
      <c r="ECU25" s="185"/>
      <c r="ECV25" s="185"/>
      <c r="ECW25" s="185"/>
      <c r="ECX25" s="185"/>
      <c r="ECY25" s="185"/>
      <c r="ECZ25" s="185"/>
      <c r="EDA25" s="185"/>
      <c r="EDB25" s="185"/>
      <c r="EDC25" s="185"/>
      <c r="EDD25" s="185"/>
      <c r="EDE25" s="185"/>
      <c r="EDF25" s="185"/>
      <c r="EDG25" s="185"/>
      <c r="EDH25" s="185"/>
      <c r="EDI25" s="185"/>
      <c r="EDJ25" s="185"/>
      <c r="EDK25" s="185"/>
      <c r="EDL25" s="185"/>
      <c r="EDM25" s="185"/>
      <c r="EDN25" s="185"/>
      <c r="EDO25" s="185"/>
      <c r="EDP25" s="185"/>
      <c r="EDQ25" s="185"/>
      <c r="EDR25" s="185"/>
      <c r="EDS25" s="185"/>
      <c r="EDT25" s="185"/>
      <c r="EDU25" s="185"/>
      <c r="EDV25" s="185"/>
      <c r="EDW25" s="185"/>
      <c r="EDX25" s="185"/>
      <c r="EDY25" s="185"/>
      <c r="EDZ25" s="185"/>
      <c r="EEA25" s="185"/>
      <c r="EEB25" s="185"/>
      <c r="EEC25" s="185"/>
      <c r="EED25" s="185"/>
      <c r="EEE25" s="185"/>
      <c r="EEF25" s="185"/>
      <c r="EEG25" s="185"/>
      <c r="EEH25" s="185"/>
      <c r="EEI25" s="185"/>
      <c r="EEJ25" s="185"/>
      <c r="EEK25" s="185"/>
      <c r="EEL25" s="185"/>
      <c r="EEM25" s="185"/>
      <c r="EEN25" s="185"/>
      <c r="EEO25" s="185"/>
      <c r="EEP25" s="185"/>
      <c r="EEQ25" s="185"/>
      <c r="EER25" s="185"/>
      <c r="EES25" s="185"/>
      <c r="EET25" s="185"/>
      <c r="EEU25" s="185"/>
      <c r="EEV25" s="185"/>
      <c r="EEW25" s="185"/>
      <c r="EEX25" s="185"/>
      <c r="EEY25" s="185"/>
      <c r="EEZ25" s="185"/>
      <c r="EFA25" s="185"/>
      <c r="EFB25" s="185"/>
      <c r="EFC25" s="185"/>
      <c r="EFD25" s="185"/>
      <c r="EFE25" s="185"/>
      <c r="EFF25" s="185"/>
      <c r="EFG25" s="185"/>
      <c r="EFH25" s="185"/>
      <c r="EFI25" s="185"/>
      <c r="EFJ25" s="185"/>
      <c r="EFK25" s="185"/>
      <c r="EFL25" s="185"/>
      <c r="EFM25" s="185"/>
      <c r="EFN25" s="185"/>
      <c r="EFO25" s="185"/>
      <c r="EFP25" s="185"/>
      <c r="EFQ25" s="185"/>
      <c r="EFR25" s="185"/>
      <c r="EFS25" s="185"/>
      <c r="EFT25" s="185"/>
      <c r="EFU25" s="185"/>
      <c r="EFV25" s="185"/>
      <c r="EFW25" s="185"/>
      <c r="EFX25" s="185"/>
      <c r="EFY25" s="185"/>
      <c r="EFZ25" s="185"/>
      <c r="EGA25" s="185"/>
      <c r="EGB25" s="185"/>
      <c r="EGC25" s="185"/>
      <c r="EGD25" s="185"/>
      <c r="EGE25" s="185"/>
      <c r="EGF25" s="185"/>
      <c r="EGG25" s="185"/>
      <c r="EGH25" s="185"/>
      <c r="EGI25" s="185"/>
      <c r="EGJ25" s="185"/>
      <c r="EGK25" s="185"/>
      <c r="EGL25" s="185"/>
      <c r="EGM25" s="185"/>
      <c r="EGN25" s="185"/>
      <c r="EGO25" s="185"/>
      <c r="EGP25" s="185"/>
      <c r="EGQ25" s="185"/>
      <c r="EGR25" s="185"/>
      <c r="EGS25" s="185"/>
      <c r="EGT25" s="185"/>
      <c r="EGU25" s="185"/>
      <c r="EGV25" s="185"/>
      <c r="EGW25" s="185"/>
      <c r="EGX25" s="185"/>
      <c r="EGY25" s="185"/>
      <c r="EGZ25" s="185"/>
      <c r="EHA25" s="185"/>
      <c r="EHB25" s="185"/>
      <c r="EHC25" s="185"/>
      <c r="EHD25" s="185"/>
      <c r="EHE25" s="185"/>
      <c r="EHF25" s="185"/>
      <c r="EHG25" s="185"/>
      <c r="EHH25" s="185"/>
      <c r="EHI25" s="185"/>
      <c r="EHJ25" s="185"/>
      <c r="EHK25" s="185"/>
      <c r="EHL25" s="185"/>
      <c r="EHM25" s="185"/>
      <c r="EHN25" s="185"/>
      <c r="EHO25" s="185"/>
      <c r="EHP25" s="185"/>
      <c r="EHQ25" s="185"/>
      <c r="EHR25" s="185"/>
      <c r="EHS25" s="185"/>
      <c r="EHT25" s="185"/>
      <c r="EHU25" s="185"/>
      <c r="EHV25" s="185"/>
      <c r="EHW25" s="185"/>
      <c r="EHX25" s="185"/>
      <c r="EHY25" s="185"/>
      <c r="EHZ25" s="185"/>
      <c r="EIA25" s="185"/>
      <c r="EIB25" s="185"/>
      <c r="EIC25" s="185"/>
      <c r="EID25" s="185"/>
      <c r="EIE25" s="185"/>
      <c r="EIF25" s="185"/>
      <c r="EIG25" s="185"/>
      <c r="EIH25" s="185"/>
      <c r="EII25" s="185"/>
      <c r="EIJ25" s="185"/>
      <c r="EIK25" s="185"/>
      <c r="EIL25" s="185"/>
      <c r="EIM25" s="185"/>
      <c r="EIN25" s="185"/>
      <c r="EIO25" s="185"/>
      <c r="EIP25" s="185"/>
      <c r="EIQ25" s="185"/>
      <c r="EIR25" s="185"/>
      <c r="EIS25" s="185"/>
      <c r="EIT25" s="185"/>
      <c r="EIU25" s="185"/>
      <c r="EIV25" s="185"/>
      <c r="EIW25" s="185"/>
      <c r="EIX25" s="185"/>
      <c r="EIY25" s="185"/>
      <c r="EIZ25" s="185"/>
      <c r="EJA25" s="185"/>
      <c r="EJB25" s="185"/>
      <c r="EJC25" s="185"/>
      <c r="EJD25" s="185"/>
      <c r="EJE25" s="185"/>
      <c r="EJF25" s="185"/>
      <c r="EJG25" s="185"/>
      <c r="EJH25" s="185"/>
      <c r="EJI25" s="185"/>
      <c r="EJJ25" s="185"/>
      <c r="EJK25" s="185"/>
      <c r="EJL25" s="185"/>
      <c r="EJM25" s="185"/>
      <c r="EJN25" s="185"/>
      <c r="EJO25" s="185"/>
      <c r="EJP25" s="185"/>
      <c r="EJQ25" s="185"/>
      <c r="EJR25" s="185"/>
      <c r="EJS25" s="185"/>
      <c r="EJT25" s="185"/>
      <c r="EJU25" s="185"/>
      <c r="EJV25" s="185"/>
      <c r="EJW25" s="185"/>
      <c r="EJX25" s="185"/>
      <c r="EJY25" s="185"/>
      <c r="EJZ25" s="185"/>
      <c r="EKA25" s="185"/>
      <c r="EKB25" s="185"/>
      <c r="EKC25" s="185"/>
      <c r="EKD25" s="185"/>
      <c r="EKE25" s="185"/>
      <c r="EKF25" s="185"/>
      <c r="EKG25" s="185"/>
      <c r="EKH25" s="185"/>
      <c r="EKI25" s="185"/>
      <c r="EKJ25" s="185"/>
      <c r="EKK25" s="185"/>
      <c r="EKL25" s="185"/>
      <c r="EKM25" s="185"/>
      <c r="EKN25" s="185"/>
      <c r="EKO25" s="185"/>
      <c r="EKP25" s="185"/>
      <c r="EKQ25" s="185"/>
      <c r="EKR25" s="185"/>
      <c r="EKS25" s="185"/>
      <c r="EKT25" s="185"/>
      <c r="EKU25" s="185"/>
      <c r="EKV25" s="185"/>
      <c r="EKW25" s="185"/>
      <c r="EKX25" s="185"/>
      <c r="EKY25" s="185"/>
      <c r="EKZ25" s="185"/>
      <c r="ELA25" s="185"/>
      <c r="ELB25" s="185"/>
      <c r="ELC25" s="185"/>
      <c r="ELD25" s="185"/>
      <c r="ELE25" s="185"/>
      <c r="ELF25" s="185"/>
      <c r="ELG25" s="185"/>
      <c r="ELH25" s="185"/>
      <c r="ELI25" s="185"/>
      <c r="ELJ25" s="185"/>
      <c r="ELK25" s="185"/>
      <c r="ELL25" s="185"/>
      <c r="ELM25" s="185"/>
      <c r="ELN25" s="185"/>
      <c r="ELO25" s="185"/>
      <c r="ELP25" s="185"/>
      <c r="ELQ25" s="185"/>
      <c r="ELR25" s="185"/>
      <c r="ELS25" s="185"/>
      <c r="ELT25" s="185"/>
      <c r="ELU25" s="185"/>
      <c r="ELV25" s="185"/>
      <c r="ELW25" s="185"/>
      <c r="ELX25" s="185"/>
      <c r="ELY25" s="185"/>
      <c r="ELZ25" s="185"/>
      <c r="EMA25" s="185"/>
      <c r="EMB25" s="185"/>
      <c r="EMC25" s="185"/>
      <c r="EMD25" s="185"/>
      <c r="EME25" s="185"/>
      <c r="EMF25" s="185"/>
      <c r="EMG25" s="185"/>
      <c r="EMH25" s="185"/>
      <c r="EMI25" s="185"/>
      <c r="EMJ25" s="185"/>
      <c r="EMK25" s="185"/>
      <c r="EML25" s="185"/>
      <c r="EMM25" s="185"/>
      <c r="EMN25" s="185"/>
      <c r="EMO25" s="185"/>
      <c r="EMP25" s="185"/>
      <c r="EMQ25" s="185"/>
      <c r="EMR25" s="185"/>
      <c r="EMS25" s="185"/>
      <c r="EMT25" s="185"/>
      <c r="EMU25" s="185"/>
      <c r="EMV25" s="185"/>
      <c r="EMW25" s="185"/>
      <c r="EMX25" s="185"/>
      <c r="EMY25" s="185"/>
      <c r="EMZ25" s="185"/>
      <c r="ENA25" s="185"/>
      <c r="ENB25" s="185"/>
      <c r="ENC25" s="185"/>
      <c r="END25" s="185"/>
      <c r="ENE25" s="185"/>
      <c r="ENF25" s="185"/>
      <c r="ENG25" s="185"/>
      <c r="ENH25" s="185"/>
      <c r="ENI25" s="185"/>
      <c r="ENJ25" s="185"/>
      <c r="ENK25" s="185"/>
      <c r="ENL25" s="185"/>
      <c r="ENM25" s="185"/>
      <c r="ENN25" s="185"/>
      <c r="ENO25" s="185"/>
      <c r="ENP25" s="185"/>
      <c r="ENQ25" s="185"/>
      <c r="ENR25" s="185"/>
      <c r="ENS25" s="185"/>
      <c r="ENT25" s="185"/>
      <c r="ENU25" s="185"/>
      <c r="ENV25" s="185"/>
      <c r="ENW25" s="185"/>
      <c r="ENX25" s="185"/>
      <c r="ENY25" s="185"/>
      <c r="ENZ25" s="185"/>
      <c r="EOA25" s="185"/>
      <c r="EOB25" s="185"/>
      <c r="EOC25" s="185"/>
      <c r="EOD25" s="185"/>
      <c r="EOE25" s="185"/>
      <c r="EOF25" s="185"/>
      <c r="EOG25" s="185"/>
      <c r="EOH25" s="185"/>
      <c r="EOI25" s="185"/>
      <c r="EOJ25" s="185"/>
      <c r="EOK25" s="185"/>
      <c r="EOL25" s="185"/>
      <c r="EOM25" s="185"/>
      <c r="EON25" s="185"/>
      <c r="EOO25" s="185"/>
      <c r="EOP25" s="185"/>
      <c r="EOQ25" s="185"/>
      <c r="EOR25" s="185"/>
      <c r="EOS25" s="185"/>
      <c r="EOT25" s="185"/>
      <c r="EOU25" s="185"/>
      <c r="EOV25" s="185"/>
      <c r="EOW25" s="185"/>
      <c r="EOX25" s="185"/>
      <c r="EOY25" s="185"/>
      <c r="EOZ25" s="185"/>
      <c r="EPA25" s="185"/>
      <c r="EPB25" s="185"/>
      <c r="EPC25" s="185"/>
      <c r="EPD25" s="185"/>
      <c r="EPE25" s="185"/>
      <c r="EPF25" s="185"/>
      <c r="EPG25" s="185"/>
      <c r="EPH25" s="185"/>
      <c r="EPI25" s="185"/>
      <c r="EPJ25" s="185"/>
      <c r="EPK25" s="185"/>
      <c r="EPL25" s="185"/>
      <c r="EPM25" s="185"/>
      <c r="EPN25" s="185"/>
      <c r="EPO25" s="185"/>
      <c r="EPP25" s="185"/>
      <c r="EPQ25" s="185"/>
      <c r="EPR25" s="185"/>
      <c r="EPS25" s="185"/>
      <c r="EPT25" s="185"/>
      <c r="EPU25" s="185"/>
      <c r="EPV25" s="185"/>
      <c r="EPW25" s="185"/>
      <c r="EPX25" s="185"/>
      <c r="EPY25" s="185"/>
      <c r="EPZ25" s="185"/>
      <c r="EQA25" s="185"/>
      <c r="EQB25" s="185"/>
      <c r="EQC25" s="185"/>
      <c r="EQD25" s="185"/>
      <c r="EQE25" s="185"/>
      <c r="EQF25" s="185"/>
      <c r="EQG25" s="185"/>
      <c r="EQH25" s="185"/>
      <c r="EQI25" s="185"/>
      <c r="EQJ25" s="185"/>
      <c r="EQK25" s="185"/>
      <c r="EQL25" s="185"/>
      <c r="EQM25" s="185"/>
      <c r="EQN25" s="185"/>
      <c r="EQO25" s="185"/>
      <c r="EQP25" s="185"/>
      <c r="EQQ25" s="185"/>
      <c r="EQR25" s="185"/>
      <c r="EQS25" s="185"/>
      <c r="EQT25" s="185"/>
      <c r="EQU25" s="185"/>
      <c r="EQV25" s="185"/>
      <c r="EQW25" s="185"/>
      <c r="EQX25" s="185"/>
      <c r="EQY25" s="185"/>
      <c r="EQZ25" s="185"/>
      <c r="ERA25" s="185"/>
      <c r="ERB25" s="185"/>
      <c r="ERC25" s="185"/>
      <c r="ERD25" s="185"/>
      <c r="ERE25" s="185"/>
      <c r="ERF25" s="185"/>
      <c r="ERG25" s="185"/>
      <c r="ERH25" s="185"/>
      <c r="ERI25" s="185"/>
      <c r="ERJ25" s="185"/>
      <c r="ERK25" s="185"/>
      <c r="ERL25" s="185"/>
      <c r="ERM25" s="185"/>
      <c r="ERN25" s="185"/>
      <c r="ERO25" s="185"/>
      <c r="ERP25" s="185"/>
      <c r="ERQ25" s="185"/>
      <c r="ERR25" s="185"/>
      <c r="ERS25" s="185"/>
      <c r="ERT25" s="185"/>
      <c r="ERU25" s="185"/>
      <c r="ERV25" s="185"/>
      <c r="ERW25" s="185"/>
      <c r="ERX25" s="185"/>
      <c r="ERY25" s="185"/>
      <c r="ERZ25" s="185"/>
      <c r="ESA25" s="185"/>
      <c r="ESB25" s="185"/>
      <c r="ESC25" s="185"/>
      <c r="ESD25" s="185"/>
      <c r="ESE25" s="185"/>
      <c r="ESF25" s="185"/>
      <c r="ESG25" s="185"/>
      <c r="ESH25" s="185"/>
      <c r="ESI25" s="185"/>
      <c r="ESJ25" s="185"/>
      <c r="ESK25" s="185"/>
      <c r="ESL25" s="185"/>
      <c r="ESM25" s="185"/>
      <c r="ESN25" s="185"/>
      <c r="ESO25" s="185"/>
      <c r="ESP25" s="185"/>
      <c r="ESQ25" s="185"/>
      <c r="ESR25" s="185"/>
      <c r="ESS25" s="185"/>
      <c r="EST25" s="185"/>
      <c r="ESU25" s="185"/>
      <c r="ESV25" s="185"/>
      <c r="ESW25" s="185"/>
      <c r="ESX25" s="185"/>
      <c r="ESY25" s="185"/>
      <c r="ESZ25" s="185"/>
      <c r="ETA25" s="185"/>
      <c r="ETB25" s="185"/>
      <c r="ETC25" s="185"/>
      <c r="ETD25" s="185"/>
      <c r="ETE25" s="185"/>
      <c r="ETF25" s="185"/>
      <c r="ETG25" s="185"/>
      <c r="ETH25" s="185"/>
      <c r="ETI25" s="185"/>
      <c r="ETJ25" s="185"/>
      <c r="ETK25" s="185"/>
      <c r="ETL25" s="185"/>
      <c r="ETM25" s="185"/>
      <c r="ETN25" s="185"/>
      <c r="ETO25" s="185"/>
      <c r="ETP25" s="185"/>
      <c r="ETQ25" s="185"/>
      <c r="ETR25" s="185"/>
      <c r="ETS25" s="185"/>
      <c r="ETT25" s="185"/>
      <c r="ETU25" s="185"/>
      <c r="ETV25" s="185"/>
      <c r="ETW25" s="185"/>
      <c r="ETX25" s="185"/>
      <c r="ETY25" s="185"/>
      <c r="ETZ25" s="185"/>
      <c r="EUA25" s="185"/>
      <c r="EUB25" s="185"/>
      <c r="EUC25" s="185"/>
      <c r="EUD25" s="185"/>
      <c r="EUE25" s="185"/>
      <c r="EUF25" s="185"/>
      <c r="EUG25" s="185"/>
      <c r="EUH25" s="185"/>
      <c r="EUI25" s="185"/>
      <c r="EUJ25" s="185"/>
      <c r="EUK25" s="185"/>
      <c r="EUL25" s="185"/>
      <c r="EUM25" s="185"/>
      <c r="EUN25" s="185"/>
      <c r="EUO25" s="185"/>
      <c r="EUP25" s="185"/>
      <c r="EUQ25" s="185"/>
      <c r="EUR25" s="185"/>
      <c r="EUS25" s="185"/>
      <c r="EUT25" s="185"/>
      <c r="EUU25" s="185"/>
      <c r="EUV25" s="185"/>
      <c r="EUW25" s="185"/>
      <c r="EUX25" s="185"/>
      <c r="EUY25" s="185"/>
      <c r="EUZ25" s="185"/>
      <c r="EVA25" s="185"/>
      <c r="EVB25" s="185"/>
      <c r="EVC25" s="185"/>
      <c r="EVD25" s="185"/>
      <c r="EVE25" s="185"/>
      <c r="EVF25" s="185"/>
      <c r="EVG25" s="185"/>
      <c r="EVH25" s="185"/>
      <c r="EVI25" s="185"/>
      <c r="EVJ25" s="185"/>
      <c r="EVK25" s="185"/>
      <c r="EVL25" s="185"/>
      <c r="EVM25" s="185"/>
      <c r="EVN25" s="185"/>
      <c r="EVO25" s="185"/>
      <c r="EVP25" s="185"/>
      <c r="EVQ25" s="185"/>
      <c r="EVR25" s="185"/>
      <c r="EVS25" s="185"/>
      <c r="EVT25" s="185"/>
      <c r="EVU25" s="185"/>
      <c r="EVV25" s="185"/>
      <c r="EVW25" s="185"/>
      <c r="EVX25" s="185"/>
      <c r="EVY25" s="185"/>
      <c r="EVZ25" s="185"/>
      <c r="EWA25" s="185"/>
      <c r="EWB25" s="185"/>
      <c r="EWC25" s="185"/>
      <c r="EWD25" s="185"/>
      <c r="EWE25" s="185"/>
      <c r="EWF25" s="185"/>
      <c r="EWG25" s="185"/>
      <c r="EWH25" s="185"/>
      <c r="EWI25" s="185"/>
      <c r="EWJ25" s="185"/>
      <c r="EWK25" s="185"/>
      <c r="EWL25" s="185"/>
      <c r="EWM25" s="185"/>
      <c r="EWN25" s="185"/>
      <c r="EWO25" s="185"/>
      <c r="EWP25" s="185"/>
      <c r="EWQ25" s="185"/>
      <c r="EWR25" s="185"/>
      <c r="EWS25" s="185"/>
      <c r="EWT25" s="185"/>
      <c r="EWU25" s="185"/>
      <c r="EWV25" s="185"/>
      <c r="EWW25" s="185"/>
      <c r="EWX25" s="185"/>
      <c r="EWY25" s="185"/>
      <c r="EWZ25" s="185"/>
      <c r="EXA25" s="185"/>
      <c r="EXB25" s="185"/>
      <c r="EXC25" s="185"/>
      <c r="EXD25" s="185"/>
      <c r="EXE25" s="185"/>
      <c r="EXF25" s="185"/>
      <c r="EXG25" s="185"/>
      <c r="EXH25" s="185"/>
      <c r="EXI25" s="185"/>
      <c r="EXJ25" s="185"/>
      <c r="EXK25" s="185"/>
      <c r="EXL25" s="185"/>
      <c r="EXM25" s="185"/>
      <c r="EXN25" s="185"/>
      <c r="EXO25" s="185"/>
      <c r="EXP25" s="185"/>
      <c r="EXQ25" s="185"/>
      <c r="EXR25" s="185"/>
      <c r="EXS25" s="185"/>
      <c r="EXT25" s="185"/>
      <c r="EXU25" s="185"/>
      <c r="EXV25" s="185"/>
      <c r="EXW25" s="185"/>
      <c r="EXX25" s="185"/>
      <c r="EXY25" s="185"/>
      <c r="EXZ25" s="185"/>
      <c r="EYA25" s="185"/>
      <c r="EYB25" s="185"/>
      <c r="EYC25" s="185"/>
      <c r="EYD25" s="185"/>
      <c r="EYE25" s="185"/>
      <c r="EYF25" s="185"/>
      <c r="EYG25" s="185"/>
      <c r="EYH25" s="185"/>
      <c r="EYI25" s="185"/>
      <c r="EYJ25" s="185"/>
      <c r="EYK25" s="185"/>
      <c r="EYL25" s="185"/>
      <c r="EYM25" s="185"/>
      <c r="EYN25" s="185"/>
      <c r="EYO25" s="185"/>
      <c r="EYP25" s="185"/>
      <c r="EYQ25" s="185"/>
      <c r="EYR25" s="185"/>
      <c r="EYS25" s="185"/>
      <c r="EYT25" s="185"/>
      <c r="EYU25" s="185"/>
      <c r="EYV25" s="185"/>
      <c r="EYW25" s="185"/>
      <c r="EYX25" s="185"/>
      <c r="EYY25" s="185"/>
      <c r="EYZ25" s="185"/>
      <c r="EZA25" s="185"/>
      <c r="EZB25" s="185"/>
      <c r="EZC25" s="185"/>
      <c r="EZD25" s="185"/>
      <c r="EZE25" s="185"/>
      <c r="EZF25" s="185"/>
      <c r="EZG25" s="185"/>
      <c r="EZH25" s="185"/>
      <c r="EZI25" s="185"/>
      <c r="EZJ25" s="185"/>
      <c r="EZK25" s="185"/>
      <c r="EZL25" s="185"/>
      <c r="EZM25" s="185"/>
      <c r="EZN25" s="185"/>
      <c r="EZO25" s="185"/>
      <c r="EZP25" s="185"/>
      <c r="EZQ25" s="185"/>
      <c r="EZR25" s="185"/>
      <c r="EZS25" s="185"/>
      <c r="EZT25" s="185"/>
      <c r="EZU25" s="185"/>
      <c r="EZV25" s="185"/>
      <c r="EZW25" s="185"/>
      <c r="EZX25" s="185"/>
      <c r="EZY25" s="185"/>
      <c r="EZZ25" s="185"/>
      <c r="FAA25" s="185"/>
      <c r="FAB25" s="185"/>
      <c r="FAC25" s="185"/>
      <c r="FAD25" s="185"/>
      <c r="FAE25" s="185"/>
      <c r="FAF25" s="185"/>
      <c r="FAG25" s="185"/>
      <c r="FAH25" s="185"/>
      <c r="FAI25" s="185"/>
      <c r="FAJ25" s="185"/>
      <c r="FAK25" s="185"/>
      <c r="FAL25" s="185"/>
      <c r="FAM25" s="185"/>
      <c r="FAN25" s="185"/>
      <c r="FAO25" s="185"/>
      <c r="FAP25" s="185"/>
      <c r="FAQ25" s="185"/>
      <c r="FAR25" s="185"/>
      <c r="FAS25" s="185"/>
      <c r="FAT25" s="185"/>
      <c r="FAU25" s="185"/>
      <c r="FAV25" s="185"/>
      <c r="FAW25" s="185"/>
      <c r="FAX25" s="185"/>
      <c r="FAY25" s="185"/>
      <c r="FAZ25" s="185"/>
      <c r="FBA25" s="185"/>
      <c r="FBB25" s="185"/>
      <c r="FBC25" s="185"/>
      <c r="FBD25" s="185"/>
      <c r="FBE25" s="185"/>
      <c r="FBF25" s="185"/>
      <c r="FBG25" s="185"/>
      <c r="FBH25" s="185"/>
      <c r="FBI25" s="185"/>
      <c r="FBJ25" s="185"/>
      <c r="FBK25" s="185"/>
      <c r="FBL25" s="185"/>
      <c r="FBM25" s="185"/>
      <c r="FBN25" s="185"/>
      <c r="FBO25" s="185"/>
      <c r="FBP25" s="185"/>
      <c r="FBQ25" s="185"/>
      <c r="FBR25" s="185"/>
      <c r="FBS25" s="185"/>
      <c r="FBT25" s="185"/>
      <c r="FBU25" s="185"/>
      <c r="FBV25" s="185"/>
      <c r="FBW25" s="185"/>
      <c r="FBX25" s="185"/>
      <c r="FBY25" s="185"/>
      <c r="FBZ25" s="185"/>
      <c r="FCA25" s="185"/>
      <c r="FCB25" s="185"/>
      <c r="FCC25" s="185"/>
      <c r="FCD25" s="185"/>
      <c r="FCE25" s="185"/>
      <c r="FCF25" s="185"/>
      <c r="FCG25" s="185"/>
      <c r="FCH25" s="185"/>
      <c r="FCI25" s="185"/>
      <c r="FCJ25" s="185"/>
      <c r="FCK25" s="185"/>
      <c r="FCL25" s="185"/>
      <c r="FCM25" s="185"/>
      <c r="FCN25" s="185"/>
      <c r="FCO25" s="185"/>
      <c r="FCP25" s="185"/>
      <c r="FCQ25" s="185"/>
      <c r="FCR25" s="185"/>
      <c r="FCS25" s="185"/>
      <c r="FCT25" s="185"/>
      <c r="FCU25" s="185"/>
      <c r="FCV25" s="185"/>
      <c r="FCW25" s="185"/>
      <c r="FCX25" s="185"/>
      <c r="FCY25" s="185"/>
      <c r="FCZ25" s="185"/>
      <c r="FDA25" s="185"/>
      <c r="FDB25" s="185"/>
      <c r="FDC25" s="185"/>
      <c r="FDD25" s="185"/>
      <c r="FDE25" s="185"/>
      <c r="FDF25" s="185"/>
      <c r="FDG25" s="185"/>
      <c r="FDH25" s="185"/>
      <c r="FDI25" s="185"/>
      <c r="FDJ25" s="185"/>
      <c r="FDK25" s="185"/>
      <c r="FDL25" s="185"/>
      <c r="FDM25" s="185"/>
      <c r="FDN25" s="185"/>
      <c r="FDO25" s="185"/>
      <c r="FDP25" s="185"/>
      <c r="FDQ25" s="185"/>
      <c r="FDR25" s="185"/>
      <c r="FDS25" s="185"/>
      <c r="FDT25" s="185"/>
      <c r="FDU25" s="185"/>
      <c r="FDV25" s="185"/>
      <c r="FDW25" s="185"/>
      <c r="FDX25" s="185"/>
      <c r="FDY25" s="185"/>
      <c r="FDZ25" s="185"/>
      <c r="FEA25" s="185"/>
      <c r="FEB25" s="185"/>
      <c r="FEC25" s="185"/>
      <c r="FED25" s="185"/>
      <c r="FEE25" s="185"/>
      <c r="FEF25" s="185"/>
      <c r="FEG25" s="185"/>
      <c r="FEH25" s="185"/>
      <c r="FEI25" s="185"/>
      <c r="FEJ25" s="185"/>
      <c r="FEK25" s="185"/>
      <c r="FEL25" s="185"/>
      <c r="FEM25" s="185"/>
      <c r="FEN25" s="185"/>
      <c r="FEO25" s="185"/>
      <c r="FEP25" s="185"/>
      <c r="FEQ25" s="185"/>
      <c r="FER25" s="185"/>
      <c r="FES25" s="185"/>
      <c r="FET25" s="185"/>
      <c r="FEU25" s="185"/>
      <c r="FEV25" s="185"/>
      <c r="FEW25" s="185"/>
      <c r="FEX25" s="185"/>
      <c r="FEY25" s="185"/>
      <c r="FEZ25" s="185"/>
      <c r="FFA25" s="185"/>
      <c r="FFB25" s="185"/>
      <c r="FFC25" s="185"/>
      <c r="FFD25" s="185"/>
      <c r="FFE25" s="185"/>
      <c r="FFF25" s="185"/>
      <c r="FFG25" s="185"/>
      <c r="FFH25" s="185"/>
      <c r="FFI25" s="185"/>
      <c r="FFJ25" s="185"/>
      <c r="FFK25" s="185"/>
      <c r="FFL25" s="185"/>
      <c r="FFM25" s="185"/>
      <c r="FFN25" s="185"/>
      <c r="FFO25" s="185"/>
      <c r="FFP25" s="185"/>
      <c r="FFQ25" s="185"/>
      <c r="FFR25" s="185"/>
      <c r="FFS25" s="185"/>
      <c r="FFT25" s="185"/>
      <c r="FFU25" s="185"/>
      <c r="FFV25" s="185"/>
      <c r="FFW25" s="185"/>
      <c r="FFX25" s="185"/>
      <c r="FFY25" s="185"/>
      <c r="FFZ25" s="185"/>
      <c r="FGA25" s="185"/>
      <c r="FGB25" s="185"/>
      <c r="FGC25" s="185"/>
      <c r="FGD25" s="185"/>
      <c r="FGE25" s="185"/>
      <c r="FGF25" s="185"/>
      <c r="FGG25" s="185"/>
      <c r="FGH25" s="185"/>
      <c r="FGI25" s="185"/>
      <c r="FGJ25" s="185"/>
      <c r="FGK25" s="185"/>
      <c r="FGL25" s="185"/>
      <c r="FGM25" s="185"/>
      <c r="FGN25" s="185"/>
      <c r="FGO25" s="185"/>
      <c r="FGP25" s="185"/>
      <c r="FGQ25" s="185"/>
      <c r="FGR25" s="185"/>
      <c r="FGS25" s="185"/>
      <c r="FGT25" s="185"/>
      <c r="FGU25" s="185"/>
      <c r="FGV25" s="185"/>
      <c r="FGW25" s="185"/>
      <c r="FGX25" s="185"/>
      <c r="FGY25" s="185"/>
      <c r="FGZ25" s="185"/>
      <c r="FHA25" s="185"/>
      <c r="FHB25" s="185"/>
      <c r="FHC25" s="185"/>
      <c r="FHD25" s="185"/>
      <c r="FHE25" s="185"/>
      <c r="FHF25" s="185"/>
      <c r="FHG25" s="185"/>
      <c r="FHH25" s="185"/>
      <c r="FHI25" s="185"/>
      <c r="FHJ25" s="185"/>
      <c r="FHK25" s="185"/>
      <c r="FHL25" s="185"/>
      <c r="FHM25" s="185"/>
      <c r="FHN25" s="185"/>
      <c r="FHO25" s="185"/>
      <c r="FHP25" s="185"/>
      <c r="FHQ25" s="185"/>
      <c r="FHR25" s="185"/>
      <c r="FHS25" s="185"/>
      <c r="FHT25" s="185"/>
      <c r="FHU25" s="185"/>
      <c r="FHV25" s="185"/>
      <c r="FHW25" s="185"/>
      <c r="FHX25" s="185"/>
      <c r="FHY25" s="185"/>
      <c r="FHZ25" s="185"/>
      <c r="FIA25" s="185"/>
      <c r="FIB25" s="185"/>
      <c r="FIC25" s="185"/>
      <c r="FID25" s="185"/>
      <c r="FIE25" s="185"/>
      <c r="FIF25" s="185"/>
      <c r="FIG25" s="185"/>
      <c r="FIH25" s="185"/>
      <c r="FII25" s="185"/>
      <c r="FIJ25" s="185"/>
      <c r="FIK25" s="185"/>
      <c r="FIL25" s="185"/>
      <c r="FIM25" s="185"/>
      <c r="FIN25" s="185"/>
      <c r="FIO25" s="185"/>
      <c r="FIP25" s="185"/>
      <c r="FIQ25" s="185"/>
      <c r="FIR25" s="185"/>
      <c r="FIS25" s="185"/>
      <c r="FIT25" s="185"/>
      <c r="FIU25" s="185"/>
      <c r="FIV25" s="185"/>
      <c r="FIW25" s="185"/>
      <c r="FIX25" s="185"/>
      <c r="FIY25" s="185"/>
      <c r="FIZ25" s="185"/>
      <c r="FJA25" s="185"/>
      <c r="FJB25" s="185"/>
      <c r="FJC25" s="185"/>
      <c r="FJD25" s="185"/>
      <c r="FJE25" s="185"/>
      <c r="FJF25" s="185"/>
      <c r="FJG25" s="185"/>
      <c r="FJH25" s="185"/>
      <c r="FJI25" s="185"/>
      <c r="FJJ25" s="185"/>
      <c r="FJK25" s="185"/>
      <c r="FJL25" s="185"/>
      <c r="FJM25" s="185"/>
      <c r="FJN25" s="185"/>
      <c r="FJO25" s="185"/>
      <c r="FJP25" s="185"/>
      <c r="FJQ25" s="185"/>
      <c r="FJR25" s="185"/>
      <c r="FJS25" s="185"/>
      <c r="FJT25" s="185"/>
      <c r="FJU25" s="185"/>
      <c r="FJV25" s="185"/>
      <c r="FJW25" s="185"/>
      <c r="FJX25" s="185"/>
      <c r="FJY25" s="185"/>
      <c r="FJZ25" s="185"/>
      <c r="FKA25" s="185"/>
      <c r="FKB25" s="185"/>
      <c r="FKC25" s="185"/>
      <c r="FKD25" s="185"/>
      <c r="FKE25" s="185"/>
      <c r="FKF25" s="185"/>
      <c r="FKG25" s="185"/>
      <c r="FKH25" s="185"/>
      <c r="FKI25" s="185"/>
      <c r="FKJ25" s="185"/>
      <c r="FKK25" s="185"/>
      <c r="FKL25" s="185"/>
      <c r="FKM25" s="185"/>
      <c r="FKN25" s="185"/>
      <c r="FKO25" s="185"/>
      <c r="FKP25" s="185"/>
      <c r="FKQ25" s="185"/>
      <c r="FKR25" s="185"/>
      <c r="FKS25" s="185"/>
      <c r="FKT25" s="185"/>
      <c r="FKU25" s="185"/>
      <c r="FKV25" s="185"/>
      <c r="FKW25" s="185"/>
      <c r="FKX25" s="185"/>
      <c r="FKY25" s="185"/>
      <c r="FKZ25" s="185"/>
      <c r="FLA25" s="185"/>
      <c r="FLB25" s="185"/>
      <c r="FLC25" s="185"/>
      <c r="FLD25" s="185"/>
      <c r="FLE25" s="185"/>
      <c r="FLF25" s="185"/>
      <c r="FLG25" s="185"/>
      <c r="FLH25" s="185"/>
      <c r="FLI25" s="185"/>
      <c r="FLJ25" s="185"/>
      <c r="FLK25" s="185"/>
      <c r="FLL25" s="185"/>
      <c r="FLM25" s="185"/>
      <c r="FLN25" s="185"/>
      <c r="FLO25" s="185"/>
      <c r="FLP25" s="185"/>
      <c r="FLQ25" s="185"/>
      <c r="FLR25" s="185"/>
      <c r="FLS25" s="185"/>
      <c r="FLT25" s="185"/>
      <c r="FLU25" s="185"/>
      <c r="FLV25" s="185"/>
      <c r="FLW25" s="185"/>
      <c r="FLX25" s="185"/>
      <c r="FLY25" s="185"/>
      <c r="FLZ25" s="185"/>
      <c r="FMA25" s="185"/>
      <c r="FMB25" s="185"/>
      <c r="FMC25" s="185"/>
      <c r="FMD25" s="185"/>
      <c r="FME25" s="185"/>
      <c r="FMF25" s="185"/>
      <c r="FMG25" s="185"/>
      <c r="FMH25" s="185"/>
      <c r="FMI25" s="185"/>
      <c r="FMJ25" s="185"/>
      <c r="FMK25" s="185"/>
      <c r="FML25" s="185"/>
      <c r="FMM25" s="185"/>
      <c r="FMN25" s="185"/>
      <c r="FMO25" s="185"/>
      <c r="FMP25" s="185"/>
      <c r="FMQ25" s="185"/>
      <c r="FMR25" s="185"/>
      <c r="FMS25" s="185"/>
      <c r="FMT25" s="185"/>
      <c r="FMU25" s="185"/>
      <c r="FMV25" s="185"/>
      <c r="FMW25" s="185"/>
      <c r="FMX25" s="185"/>
      <c r="FMY25" s="185"/>
      <c r="FMZ25" s="185"/>
      <c r="FNA25" s="185"/>
      <c r="FNB25" s="185"/>
      <c r="FNC25" s="185"/>
      <c r="FND25" s="185"/>
      <c r="FNE25" s="185"/>
      <c r="FNF25" s="185"/>
      <c r="FNG25" s="185"/>
      <c r="FNH25" s="185"/>
      <c r="FNI25" s="185"/>
      <c r="FNJ25" s="185"/>
      <c r="FNK25" s="185"/>
      <c r="FNL25" s="185"/>
      <c r="FNM25" s="185"/>
      <c r="FNN25" s="185"/>
      <c r="FNO25" s="185"/>
      <c r="FNP25" s="185"/>
      <c r="FNQ25" s="185"/>
      <c r="FNR25" s="185"/>
      <c r="FNS25" s="185"/>
      <c r="FNT25" s="185"/>
      <c r="FNU25" s="185"/>
      <c r="FNV25" s="185"/>
      <c r="FNW25" s="185"/>
      <c r="FNX25" s="185"/>
      <c r="FNY25" s="185"/>
      <c r="FNZ25" s="185"/>
      <c r="FOA25" s="185"/>
      <c r="FOB25" s="185"/>
      <c r="FOC25" s="185"/>
      <c r="FOD25" s="185"/>
      <c r="FOE25" s="185"/>
      <c r="FOF25" s="185"/>
      <c r="FOG25" s="185"/>
      <c r="FOH25" s="185"/>
      <c r="FOI25" s="185"/>
      <c r="FOJ25" s="185"/>
      <c r="FOK25" s="185"/>
      <c r="FOL25" s="185"/>
      <c r="FOM25" s="185"/>
      <c r="FON25" s="185"/>
      <c r="FOO25" s="185"/>
      <c r="FOP25" s="185"/>
      <c r="FOQ25" s="185"/>
      <c r="FOR25" s="185"/>
      <c r="FOS25" s="185"/>
      <c r="FOT25" s="185"/>
      <c r="FOU25" s="185"/>
      <c r="FOV25" s="185"/>
      <c r="FOW25" s="185"/>
      <c r="FOX25" s="185"/>
      <c r="FOY25" s="185"/>
      <c r="FOZ25" s="185"/>
      <c r="FPA25" s="185"/>
      <c r="FPB25" s="185"/>
      <c r="FPC25" s="185"/>
      <c r="FPD25" s="185"/>
      <c r="FPE25" s="185"/>
      <c r="FPF25" s="185"/>
      <c r="FPG25" s="185"/>
      <c r="FPH25" s="185"/>
      <c r="FPI25" s="185"/>
      <c r="FPJ25" s="185"/>
      <c r="FPK25" s="185"/>
      <c r="FPL25" s="185"/>
      <c r="FPM25" s="185"/>
      <c r="FPN25" s="185"/>
      <c r="FPO25" s="185"/>
      <c r="FPP25" s="185"/>
      <c r="FPQ25" s="185"/>
      <c r="FPR25" s="185"/>
      <c r="FPS25" s="185"/>
      <c r="FPT25" s="185"/>
      <c r="FPU25" s="185"/>
      <c r="FPV25" s="185"/>
      <c r="FPW25" s="185"/>
      <c r="FPX25" s="185"/>
      <c r="FPY25" s="185"/>
      <c r="FPZ25" s="185"/>
      <c r="FQA25" s="185"/>
      <c r="FQB25" s="185"/>
      <c r="FQC25" s="185"/>
      <c r="FQD25" s="185"/>
      <c r="FQE25" s="185"/>
      <c r="FQF25" s="185"/>
      <c r="FQG25" s="185"/>
      <c r="FQH25" s="185"/>
      <c r="FQI25" s="185"/>
      <c r="FQJ25" s="185"/>
      <c r="FQK25" s="185"/>
      <c r="FQL25" s="185"/>
      <c r="FQM25" s="185"/>
      <c r="FQN25" s="185"/>
      <c r="FQO25" s="185"/>
      <c r="FQP25" s="185"/>
      <c r="FQQ25" s="185"/>
      <c r="FQR25" s="185"/>
      <c r="FQS25" s="185"/>
      <c r="FQT25" s="185"/>
      <c r="FQU25" s="185"/>
      <c r="FQV25" s="185"/>
      <c r="FQW25" s="185"/>
      <c r="FQX25" s="185"/>
      <c r="FQY25" s="185"/>
      <c r="FQZ25" s="185"/>
      <c r="FRA25" s="185"/>
      <c r="FRB25" s="185"/>
      <c r="FRC25" s="185"/>
      <c r="FRD25" s="185"/>
      <c r="FRE25" s="185"/>
      <c r="FRF25" s="185"/>
      <c r="FRG25" s="185"/>
      <c r="FRH25" s="185"/>
      <c r="FRI25" s="185"/>
      <c r="FRJ25" s="185"/>
      <c r="FRK25" s="185"/>
      <c r="FRL25" s="185"/>
      <c r="FRM25" s="185"/>
      <c r="FRN25" s="185"/>
      <c r="FRO25" s="185"/>
      <c r="FRP25" s="185"/>
      <c r="FRQ25" s="185"/>
      <c r="FRR25" s="185"/>
      <c r="FRS25" s="185"/>
      <c r="FRT25" s="185"/>
      <c r="FRU25" s="185"/>
      <c r="FRV25" s="185"/>
      <c r="FRW25" s="185"/>
      <c r="FRX25" s="185"/>
      <c r="FRY25" s="185"/>
      <c r="FRZ25" s="185"/>
      <c r="FSA25" s="185"/>
      <c r="FSB25" s="185"/>
      <c r="FSC25" s="185"/>
      <c r="FSD25" s="185"/>
      <c r="FSE25" s="185"/>
      <c r="FSF25" s="185"/>
      <c r="FSG25" s="185"/>
      <c r="FSH25" s="185"/>
      <c r="FSI25" s="185"/>
      <c r="FSJ25" s="185"/>
      <c r="FSK25" s="185"/>
      <c r="FSL25" s="185"/>
      <c r="FSM25" s="185"/>
      <c r="FSN25" s="185"/>
      <c r="FSO25" s="185"/>
      <c r="FSP25" s="185"/>
      <c r="FSQ25" s="185"/>
      <c r="FSR25" s="185"/>
      <c r="FSS25" s="185"/>
      <c r="FST25" s="185"/>
      <c r="FSU25" s="185"/>
      <c r="FSV25" s="185"/>
      <c r="FSW25" s="185"/>
      <c r="FSX25" s="185"/>
      <c r="FSY25" s="185"/>
      <c r="FSZ25" s="185"/>
      <c r="FTA25" s="185"/>
      <c r="FTB25" s="185"/>
      <c r="FTC25" s="185"/>
      <c r="FTD25" s="185"/>
      <c r="FTE25" s="185"/>
      <c r="FTF25" s="185"/>
      <c r="FTG25" s="185"/>
      <c r="FTH25" s="185"/>
      <c r="FTI25" s="185"/>
      <c r="FTJ25" s="185"/>
      <c r="FTK25" s="185"/>
      <c r="FTL25" s="185"/>
      <c r="FTM25" s="185"/>
      <c r="FTN25" s="185"/>
      <c r="FTO25" s="185"/>
      <c r="FTP25" s="185"/>
      <c r="FTQ25" s="185"/>
      <c r="FTR25" s="185"/>
      <c r="FTS25" s="185"/>
      <c r="FTT25" s="185"/>
      <c r="FTU25" s="185"/>
      <c r="FTV25" s="185"/>
      <c r="FTW25" s="185"/>
      <c r="FTX25" s="185"/>
      <c r="FTY25" s="185"/>
      <c r="FTZ25" s="185"/>
      <c r="FUA25" s="185"/>
      <c r="FUB25" s="185"/>
      <c r="FUC25" s="185"/>
      <c r="FUD25" s="185"/>
      <c r="FUE25" s="185"/>
      <c r="FUF25" s="185"/>
      <c r="FUG25" s="185"/>
      <c r="FUH25" s="185"/>
      <c r="FUI25" s="185"/>
      <c r="FUJ25" s="185"/>
      <c r="FUK25" s="185"/>
      <c r="FUL25" s="185"/>
      <c r="FUM25" s="185"/>
      <c r="FUN25" s="185"/>
      <c r="FUO25" s="185"/>
      <c r="FUP25" s="185"/>
      <c r="FUQ25" s="185"/>
      <c r="FUR25" s="185"/>
      <c r="FUS25" s="185"/>
      <c r="FUT25" s="185"/>
      <c r="FUU25" s="185"/>
      <c r="FUV25" s="185"/>
      <c r="FUW25" s="185"/>
      <c r="FUX25" s="185"/>
      <c r="FUY25" s="185"/>
      <c r="FUZ25" s="185"/>
      <c r="FVA25" s="185"/>
      <c r="FVB25" s="185"/>
      <c r="FVC25" s="185"/>
      <c r="FVD25" s="185"/>
      <c r="FVE25" s="185"/>
      <c r="FVF25" s="185"/>
      <c r="FVG25" s="185"/>
      <c r="FVH25" s="185"/>
      <c r="FVI25" s="185"/>
      <c r="FVJ25" s="185"/>
      <c r="FVK25" s="185"/>
      <c r="FVL25" s="185"/>
      <c r="FVM25" s="185"/>
      <c r="FVN25" s="185"/>
      <c r="FVO25" s="185"/>
      <c r="FVP25" s="185"/>
      <c r="FVQ25" s="185"/>
      <c r="FVR25" s="185"/>
      <c r="FVS25" s="185"/>
      <c r="FVT25" s="185"/>
      <c r="FVU25" s="185"/>
      <c r="FVV25" s="185"/>
      <c r="FVW25" s="185"/>
      <c r="FVX25" s="185"/>
      <c r="FVY25" s="185"/>
      <c r="FVZ25" s="185"/>
      <c r="FWA25" s="185"/>
      <c r="FWB25" s="185"/>
      <c r="FWC25" s="185"/>
      <c r="FWD25" s="185"/>
      <c r="FWE25" s="185"/>
      <c r="FWF25" s="185"/>
      <c r="FWG25" s="185"/>
      <c r="FWH25" s="185"/>
      <c r="FWI25" s="185"/>
      <c r="FWJ25" s="185"/>
      <c r="FWK25" s="185"/>
      <c r="FWL25" s="185"/>
      <c r="FWM25" s="185"/>
      <c r="FWN25" s="185"/>
      <c r="FWO25" s="185"/>
      <c r="FWP25" s="185"/>
      <c r="FWQ25" s="185"/>
      <c r="FWR25" s="185"/>
      <c r="FWS25" s="185"/>
      <c r="FWT25" s="185"/>
      <c r="FWU25" s="185"/>
      <c r="FWV25" s="185"/>
      <c r="FWW25" s="185"/>
      <c r="FWX25" s="185"/>
      <c r="FWY25" s="185"/>
      <c r="FWZ25" s="185"/>
      <c r="FXA25" s="185"/>
      <c r="FXB25" s="185"/>
      <c r="FXC25" s="185"/>
      <c r="FXD25" s="185"/>
      <c r="FXE25" s="185"/>
      <c r="FXF25" s="185"/>
      <c r="FXG25" s="185"/>
      <c r="FXH25" s="185"/>
      <c r="FXI25" s="185"/>
      <c r="FXJ25" s="185"/>
      <c r="FXK25" s="185"/>
      <c r="FXL25" s="185"/>
      <c r="FXM25" s="185"/>
      <c r="FXN25" s="185"/>
      <c r="FXO25" s="185"/>
      <c r="FXP25" s="185"/>
      <c r="FXQ25" s="185"/>
      <c r="FXR25" s="185"/>
      <c r="FXS25" s="185"/>
      <c r="FXT25" s="185"/>
      <c r="FXU25" s="185"/>
      <c r="FXV25" s="185"/>
      <c r="FXW25" s="185"/>
      <c r="FXX25" s="185"/>
      <c r="FXY25" s="185"/>
      <c r="FXZ25" s="185"/>
      <c r="FYA25" s="185"/>
      <c r="FYB25" s="185"/>
      <c r="FYC25" s="185"/>
      <c r="FYD25" s="185"/>
      <c r="FYE25" s="185"/>
      <c r="FYF25" s="185"/>
      <c r="FYG25" s="185"/>
      <c r="FYH25" s="185"/>
      <c r="FYI25" s="185"/>
      <c r="FYJ25" s="185"/>
      <c r="FYK25" s="185"/>
      <c r="FYL25" s="185"/>
      <c r="FYM25" s="185"/>
      <c r="FYN25" s="185"/>
      <c r="FYO25" s="185"/>
      <c r="FYP25" s="185"/>
      <c r="FYQ25" s="185"/>
      <c r="FYR25" s="185"/>
      <c r="FYS25" s="185"/>
      <c r="FYT25" s="185"/>
      <c r="FYU25" s="185"/>
      <c r="FYV25" s="185"/>
      <c r="FYW25" s="185"/>
      <c r="FYX25" s="185"/>
      <c r="FYY25" s="185"/>
      <c r="FYZ25" s="185"/>
      <c r="FZA25" s="185"/>
      <c r="FZB25" s="185"/>
      <c r="FZC25" s="185"/>
      <c r="FZD25" s="185"/>
      <c r="FZE25" s="185"/>
      <c r="FZF25" s="185"/>
      <c r="FZG25" s="185"/>
      <c r="FZH25" s="185"/>
      <c r="FZI25" s="185"/>
      <c r="FZJ25" s="185"/>
      <c r="FZK25" s="185"/>
      <c r="FZL25" s="185"/>
      <c r="FZM25" s="185"/>
      <c r="FZN25" s="185"/>
      <c r="FZO25" s="185"/>
      <c r="FZP25" s="185"/>
      <c r="FZQ25" s="185"/>
      <c r="FZR25" s="185"/>
      <c r="FZS25" s="185"/>
      <c r="FZT25" s="185"/>
      <c r="FZU25" s="185"/>
      <c r="FZV25" s="185"/>
      <c r="FZW25" s="185"/>
      <c r="FZX25" s="185"/>
      <c r="FZY25" s="185"/>
      <c r="FZZ25" s="185"/>
      <c r="GAA25" s="185"/>
      <c r="GAB25" s="185"/>
      <c r="GAC25" s="185"/>
      <c r="GAD25" s="185"/>
      <c r="GAE25" s="185"/>
      <c r="GAF25" s="185"/>
      <c r="GAG25" s="185"/>
      <c r="GAH25" s="185"/>
      <c r="GAI25" s="185"/>
      <c r="GAJ25" s="185"/>
      <c r="GAK25" s="185"/>
      <c r="GAL25" s="185"/>
      <c r="GAM25" s="185"/>
      <c r="GAN25" s="185"/>
      <c r="GAO25" s="185"/>
      <c r="GAP25" s="185"/>
      <c r="GAQ25" s="185"/>
      <c r="GAR25" s="185"/>
      <c r="GAS25" s="185"/>
      <c r="GAT25" s="185"/>
      <c r="GAU25" s="185"/>
      <c r="GAV25" s="185"/>
      <c r="GAW25" s="185"/>
      <c r="GAX25" s="185"/>
      <c r="GAY25" s="185"/>
      <c r="GAZ25" s="185"/>
      <c r="GBA25" s="185"/>
      <c r="GBB25" s="185"/>
      <c r="GBC25" s="185"/>
      <c r="GBD25" s="185"/>
      <c r="GBE25" s="185"/>
      <c r="GBF25" s="185"/>
      <c r="GBG25" s="185"/>
      <c r="GBH25" s="185"/>
      <c r="GBI25" s="185"/>
      <c r="GBJ25" s="185"/>
      <c r="GBK25" s="185"/>
      <c r="GBL25" s="185"/>
      <c r="GBM25" s="185"/>
      <c r="GBN25" s="185"/>
      <c r="GBO25" s="185"/>
      <c r="GBP25" s="185"/>
      <c r="GBQ25" s="185"/>
      <c r="GBR25" s="185"/>
      <c r="GBS25" s="185"/>
      <c r="GBT25" s="185"/>
      <c r="GBU25" s="185"/>
      <c r="GBV25" s="185"/>
      <c r="GBW25" s="185"/>
      <c r="GBX25" s="185"/>
      <c r="GBY25" s="185"/>
      <c r="GBZ25" s="185"/>
      <c r="GCA25" s="185"/>
      <c r="GCB25" s="185"/>
      <c r="GCC25" s="185"/>
      <c r="GCD25" s="185"/>
      <c r="GCE25" s="185"/>
      <c r="GCF25" s="185"/>
      <c r="GCG25" s="185"/>
      <c r="GCH25" s="185"/>
      <c r="GCI25" s="185"/>
      <c r="GCJ25" s="185"/>
      <c r="GCK25" s="185"/>
      <c r="GCL25" s="185"/>
      <c r="GCM25" s="185"/>
      <c r="GCN25" s="185"/>
      <c r="GCO25" s="185"/>
      <c r="GCP25" s="185"/>
      <c r="GCQ25" s="185"/>
      <c r="GCR25" s="185"/>
      <c r="GCS25" s="185"/>
      <c r="GCT25" s="185"/>
      <c r="GCU25" s="185"/>
      <c r="GCV25" s="185"/>
      <c r="GCW25" s="185"/>
      <c r="GCX25" s="185"/>
      <c r="GCY25" s="185"/>
      <c r="GCZ25" s="185"/>
      <c r="GDA25" s="185"/>
      <c r="GDB25" s="185"/>
      <c r="GDC25" s="185"/>
      <c r="GDD25" s="185"/>
      <c r="GDE25" s="185"/>
      <c r="GDF25" s="185"/>
      <c r="GDG25" s="185"/>
      <c r="GDH25" s="185"/>
      <c r="GDI25" s="185"/>
      <c r="GDJ25" s="185"/>
      <c r="GDK25" s="185"/>
      <c r="GDL25" s="185"/>
      <c r="GDM25" s="185"/>
      <c r="GDN25" s="185"/>
      <c r="GDO25" s="185"/>
      <c r="GDP25" s="185"/>
      <c r="GDQ25" s="185"/>
      <c r="GDR25" s="185"/>
      <c r="GDS25" s="185"/>
      <c r="GDT25" s="185"/>
      <c r="GDU25" s="185"/>
      <c r="GDV25" s="185"/>
      <c r="GDW25" s="185"/>
      <c r="GDX25" s="185"/>
      <c r="GDY25" s="185"/>
      <c r="GDZ25" s="185"/>
      <c r="GEA25" s="185"/>
      <c r="GEB25" s="185"/>
      <c r="GEC25" s="185"/>
      <c r="GED25" s="185"/>
      <c r="GEE25" s="185"/>
      <c r="GEF25" s="185"/>
      <c r="GEG25" s="185"/>
      <c r="GEH25" s="185"/>
      <c r="GEI25" s="185"/>
      <c r="GEJ25" s="185"/>
      <c r="GEK25" s="185"/>
      <c r="GEL25" s="185"/>
      <c r="GEM25" s="185"/>
      <c r="GEN25" s="185"/>
      <c r="GEO25" s="185"/>
      <c r="GEP25" s="185"/>
      <c r="GEQ25" s="185"/>
      <c r="GER25" s="185"/>
      <c r="GES25" s="185"/>
      <c r="GET25" s="185"/>
      <c r="GEU25" s="185"/>
      <c r="GEV25" s="185"/>
      <c r="GEW25" s="185"/>
      <c r="GEX25" s="185"/>
      <c r="GEY25" s="185"/>
      <c r="GEZ25" s="185"/>
      <c r="GFA25" s="185"/>
      <c r="GFB25" s="185"/>
      <c r="GFC25" s="185"/>
      <c r="GFD25" s="185"/>
      <c r="GFE25" s="185"/>
      <c r="GFF25" s="185"/>
      <c r="GFG25" s="185"/>
      <c r="GFH25" s="185"/>
      <c r="GFI25" s="185"/>
      <c r="GFJ25" s="185"/>
      <c r="GFK25" s="185"/>
      <c r="GFL25" s="185"/>
      <c r="GFM25" s="185"/>
      <c r="GFN25" s="185"/>
      <c r="GFO25" s="185"/>
      <c r="GFP25" s="185"/>
      <c r="GFQ25" s="185"/>
      <c r="GFR25" s="185"/>
      <c r="GFS25" s="185"/>
      <c r="GFT25" s="185"/>
      <c r="GFU25" s="185"/>
      <c r="GFV25" s="185"/>
      <c r="GFW25" s="185"/>
      <c r="GFX25" s="185"/>
      <c r="GFY25" s="185"/>
      <c r="GFZ25" s="185"/>
      <c r="GGA25" s="185"/>
      <c r="GGB25" s="185"/>
      <c r="GGC25" s="185"/>
      <c r="GGD25" s="185"/>
      <c r="GGE25" s="185"/>
      <c r="GGF25" s="185"/>
      <c r="GGG25" s="185"/>
      <c r="GGH25" s="185"/>
      <c r="GGI25" s="185"/>
      <c r="GGJ25" s="185"/>
      <c r="GGK25" s="185"/>
      <c r="GGL25" s="185"/>
      <c r="GGM25" s="185"/>
      <c r="GGN25" s="185"/>
      <c r="GGO25" s="185"/>
      <c r="GGP25" s="185"/>
      <c r="GGQ25" s="185"/>
      <c r="GGR25" s="185"/>
      <c r="GGS25" s="185"/>
      <c r="GGT25" s="185"/>
      <c r="GGU25" s="185"/>
      <c r="GGV25" s="185"/>
      <c r="GGW25" s="185"/>
      <c r="GGX25" s="185"/>
      <c r="GGY25" s="185"/>
      <c r="GGZ25" s="185"/>
      <c r="GHA25" s="185"/>
      <c r="GHB25" s="185"/>
      <c r="GHC25" s="185"/>
      <c r="GHD25" s="185"/>
      <c r="GHE25" s="185"/>
      <c r="GHF25" s="185"/>
      <c r="GHG25" s="185"/>
      <c r="GHH25" s="185"/>
      <c r="GHI25" s="185"/>
      <c r="GHJ25" s="185"/>
      <c r="GHK25" s="185"/>
      <c r="GHL25" s="185"/>
      <c r="GHM25" s="185"/>
      <c r="GHN25" s="185"/>
      <c r="GHO25" s="185"/>
      <c r="GHP25" s="185"/>
      <c r="GHQ25" s="185"/>
      <c r="GHR25" s="185"/>
      <c r="GHS25" s="185"/>
      <c r="GHT25" s="185"/>
      <c r="GHU25" s="185"/>
      <c r="GHV25" s="185"/>
      <c r="GHW25" s="185"/>
      <c r="GHX25" s="185"/>
      <c r="GHY25" s="185"/>
      <c r="GHZ25" s="185"/>
      <c r="GIA25" s="185"/>
      <c r="GIB25" s="185"/>
      <c r="GIC25" s="185"/>
      <c r="GID25" s="185"/>
      <c r="GIE25" s="185"/>
      <c r="GIF25" s="185"/>
      <c r="GIG25" s="185"/>
      <c r="GIH25" s="185"/>
      <c r="GII25" s="185"/>
      <c r="GIJ25" s="185"/>
      <c r="GIK25" s="185"/>
      <c r="GIL25" s="185"/>
      <c r="GIM25" s="185"/>
      <c r="GIN25" s="185"/>
      <c r="GIO25" s="185"/>
      <c r="GIP25" s="185"/>
      <c r="GIQ25" s="185"/>
      <c r="GIR25" s="185"/>
      <c r="GIS25" s="185"/>
      <c r="GIT25" s="185"/>
      <c r="GIU25" s="185"/>
      <c r="GIV25" s="185"/>
      <c r="GIW25" s="185"/>
      <c r="GIX25" s="185"/>
      <c r="GIY25" s="185"/>
      <c r="GIZ25" s="185"/>
      <c r="GJA25" s="185"/>
      <c r="GJB25" s="185"/>
      <c r="GJC25" s="185"/>
      <c r="GJD25" s="185"/>
      <c r="GJE25" s="185"/>
      <c r="GJF25" s="185"/>
      <c r="GJG25" s="185"/>
      <c r="GJH25" s="185"/>
      <c r="GJI25" s="185"/>
      <c r="GJJ25" s="185"/>
      <c r="GJK25" s="185"/>
      <c r="GJL25" s="185"/>
      <c r="GJM25" s="185"/>
      <c r="GJN25" s="185"/>
      <c r="GJO25" s="185"/>
      <c r="GJP25" s="185"/>
      <c r="GJQ25" s="185"/>
      <c r="GJR25" s="185"/>
      <c r="GJS25" s="185"/>
      <c r="GJT25" s="185"/>
      <c r="GJU25" s="185"/>
      <c r="GJV25" s="185"/>
      <c r="GJW25" s="185"/>
      <c r="GJX25" s="185"/>
      <c r="GJY25" s="185"/>
      <c r="GJZ25" s="185"/>
      <c r="GKA25" s="185"/>
      <c r="GKB25" s="185"/>
      <c r="GKC25" s="185"/>
      <c r="GKD25" s="185"/>
      <c r="GKE25" s="185"/>
      <c r="GKF25" s="185"/>
      <c r="GKG25" s="185"/>
      <c r="GKH25" s="185"/>
      <c r="GKI25" s="185"/>
      <c r="GKJ25" s="185"/>
      <c r="GKK25" s="185"/>
      <c r="GKL25" s="185"/>
      <c r="GKM25" s="185"/>
      <c r="GKN25" s="185"/>
      <c r="GKO25" s="185"/>
      <c r="GKP25" s="185"/>
      <c r="GKQ25" s="185"/>
      <c r="GKR25" s="185"/>
      <c r="GKS25" s="185"/>
      <c r="GKT25" s="185"/>
      <c r="GKU25" s="185"/>
      <c r="GKV25" s="185"/>
      <c r="GKW25" s="185"/>
      <c r="GKX25" s="185"/>
      <c r="GKY25" s="185"/>
      <c r="GKZ25" s="185"/>
      <c r="GLA25" s="185"/>
      <c r="GLB25" s="185"/>
      <c r="GLC25" s="185"/>
      <c r="GLD25" s="185"/>
      <c r="GLE25" s="185"/>
      <c r="GLF25" s="185"/>
      <c r="GLG25" s="185"/>
      <c r="GLH25" s="185"/>
      <c r="GLI25" s="185"/>
      <c r="GLJ25" s="185"/>
      <c r="GLK25" s="185"/>
      <c r="GLL25" s="185"/>
      <c r="GLM25" s="185"/>
      <c r="GLN25" s="185"/>
      <c r="GLO25" s="185"/>
      <c r="GLP25" s="185"/>
      <c r="GLQ25" s="185"/>
      <c r="GLR25" s="185"/>
      <c r="GLS25" s="185"/>
      <c r="GLT25" s="185"/>
      <c r="GLU25" s="185"/>
      <c r="GLV25" s="185"/>
      <c r="GLW25" s="185"/>
      <c r="GLX25" s="185"/>
      <c r="GLY25" s="185"/>
      <c r="GLZ25" s="185"/>
      <c r="GMA25" s="185"/>
      <c r="GMB25" s="185"/>
      <c r="GMC25" s="185"/>
      <c r="GMD25" s="185"/>
      <c r="GME25" s="185"/>
      <c r="GMF25" s="185"/>
      <c r="GMG25" s="185"/>
      <c r="GMH25" s="185"/>
      <c r="GMI25" s="185"/>
      <c r="GMJ25" s="185"/>
      <c r="GMK25" s="185"/>
      <c r="GML25" s="185"/>
      <c r="GMM25" s="185"/>
      <c r="GMN25" s="185"/>
      <c r="GMO25" s="185"/>
      <c r="GMP25" s="185"/>
      <c r="GMQ25" s="185"/>
      <c r="GMR25" s="185"/>
      <c r="GMS25" s="185"/>
      <c r="GMT25" s="185"/>
      <c r="GMU25" s="185"/>
      <c r="GMV25" s="185"/>
      <c r="GMW25" s="185"/>
      <c r="GMX25" s="185"/>
      <c r="GMY25" s="185"/>
      <c r="GMZ25" s="185"/>
      <c r="GNA25" s="185"/>
      <c r="GNB25" s="185"/>
      <c r="GNC25" s="185"/>
      <c r="GND25" s="185"/>
      <c r="GNE25" s="185"/>
      <c r="GNF25" s="185"/>
      <c r="GNG25" s="185"/>
      <c r="GNH25" s="185"/>
      <c r="GNI25" s="185"/>
      <c r="GNJ25" s="185"/>
      <c r="GNK25" s="185"/>
      <c r="GNL25" s="185"/>
      <c r="GNM25" s="185"/>
      <c r="GNN25" s="185"/>
      <c r="GNO25" s="185"/>
      <c r="GNP25" s="185"/>
      <c r="GNQ25" s="185"/>
      <c r="GNR25" s="185"/>
      <c r="GNS25" s="185"/>
      <c r="GNT25" s="185"/>
      <c r="GNU25" s="185"/>
      <c r="GNV25" s="185"/>
      <c r="GNW25" s="185"/>
      <c r="GNX25" s="185"/>
      <c r="GNY25" s="185"/>
      <c r="GNZ25" s="185"/>
      <c r="GOA25" s="185"/>
      <c r="GOB25" s="185"/>
      <c r="GOC25" s="185"/>
      <c r="GOD25" s="185"/>
      <c r="GOE25" s="185"/>
      <c r="GOF25" s="185"/>
      <c r="GOG25" s="185"/>
      <c r="GOH25" s="185"/>
      <c r="GOI25" s="185"/>
      <c r="GOJ25" s="185"/>
      <c r="GOK25" s="185"/>
      <c r="GOL25" s="185"/>
      <c r="GOM25" s="185"/>
      <c r="GON25" s="185"/>
      <c r="GOO25" s="185"/>
      <c r="GOP25" s="185"/>
      <c r="GOQ25" s="185"/>
      <c r="GOR25" s="185"/>
      <c r="GOS25" s="185"/>
      <c r="GOT25" s="185"/>
      <c r="GOU25" s="185"/>
      <c r="GOV25" s="185"/>
      <c r="GOW25" s="185"/>
      <c r="GOX25" s="185"/>
      <c r="GOY25" s="185"/>
      <c r="GOZ25" s="185"/>
      <c r="GPA25" s="185"/>
      <c r="GPB25" s="185"/>
      <c r="GPC25" s="185"/>
      <c r="GPD25" s="185"/>
      <c r="GPE25" s="185"/>
      <c r="GPF25" s="185"/>
      <c r="GPG25" s="185"/>
      <c r="GPH25" s="185"/>
      <c r="GPI25" s="185"/>
      <c r="GPJ25" s="185"/>
      <c r="GPK25" s="185"/>
      <c r="GPL25" s="185"/>
      <c r="GPM25" s="185"/>
      <c r="GPN25" s="185"/>
      <c r="GPO25" s="185"/>
      <c r="GPP25" s="185"/>
      <c r="GPQ25" s="185"/>
      <c r="GPR25" s="185"/>
      <c r="GPS25" s="185"/>
      <c r="GPT25" s="185"/>
      <c r="GPU25" s="185"/>
      <c r="GPV25" s="185"/>
      <c r="GPW25" s="185"/>
      <c r="GPX25" s="185"/>
      <c r="GPY25" s="185"/>
      <c r="GPZ25" s="185"/>
      <c r="GQA25" s="185"/>
      <c r="GQB25" s="185"/>
      <c r="GQC25" s="185"/>
      <c r="GQD25" s="185"/>
      <c r="GQE25" s="185"/>
      <c r="GQF25" s="185"/>
      <c r="GQG25" s="185"/>
      <c r="GQH25" s="185"/>
      <c r="GQI25" s="185"/>
      <c r="GQJ25" s="185"/>
      <c r="GQK25" s="185"/>
      <c r="GQL25" s="185"/>
      <c r="GQM25" s="185"/>
      <c r="GQN25" s="185"/>
      <c r="GQO25" s="185"/>
      <c r="GQP25" s="185"/>
      <c r="GQQ25" s="185"/>
      <c r="GQR25" s="185"/>
      <c r="GQS25" s="185"/>
      <c r="GQT25" s="185"/>
      <c r="GQU25" s="185"/>
      <c r="GQV25" s="185"/>
      <c r="GQW25" s="185"/>
      <c r="GQX25" s="185"/>
      <c r="GQY25" s="185"/>
      <c r="GQZ25" s="185"/>
      <c r="GRA25" s="185"/>
      <c r="GRB25" s="185"/>
      <c r="GRC25" s="185"/>
      <c r="GRD25" s="185"/>
      <c r="GRE25" s="185"/>
      <c r="GRF25" s="185"/>
      <c r="GRG25" s="185"/>
      <c r="GRH25" s="185"/>
      <c r="GRI25" s="185"/>
      <c r="GRJ25" s="185"/>
      <c r="GRK25" s="185"/>
      <c r="GRL25" s="185"/>
      <c r="GRM25" s="185"/>
      <c r="GRN25" s="185"/>
      <c r="GRO25" s="185"/>
      <c r="GRP25" s="185"/>
      <c r="GRQ25" s="185"/>
      <c r="GRR25" s="185"/>
      <c r="GRS25" s="185"/>
      <c r="GRT25" s="185"/>
      <c r="GRU25" s="185"/>
      <c r="GRV25" s="185"/>
      <c r="GRW25" s="185"/>
      <c r="GRX25" s="185"/>
      <c r="GRY25" s="185"/>
      <c r="GRZ25" s="185"/>
      <c r="GSA25" s="185"/>
      <c r="GSB25" s="185"/>
      <c r="GSC25" s="185"/>
      <c r="GSD25" s="185"/>
      <c r="GSE25" s="185"/>
      <c r="GSF25" s="185"/>
      <c r="GSG25" s="185"/>
      <c r="GSH25" s="185"/>
      <c r="GSI25" s="185"/>
      <c r="GSJ25" s="185"/>
      <c r="GSK25" s="185"/>
      <c r="GSL25" s="185"/>
      <c r="GSM25" s="185"/>
      <c r="GSN25" s="185"/>
      <c r="GSO25" s="185"/>
      <c r="GSP25" s="185"/>
      <c r="GSQ25" s="185"/>
      <c r="GSR25" s="185"/>
      <c r="GSS25" s="185"/>
      <c r="GST25" s="185"/>
      <c r="GSU25" s="185"/>
      <c r="GSV25" s="185"/>
      <c r="GSW25" s="185"/>
      <c r="GSX25" s="185"/>
      <c r="GSY25" s="185"/>
      <c r="GSZ25" s="185"/>
      <c r="GTA25" s="185"/>
      <c r="GTB25" s="185"/>
      <c r="GTC25" s="185"/>
      <c r="GTD25" s="185"/>
      <c r="GTE25" s="185"/>
      <c r="GTF25" s="185"/>
      <c r="GTG25" s="185"/>
      <c r="GTH25" s="185"/>
      <c r="GTI25" s="185"/>
      <c r="GTJ25" s="185"/>
      <c r="GTK25" s="185"/>
      <c r="GTL25" s="185"/>
      <c r="GTM25" s="185"/>
      <c r="GTN25" s="185"/>
      <c r="GTO25" s="185"/>
      <c r="GTP25" s="185"/>
      <c r="GTQ25" s="185"/>
      <c r="GTR25" s="185"/>
      <c r="GTS25" s="185"/>
      <c r="GTT25" s="185"/>
      <c r="GTU25" s="185"/>
      <c r="GTV25" s="185"/>
      <c r="GTW25" s="185"/>
      <c r="GTX25" s="185"/>
      <c r="GTY25" s="185"/>
      <c r="GTZ25" s="185"/>
      <c r="GUA25" s="185"/>
      <c r="GUB25" s="185"/>
      <c r="GUC25" s="185"/>
      <c r="GUD25" s="185"/>
      <c r="GUE25" s="185"/>
      <c r="GUF25" s="185"/>
      <c r="GUG25" s="185"/>
      <c r="GUH25" s="185"/>
      <c r="GUI25" s="185"/>
      <c r="GUJ25" s="185"/>
      <c r="GUK25" s="185"/>
      <c r="GUL25" s="185"/>
      <c r="GUM25" s="185"/>
      <c r="GUN25" s="185"/>
      <c r="GUO25" s="185"/>
      <c r="GUP25" s="185"/>
      <c r="GUQ25" s="185"/>
      <c r="GUR25" s="185"/>
      <c r="GUS25" s="185"/>
      <c r="GUT25" s="185"/>
      <c r="GUU25" s="185"/>
      <c r="GUV25" s="185"/>
      <c r="GUW25" s="185"/>
      <c r="GUX25" s="185"/>
      <c r="GUY25" s="185"/>
      <c r="GUZ25" s="185"/>
      <c r="GVA25" s="185"/>
      <c r="GVB25" s="185"/>
      <c r="GVC25" s="185"/>
      <c r="GVD25" s="185"/>
      <c r="GVE25" s="185"/>
      <c r="GVF25" s="185"/>
      <c r="GVG25" s="185"/>
      <c r="GVH25" s="185"/>
      <c r="GVI25" s="185"/>
      <c r="GVJ25" s="185"/>
      <c r="GVK25" s="185"/>
      <c r="GVL25" s="185"/>
      <c r="GVM25" s="185"/>
      <c r="GVN25" s="185"/>
      <c r="GVO25" s="185"/>
      <c r="GVP25" s="185"/>
      <c r="GVQ25" s="185"/>
      <c r="GVR25" s="185"/>
      <c r="GVS25" s="185"/>
      <c r="GVT25" s="185"/>
      <c r="GVU25" s="185"/>
      <c r="GVV25" s="185"/>
      <c r="GVW25" s="185"/>
      <c r="GVX25" s="185"/>
      <c r="GVY25" s="185"/>
      <c r="GVZ25" s="185"/>
      <c r="GWA25" s="185"/>
      <c r="GWB25" s="185"/>
      <c r="GWC25" s="185"/>
      <c r="GWD25" s="185"/>
      <c r="GWE25" s="185"/>
      <c r="GWF25" s="185"/>
      <c r="GWG25" s="185"/>
      <c r="GWH25" s="185"/>
      <c r="GWI25" s="185"/>
      <c r="GWJ25" s="185"/>
      <c r="GWK25" s="185"/>
      <c r="GWL25" s="185"/>
      <c r="GWM25" s="185"/>
      <c r="GWN25" s="185"/>
      <c r="GWO25" s="185"/>
      <c r="GWP25" s="185"/>
      <c r="GWQ25" s="185"/>
      <c r="GWR25" s="185"/>
      <c r="GWS25" s="185"/>
      <c r="GWT25" s="185"/>
      <c r="GWU25" s="185"/>
      <c r="GWV25" s="185"/>
      <c r="GWW25" s="185"/>
      <c r="GWX25" s="185"/>
      <c r="GWY25" s="185"/>
      <c r="GWZ25" s="185"/>
      <c r="GXA25" s="185"/>
      <c r="GXB25" s="185"/>
      <c r="GXC25" s="185"/>
      <c r="GXD25" s="185"/>
      <c r="GXE25" s="185"/>
      <c r="GXF25" s="185"/>
      <c r="GXG25" s="185"/>
      <c r="GXH25" s="185"/>
      <c r="GXI25" s="185"/>
      <c r="GXJ25" s="185"/>
      <c r="GXK25" s="185"/>
      <c r="GXL25" s="185"/>
      <c r="GXM25" s="185"/>
      <c r="GXN25" s="185"/>
      <c r="GXO25" s="185"/>
      <c r="GXP25" s="185"/>
      <c r="GXQ25" s="185"/>
      <c r="GXR25" s="185"/>
      <c r="GXS25" s="185"/>
      <c r="GXT25" s="185"/>
      <c r="GXU25" s="185"/>
      <c r="GXV25" s="185"/>
      <c r="GXW25" s="185"/>
      <c r="GXX25" s="185"/>
      <c r="GXY25" s="185"/>
      <c r="GXZ25" s="185"/>
      <c r="GYA25" s="185"/>
      <c r="GYB25" s="185"/>
      <c r="GYC25" s="185"/>
      <c r="GYD25" s="185"/>
      <c r="GYE25" s="185"/>
      <c r="GYF25" s="185"/>
      <c r="GYG25" s="185"/>
      <c r="GYH25" s="185"/>
      <c r="GYI25" s="185"/>
      <c r="GYJ25" s="185"/>
      <c r="GYK25" s="185"/>
      <c r="GYL25" s="185"/>
      <c r="GYM25" s="185"/>
      <c r="GYN25" s="185"/>
      <c r="GYO25" s="185"/>
      <c r="GYP25" s="185"/>
      <c r="GYQ25" s="185"/>
      <c r="GYR25" s="185"/>
      <c r="GYS25" s="185"/>
      <c r="GYT25" s="185"/>
      <c r="GYU25" s="185"/>
      <c r="GYV25" s="185"/>
      <c r="GYW25" s="185"/>
      <c r="GYX25" s="185"/>
      <c r="GYY25" s="185"/>
      <c r="GYZ25" s="185"/>
      <c r="GZA25" s="185"/>
      <c r="GZB25" s="185"/>
      <c r="GZC25" s="185"/>
      <c r="GZD25" s="185"/>
      <c r="GZE25" s="185"/>
      <c r="GZF25" s="185"/>
      <c r="GZG25" s="185"/>
      <c r="GZH25" s="185"/>
      <c r="GZI25" s="185"/>
      <c r="GZJ25" s="185"/>
      <c r="GZK25" s="185"/>
      <c r="GZL25" s="185"/>
      <c r="GZM25" s="185"/>
      <c r="GZN25" s="185"/>
      <c r="GZO25" s="185"/>
      <c r="GZP25" s="185"/>
      <c r="GZQ25" s="185"/>
      <c r="GZR25" s="185"/>
      <c r="GZS25" s="185"/>
      <c r="GZT25" s="185"/>
      <c r="GZU25" s="185"/>
      <c r="GZV25" s="185"/>
      <c r="GZW25" s="185"/>
      <c r="GZX25" s="185"/>
      <c r="GZY25" s="185"/>
      <c r="GZZ25" s="185"/>
      <c r="HAA25" s="185"/>
      <c r="HAB25" s="185"/>
      <c r="HAC25" s="185"/>
      <c r="HAD25" s="185"/>
      <c r="HAE25" s="185"/>
      <c r="HAF25" s="185"/>
      <c r="HAG25" s="185"/>
      <c r="HAH25" s="185"/>
      <c r="HAI25" s="185"/>
      <c r="HAJ25" s="185"/>
      <c r="HAK25" s="185"/>
      <c r="HAL25" s="185"/>
      <c r="HAM25" s="185"/>
      <c r="HAN25" s="185"/>
      <c r="HAO25" s="185"/>
      <c r="HAP25" s="185"/>
      <c r="HAQ25" s="185"/>
      <c r="HAR25" s="185"/>
      <c r="HAS25" s="185"/>
      <c r="HAT25" s="185"/>
      <c r="HAU25" s="185"/>
      <c r="HAV25" s="185"/>
      <c r="HAW25" s="185"/>
      <c r="HAX25" s="185"/>
      <c r="HAY25" s="185"/>
      <c r="HAZ25" s="185"/>
      <c r="HBA25" s="185"/>
      <c r="HBB25" s="185"/>
      <c r="HBC25" s="185"/>
      <c r="HBD25" s="185"/>
      <c r="HBE25" s="185"/>
      <c r="HBF25" s="185"/>
      <c r="HBG25" s="185"/>
      <c r="HBH25" s="185"/>
      <c r="HBI25" s="185"/>
      <c r="HBJ25" s="185"/>
      <c r="HBK25" s="185"/>
      <c r="HBL25" s="185"/>
      <c r="HBM25" s="185"/>
      <c r="HBN25" s="185"/>
      <c r="HBO25" s="185"/>
      <c r="HBP25" s="185"/>
      <c r="HBQ25" s="185"/>
      <c r="HBR25" s="185"/>
      <c r="HBS25" s="185"/>
      <c r="HBT25" s="185"/>
      <c r="HBU25" s="185"/>
      <c r="HBV25" s="185"/>
      <c r="HBW25" s="185"/>
      <c r="HBX25" s="185"/>
      <c r="HBY25" s="185"/>
      <c r="HBZ25" s="185"/>
      <c r="HCA25" s="185"/>
      <c r="HCB25" s="185"/>
      <c r="HCC25" s="185"/>
      <c r="HCD25" s="185"/>
      <c r="HCE25" s="185"/>
      <c r="HCF25" s="185"/>
      <c r="HCG25" s="185"/>
      <c r="HCH25" s="185"/>
      <c r="HCI25" s="185"/>
      <c r="HCJ25" s="185"/>
      <c r="HCK25" s="185"/>
      <c r="HCL25" s="185"/>
      <c r="HCM25" s="185"/>
      <c r="HCN25" s="185"/>
      <c r="HCO25" s="185"/>
      <c r="HCP25" s="185"/>
      <c r="HCQ25" s="185"/>
      <c r="HCR25" s="185"/>
      <c r="HCS25" s="185"/>
      <c r="HCT25" s="185"/>
      <c r="HCU25" s="185"/>
      <c r="HCV25" s="185"/>
      <c r="HCW25" s="185"/>
      <c r="HCX25" s="185"/>
      <c r="HCY25" s="185"/>
      <c r="HCZ25" s="185"/>
      <c r="HDA25" s="185"/>
      <c r="HDB25" s="185"/>
      <c r="HDC25" s="185"/>
      <c r="HDD25" s="185"/>
      <c r="HDE25" s="185"/>
      <c r="HDF25" s="185"/>
      <c r="HDG25" s="185"/>
      <c r="HDH25" s="185"/>
      <c r="HDI25" s="185"/>
      <c r="HDJ25" s="185"/>
      <c r="HDK25" s="185"/>
      <c r="HDL25" s="185"/>
      <c r="HDM25" s="185"/>
      <c r="HDN25" s="185"/>
      <c r="HDO25" s="185"/>
      <c r="HDP25" s="185"/>
      <c r="HDQ25" s="185"/>
      <c r="HDR25" s="185"/>
      <c r="HDS25" s="185"/>
      <c r="HDT25" s="185"/>
      <c r="HDU25" s="185"/>
      <c r="HDV25" s="185"/>
      <c r="HDW25" s="185"/>
      <c r="HDX25" s="185"/>
      <c r="HDY25" s="185"/>
      <c r="HDZ25" s="185"/>
      <c r="HEA25" s="185"/>
      <c r="HEB25" s="185"/>
      <c r="HEC25" s="185"/>
      <c r="HED25" s="185"/>
      <c r="HEE25" s="185"/>
      <c r="HEF25" s="185"/>
      <c r="HEG25" s="185"/>
      <c r="HEH25" s="185"/>
      <c r="HEI25" s="185"/>
      <c r="HEJ25" s="185"/>
      <c r="HEK25" s="185"/>
      <c r="HEL25" s="185"/>
      <c r="HEM25" s="185"/>
      <c r="HEN25" s="185"/>
      <c r="HEO25" s="185"/>
      <c r="HEP25" s="185"/>
      <c r="HEQ25" s="185"/>
      <c r="HER25" s="185"/>
      <c r="HES25" s="185"/>
      <c r="HET25" s="185"/>
      <c r="HEU25" s="185"/>
      <c r="HEV25" s="185"/>
      <c r="HEW25" s="185"/>
      <c r="HEX25" s="185"/>
      <c r="HEY25" s="185"/>
      <c r="HEZ25" s="185"/>
      <c r="HFA25" s="185"/>
      <c r="HFB25" s="185"/>
      <c r="HFC25" s="185"/>
      <c r="HFD25" s="185"/>
      <c r="HFE25" s="185"/>
      <c r="HFF25" s="185"/>
      <c r="HFG25" s="185"/>
      <c r="HFH25" s="185"/>
      <c r="HFI25" s="185"/>
      <c r="HFJ25" s="185"/>
      <c r="HFK25" s="185"/>
      <c r="HFL25" s="185"/>
      <c r="HFM25" s="185"/>
      <c r="HFN25" s="185"/>
      <c r="HFO25" s="185"/>
      <c r="HFP25" s="185"/>
      <c r="HFQ25" s="185"/>
      <c r="HFR25" s="185"/>
      <c r="HFS25" s="185"/>
      <c r="HFT25" s="185"/>
      <c r="HFU25" s="185"/>
      <c r="HFV25" s="185"/>
      <c r="HFW25" s="185"/>
      <c r="HFX25" s="185"/>
      <c r="HFY25" s="185"/>
      <c r="HFZ25" s="185"/>
      <c r="HGA25" s="185"/>
      <c r="HGB25" s="185"/>
      <c r="HGC25" s="185"/>
      <c r="HGD25" s="185"/>
      <c r="HGE25" s="185"/>
      <c r="HGF25" s="185"/>
      <c r="HGG25" s="185"/>
      <c r="HGH25" s="185"/>
      <c r="HGI25" s="185"/>
      <c r="HGJ25" s="185"/>
      <c r="HGK25" s="185"/>
      <c r="HGL25" s="185"/>
      <c r="HGM25" s="185"/>
      <c r="HGN25" s="185"/>
      <c r="HGO25" s="185"/>
      <c r="HGP25" s="185"/>
      <c r="HGQ25" s="185"/>
      <c r="HGR25" s="185"/>
      <c r="HGS25" s="185"/>
      <c r="HGT25" s="185"/>
      <c r="HGU25" s="185"/>
      <c r="HGV25" s="185"/>
      <c r="HGW25" s="185"/>
      <c r="HGX25" s="185"/>
      <c r="HGY25" s="185"/>
      <c r="HGZ25" s="185"/>
      <c r="HHA25" s="185"/>
      <c r="HHB25" s="185"/>
      <c r="HHC25" s="185"/>
      <c r="HHD25" s="185"/>
      <c r="HHE25" s="185"/>
      <c r="HHF25" s="185"/>
      <c r="HHG25" s="185"/>
      <c r="HHH25" s="185"/>
      <c r="HHI25" s="185"/>
      <c r="HHJ25" s="185"/>
      <c r="HHK25" s="185"/>
      <c r="HHL25" s="185"/>
      <c r="HHM25" s="185"/>
      <c r="HHN25" s="185"/>
      <c r="HHO25" s="185"/>
      <c r="HHP25" s="185"/>
      <c r="HHQ25" s="185"/>
      <c r="HHR25" s="185"/>
      <c r="HHS25" s="185"/>
      <c r="HHT25" s="185"/>
      <c r="HHU25" s="185"/>
      <c r="HHV25" s="185"/>
      <c r="HHW25" s="185"/>
      <c r="HHX25" s="185"/>
      <c r="HHY25" s="185"/>
      <c r="HHZ25" s="185"/>
      <c r="HIA25" s="185"/>
      <c r="HIB25" s="185"/>
      <c r="HIC25" s="185"/>
      <c r="HID25" s="185"/>
      <c r="HIE25" s="185"/>
      <c r="HIF25" s="185"/>
      <c r="HIG25" s="185"/>
      <c r="HIH25" s="185"/>
      <c r="HII25" s="185"/>
      <c r="HIJ25" s="185"/>
      <c r="HIK25" s="185"/>
      <c r="HIL25" s="185"/>
      <c r="HIM25" s="185"/>
      <c r="HIN25" s="185"/>
      <c r="HIO25" s="185"/>
      <c r="HIP25" s="185"/>
      <c r="HIQ25" s="185"/>
      <c r="HIR25" s="185"/>
      <c r="HIS25" s="185"/>
      <c r="HIT25" s="185"/>
      <c r="HIU25" s="185"/>
      <c r="HIV25" s="185"/>
      <c r="HIW25" s="185"/>
      <c r="HIX25" s="185"/>
      <c r="HIY25" s="185"/>
      <c r="HIZ25" s="185"/>
      <c r="HJA25" s="185"/>
      <c r="HJB25" s="185"/>
      <c r="HJC25" s="185"/>
      <c r="HJD25" s="185"/>
      <c r="HJE25" s="185"/>
      <c r="HJF25" s="185"/>
      <c r="HJG25" s="185"/>
      <c r="HJH25" s="185"/>
      <c r="HJI25" s="185"/>
      <c r="HJJ25" s="185"/>
      <c r="HJK25" s="185"/>
      <c r="HJL25" s="185"/>
      <c r="HJM25" s="185"/>
      <c r="HJN25" s="185"/>
      <c r="HJO25" s="185"/>
      <c r="HJP25" s="185"/>
      <c r="HJQ25" s="185"/>
      <c r="HJR25" s="185"/>
      <c r="HJS25" s="185"/>
      <c r="HJT25" s="185"/>
      <c r="HJU25" s="185"/>
      <c r="HJV25" s="185"/>
      <c r="HJW25" s="185"/>
      <c r="HJX25" s="185"/>
      <c r="HJY25" s="185"/>
      <c r="HJZ25" s="185"/>
      <c r="HKA25" s="185"/>
      <c r="HKB25" s="185"/>
      <c r="HKC25" s="185"/>
      <c r="HKD25" s="185"/>
      <c r="HKE25" s="185"/>
      <c r="HKF25" s="185"/>
      <c r="HKG25" s="185"/>
      <c r="HKH25" s="185"/>
      <c r="HKI25" s="185"/>
      <c r="HKJ25" s="185"/>
      <c r="HKK25" s="185"/>
      <c r="HKL25" s="185"/>
      <c r="HKM25" s="185"/>
      <c r="HKN25" s="185"/>
      <c r="HKO25" s="185"/>
      <c r="HKP25" s="185"/>
      <c r="HKQ25" s="185"/>
      <c r="HKR25" s="185"/>
      <c r="HKS25" s="185"/>
      <c r="HKT25" s="185"/>
      <c r="HKU25" s="185"/>
      <c r="HKV25" s="185"/>
      <c r="HKW25" s="185"/>
      <c r="HKX25" s="185"/>
      <c r="HKY25" s="185"/>
      <c r="HKZ25" s="185"/>
      <c r="HLA25" s="185"/>
      <c r="HLB25" s="185"/>
      <c r="HLC25" s="185"/>
      <c r="HLD25" s="185"/>
      <c r="HLE25" s="185"/>
      <c r="HLF25" s="185"/>
      <c r="HLG25" s="185"/>
      <c r="HLH25" s="185"/>
      <c r="HLI25" s="185"/>
      <c r="HLJ25" s="185"/>
      <c r="HLK25" s="185"/>
      <c r="HLL25" s="185"/>
      <c r="HLM25" s="185"/>
      <c r="HLN25" s="185"/>
      <c r="HLO25" s="185"/>
      <c r="HLP25" s="185"/>
      <c r="HLQ25" s="185"/>
      <c r="HLR25" s="185"/>
      <c r="HLS25" s="185"/>
      <c r="HLT25" s="185"/>
      <c r="HLU25" s="185"/>
      <c r="HLV25" s="185"/>
      <c r="HLW25" s="185"/>
      <c r="HLX25" s="185"/>
      <c r="HLY25" s="185"/>
      <c r="HLZ25" s="185"/>
      <c r="HMA25" s="185"/>
      <c r="HMB25" s="185"/>
      <c r="HMC25" s="185"/>
      <c r="HMD25" s="185"/>
      <c r="HME25" s="185"/>
      <c r="HMF25" s="185"/>
      <c r="HMG25" s="185"/>
      <c r="HMH25" s="185"/>
      <c r="HMI25" s="185"/>
      <c r="HMJ25" s="185"/>
      <c r="HMK25" s="185"/>
      <c r="HML25" s="185"/>
      <c r="HMM25" s="185"/>
      <c r="HMN25" s="185"/>
      <c r="HMO25" s="185"/>
      <c r="HMP25" s="185"/>
      <c r="HMQ25" s="185"/>
      <c r="HMR25" s="185"/>
      <c r="HMS25" s="185"/>
      <c r="HMT25" s="185"/>
      <c r="HMU25" s="185"/>
      <c r="HMV25" s="185"/>
      <c r="HMW25" s="185"/>
      <c r="HMX25" s="185"/>
      <c r="HMY25" s="185"/>
      <c r="HMZ25" s="185"/>
      <c r="HNA25" s="185"/>
      <c r="HNB25" s="185"/>
      <c r="HNC25" s="185"/>
      <c r="HND25" s="185"/>
      <c r="HNE25" s="185"/>
      <c r="HNF25" s="185"/>
      <c r="HNG25" s="185"/>
      <c r="HNH25" s="185"/>
      <c r="HNI25" s="185"/>
      <c r="HNJ25" s="185"/>
      <c r="HNK25" s="185"/>
      <c r="HNL25" s="185"/>
      <c r="HNM25" s="185"/>
      <c r="HNN25" s="185"/>
      <c r="HNO25" s="185"/>
      <c r="HNP25" s="185"/>
      <c r="HNQ25" s="185"/>
      <c r="HNR25" s="185"/>
      <c r="HNS25" s="185"/>
      <c r="HNT25" s="185"/>
      <c r="HNU25" s="185"/>
      <c r="HNV25" s="185"/>
      <c r="HNW25" s="185"/>
      <c r="HNX25" s="185"/>
      <c r="HNY25" s="185"/>
      <c r="HNZ25" s="185"/>
      <c r="HOA25" s="185"/>
      <c r="HOB25" s="185"/>
      <c r="HOC25" s="185"/>
      <c r="HOD25" s="185"/>
      <c r="HOE25" s="185"/>
      <c r="HOF25" s="185"/>
      <c r="HOG25" s="185"/>
      <c r="HOH25" s="185"/>
      <c r="HOI25" s="185"/>
      <c r="HOJ25" s="185"/>
      <c r="HOK25" s="185"/>
      <c r="HOL25" s="185"/>
      <c r="HOM25" s="185"/>
      <c r="HON25" s="185"/>
      <c r="HOO25" s="185"/>
      <c r="HOP25" s="185"/>
      <c r="HOQ25" s="185"/>
      <c r="HOR25" s="185"/>
      <c r="HOS25" s="185"/>
      <c r="HOT25" s="185"/>
      <c r="HOU25" s="185"/>
      <c r="HOV25" s="185"/>
      <c r="HOW25" s="185"/>
      <c r="HOX25" s="185"/>
      <c r="HOY25" s="185"/>
      <c r="HOZ25" s="185"/>
      <c r="HPA25" s="185"/>
      <c r="HPB25" s="185"/>
      <c r="HPC25" s="185"/>
      <c r="HPD25" s="185"/>
      <c r="HPE25" s="185"/>
      <c r="HPF25" s="185"/>
      <c r="HPG25" s="185"/>
      <c r="HPH25" s="185"/>
      <c r="HPI25" s="185"/>
      <c r="HPJ25" s="185"/>
      <c r="HPK25" s="185"/>
      <c r="HPL25" s="185"/>
      <c r="HPM25" s="185"/>
      <c r="HPN25" s="185"/>
      <c r="HPO25" s="185"/>
      <c r="HPP25" s="185"/>
      <c r="HPQ25" s="185"/>
      <c r="HPR25" s="185"/>
      <c r="HPS25" s="185"/>
      <c r="HPT25" s="185"/>
      <c r="HPU25" s="185"/>
      <c r="HPV25" s="185"/>
      <c r="HPW25" s="185"/>
      <c r="HPX25" s="185"/>
      <c r="HPY25" s="185"/>
      <c r="HPZ25" s="185"/>
      <c r="HQA25" s="185"/>
      <c r="HQB25" s="185"/>
      <c r="HQC25" s="185"/>
      <c r="HQD25" s="185"/>
      <c r="HQE25" s="185"/>
      <c r="HQF25" s="185"/>
      <c r="HQG25" s="185"/>
      <c r="HQH25" s="185"/>
      <c r="HQI25" s="185"/>
      <c r="HQJ25" s="185"/>
      <c r="HQK25" s="185"/>
      <c r="HQL25" s="185"/>
      <c r="HQM25" s="185"/>
      <c r="HQN25" s="185"/>
      <c r="HQO25" s="185"/>
      <c r="HQP25" s="185"/>
      <c r="HQQ25" s="185"/>
      <c r="HQR25" s="185"/>
      <c r="HQS25" s="185"/>
      <c r="HQT25" s="185"/>
      <c r="HQU25" s="185"/>
      <c r="HQV25" s="185"/>
      <c r="HQW25" s="185"/>
      <c r="HQX25" s="185"/>
      <c r="HQY25" s="185"/>
      <c r="HQZ25" s="185"/>
      <c r="HRA25" s="185"/>
      <c r="HRB25" s="185"/>
      <c r="HRC25" s="185"/>
      <c r="HRD25" s="185"/>
      <c r="HRE25" s="185"/>
      <c r="HRF25" s="185"/>
      <c r="HRG25" s="185"/>
      <c r="HRH25" s="185"/>
      <c r="HRI25" s="185"/>
      <c r="HRJ25" s="185"/>
      <c r="HRK25" s="185"/>
      <c r="HRL25" s="185"/>
      <c r="HRM25" s="185"/>
      <c r="HRN25" s="185"/>
      <c r="HRO25" s="185"/>
      <c r="HRP25" s="185"/>
      <c r="HRQ25" s="185"/>
      <c r="HRR25" s="185"/>
      <c r="HRS25" s="185"/>
      <c r="HRT25" s="185"/>
      <c r="HRU25" s="185"/>
      <c r="HRV25" s="185"/>
      <c r="HRW25" s="185"/>
      <c r="HRX25" s="185"/>
      <c r="HRY25" s="185"/>
      <c r="HRZ25" s="185"/>
      <c r="HSA25" s="185"/>
      <c r="HSB25" s="185"/>
      <c r="HSC25" s="185"/>
      <c r="HSD25" s="185"/>
      <c r="HSE25" s="185"/>
      <c r="HSF25" s="185"/>
      <c r="HSG25" s="185"/>
      <c r="HSH25" s="185"/>
      <c r="HSI25" s="185"/>
      <c r="HSJ25" s="185"/>
      <c r="HSK25" s="185"/>
      <c r="HSL25" s="185"/>
      <c r="HSM25" s="185"/>
      <c r="HSN25" s="185"/>
      <c r="HSO25" s="185"/>
      <c r="HSP25" s="185"/>
      <c r="HSQ25" s="185"/>
      <c r="HSR25" s="185"/>
      <c r="HSS25" s="185"/>
      <c r="HST25" s="185"/>
      <c r="HSU25" s="185"/>
      <c r="HSV25" s="185"/>
      <c r="HSW25" s="185"/>
      <c r="HSX25" s="185"/>
      <c r="HSY25" s="185"/>
      <c r="HSZ25" s="185"/>
      <c r="HTA25" s="185"/>
      <c r="HTB25" s="185"/>
      <c r="HTC25" s="185"/>
      <c r="HTD25" s="185"/>
      <c r="HTE25" s="185"/>
      <c r="HTF25" s="185"/>
      <c r="HTG25" s="185"/>
      <c r="HTH25" s="185"/>
      <c r="HTI25" s="185"/>
      <c r="HTJ25" s="185"/>
      <c r="HTK25" s="185"/>
      <c r="HTL25" s="185"/>
      <c r="HTM25" s="185"/>
      <c r="HTN25" s="185"/>
      <c r="HTO25" s="185"/>
      <c r="HTP25" s="185"/>
      <c r="HTQ25" s="185"/>
      <c r="HTR25" s="185"/>
      <c r="HTS25" s="185"/>
      <c r="HTT25" s="185"/>
      <c r="HTU25" s="185"/>
      <c r="HTV25" s="185"/>
      <c r="HTW25" s="185"/>
      <c r="HTX25" s="185"/>
      <c r="HTY25" s="185"/>
      <c r="HTZ25" s="185"/>
      <c r="HUA25" s="185"/>
      <c r="HUB25" s="185"/>
      <c r="HUC25" s="185"/>
      <c r="HUD25" s="185"/>
      <c r="HUE25" s="185"/>
      <c r="HUF25" s="185"/>
      <c r="HUG25" s="185"/>
      <c r="HUH25" s="185"/>
      <c r="HUI25" s="185"/>
      <c r="HUJ25" s="185"/>
      <c r="HUK25" s="185"/>
      <c r="HUL25" s="185"/>
      <c r="HUM25" s="185"/>
      <c r="HUN25" s="185"/>
      <c r="HUO25" s="185"/>
      <c r="HUP25" s="185"/>
      <c r="HUQ25" s="185"/>
      <c r="HUR25" s="185"/>
      <c r="HUS25" s="185"/>
      <c r="HUT25" s="185"/>
      <c r="HUU25" s="185"/>
      <c r="HUV25" s="185"/>
      <c r="HUW25" s="185"/>
      <c r="HUX25" s="185"/>
      <c r="HUY25" s="185"/>
      <c r="HUZ25" s="185"/>
      <c r="HVA25" s="185"/>
      <c r="HVB25" s="185"/>
      <c r="HVC25" s="185"/>
      <c r="HVD25" s="185"/>
      <c r="HVE25" s="185"/>
      <c r="HVF25" s="185"/>
      <c r="HVG25" s="185"/>
      <c r="HVH25" s="185"/>
      <c r="HVI25" s="185"/>
      <c r="HVJ25" s="185"/>
      <c r="HVK25" s="185"/>
      <c r="HVL25" s="185"/>
      <c r="HVM25" s="185"/>
      <c r="HVN25" s="185"/>
      <c r="HVO25" s="185"/>
      <c r="HVP25" s="185"/>
      <c r="HVQ25" s="185"/>
      <c r="HVR25" s="185"/>
      <c r="HVS25" s="185"/>
      <c r="HVT25" s="185"/>
      <c r="HVU25" s="185"/>
      <c r="HVV25" s="185"/>
      <c r="HVW25" s="185"/>
      <c r="HVX25" s="185"/>
      <c r="HVY25" s="185"/>
      <c r="HVZ25" s="185"/>
      <c r="HWA25" s="185"/>
      <c r="HWB25" s="185"/>
      <c r="HWC25" s="185"/>
      <c r="HWD25" s="185"/>
      <c r="HWE25" s="185"/>
      <c r="HWF25" s="185"/>
      <c r="HWG25" s="185"/>
      <c r="HWH25" s="185"/>
      <c r="HWI25" s="185"/>
      <c r="HWJ25" s="185"/>
      <c r="HWK25" s="185"/>
      <c r="HWL25" s="185"/>
      <c r="HWM25" s="185"/>
      <c r="HWN25" s="185"/>
      <c r="HWO25" s="185"/>
      <c r="HWP25" s="185"/>
      <c r="HWQ25" s="185"/>
      <c r="HWR25" s="185"/>
      <c r="HWS25" s="185"/>
      <c r="HWT25" s="185"/>
      <c r="HWU25" s="185"/>
      <c r="HWV25" s="185"/>
      <c r="HWW25" s="185"/>
      <c r="HWX25" s="185"/>
      <c r="HWY25" s="185"/>
      <c r="HWZ25" s="185"/>
      <c r="HXA25" s="185"/>
      <c r="HXB25" s="185"/>
      <c r="HXC25" s="185"/>
      <c r="HXD25" s="185"/>
      <c r="HXE25" s="185"/>
      <c r="HXF25" s="185"/>
      <c r="HXG25" s="185"/>
      <c r="HXH25" s="185"/>
      <c r="HXI25" s="185"/>
      <c r="HXJ25" s="185"/>
      <c r="HXK25" s="185"/>
      <c r="HXL25" s="185"/>
      <c r="HXM25" s="185"/>
      <c r="HXN25" s="185"/>
      <c r="HXO25" s="185"/>
      <c r="HXP25" s="185"/>
      <c r="HXQ25" s="185"/>
      <c r="HXR25" s="185"/>
      <c r="HXS25" s="185"/>
      <c r="HXT25" s="185"/>
      <c r="HXU25" s="185"/>
      <c r="HXV25" s="185"/>
      <c r="HXW25" s="185"/>
      <c r="HXX25" s="185"/>
      <c r="HXY25" s="185"/>
      <c r="HXZ25" s="185"/>
      <c r="HYA25" s="185"/>
      <c r="HYB25" s="185"/>
      <c r="HYC25" s="185"/>
      <c r="HYD25" s="185"/>
      <c r="HYE25" s="185"/>
      <c r="HYF25" s="185"/>
      <c r="HYG25" s="185"/>
      <c r="HYH25" s="185"/>
      <c r="HYI25" s="185"/>
      <c r="HYJ25" s="185"/>
      <c r="HYK25" s="185"/>
      <c r="HYL25" s="185"/>
      <c r="HYM25" s="185"/>
      <c r="HYN25" s="185"/>
      <c r="HYO25" s="185"/>
      <c r="HYP25" s="185"/>
      <c r="HYQ25" s="185"/>
      <c r="HYR25" s="185"/>
      <c r="HYS25" s="185"/>
      <c r="HYT25" s="185"/>
      <c r="HYU25" s="185"/>
      <c r="HYV25" s="185"/>
      <c r="HYW25" s="185"/>
      <c r="HYX25" s="185"/>
      <c r="HYY25" s="185"/>
      <c r="HYZ25" s="185"/>
      <c r="HZA25" s="185"/>
      <c r="HZB25" s="185"/>
      <c r="HZC25" s="185"/>
      <c r="HZD25" s="185"/>
      <c r="HZE25" s="185"/>
      <c r="HZF25" s="185"/>
      <c r="HZG25" s="185"/>
      <c r="HZH25" s="185"/>
      <c r="HZI25" s="185"/>
      <c r="HZJ25" s="185"/>
      <c r="HZK25" s="185"/>
      <c r="HZL25" s="185"/>
      <c r="HZM25" s="185"/>
      <c r="HZN25" s="185"/>
      <c r="HZO25" s="185"/>
      <c r="HZP25" s="185"/>
      <c r="HZQ25" s="185"/>
      <c r="HZR25" s="185"/>
      <c r="HZS25" s="185"/>
      <c r="HZT25" s="185"/>
      <c r="HZU25" s="185"/>
      <c r="HZV25" s="185"/>
      <c r="HZW25" s="185"/>
      <c r="HZX25" s="185"/>
      <c r="HZY25" s="185"/>
      <c r="HZZ25" s="185"/>
      <c r="IAA25" s="185"/>
      <c r="IAB25" s="185"/>
      <c r="IAC25" s="185"/>
      <c r="IAD25" s="185"/>
      <c r="IAE25" s="185"/>
      <c r="IAF25" s="185"/>
      <c r="IAG25" s="185"/>
      <c r="IAH25" s="185"/>
      <c r="IAI25" s="185"/>
      <c r="IAJ25" s="185"/>
      <c r="IAK25" s="185"/>
      <c r="IAL25" s="185"/>
      <c r="IAM25" s="185"/>
      <c r="IAN25" s="185"/>
      <c r="IAO25" s="185"/>
      <c r="IAP25" s="185"/>
      <c r="IAQ25" s="185"/>
      <c r="IAR25" s="185"/>
      <c r="IAS25" s="185"/>
      <c r="IAT25" s="185"/>
      <c r="IAU25" s="185"/>
      <c r="IAV25" s="185"/>
      <c r="IAW25" s="185"/>
      <c r="IAX25" s="185"/>
      <c r="IAY25" s="185"/>
      <c r="IAZ25" s="185"/>
      <c r="IBA25" s="185"/>
      <c r="IBB25" s="185"/>
      <c r="IBC25" s="185"/>
      <c r="IBD25" s="185"/>
      <c r="IBE25" s="185"/>
      <c r="IBF25" s="185"/>
      <c r="IBG25" s="185"/>
      <c r="IBH25" s="185"/>
      <c r="IBI25" s="185"/>
      <c r="IBJ25" s="185"/>
      <c r="IBK25" s="185"/>
      <c r="IBL25" s="185"/>
      <c r="IBM25" s="185"/>
      <c r="IBN25" s="185"/>
      <c r="IBO25" s="185"/>
      <c r="IBP25" s="185"/>
      <c r="IBQ25" s="185"/>
      <c r="IBR25" s="185"/>
      <c r="IBS25" s="185"/>
      <c r="IBT25" s="185"/>
      <c r="IBU25" s="185"/>
      <c r="IBV25" s="185"/>
      <c r="IBW25" s="185"/>
      <c r="IBX25" s="185"/>
      <c r="IBY25" s="185"/>
      <c r="IBZ25" s="185"/>
      <c r="ICA25" s="185"/>
      <c r="ICB25" s="185"/>
      <c r="ICC25" s="185"/>
      <c r="ICD25" s="185"/>
      <c r="ICE25" s="185"/>
      <c r="ICF25" s="185"/>
      <c r="ICG25" s="185"/>
      <c r="ICH25" s="185"/>
      <c r="ICI25" s="185"/>
      <c r="ICJ25" s="185"/>
      <c r="ICK25" s="185"/>
      <c r="ICL25" s="185"/>
      <c r="ICM25" s="185"/>
      <c r="ICN25" s="185"/>
      <c r="ICO25" s="185"/>
      <c r="ICP25" s="185"/>
      <c r="ICQ25" s="185"/>
      <c r="ICR25" s="185"/>
      <c r="ICS25" s="185"/>
      <c r="ICT25" s="185"/>
      <c r="ICU25" s="185"/>
      <c r="ICV25" s="185"/>
      <c r="ICW25" s="185"/>
      <c r="ICX25" s="185"/>
      <c r="ICY25" s="185"/>
      <c r="ICZ25" s="185"/>
      <c r="IDA25" s="185"/>
      <c r="IDB25" s="185"/>
      <c r="IDC25" s="185"/>
      <c r="IDD25" s="185"/>
      <c r="IDE25" s="185"/>
      <c r="IDF25" s="185"/>
      <c r="IDG25" s="185"/>
      <c r="IDH25" s="185"/>
      <c r="IDI25" s="185"/>
      <c r="IDJ25" s="185"/>
      <c r="IDK25" s="185"/>
      <c r="IDL25" s="185"/>
      <c r="IDM25" s="185"/>
      <c r="IDN25" s="185"/>
      <c r="IDO25" s="185"/>
      <c r="IDP25" s="185"/>
      <c r="IDQ25" s="185"/>
      <c r="IDR25" s="185"/>
      <c r="IDS25" s="185"/>
      <c r="IDT25" s="185"/>
      <c r="IDU25" s="185"/>
      <c r="IDV25" s="185"/>
      <c r="IDW25" s="185"/>
      <c r="IDX25" s="185"/>
      <c r="IDY25" s="185"/>
      <c r="IDZ25" s="185"/>
      <c r="IEA25" s="185"/>
      <c r="IEB25" s="185"/>
      <c r="IEC25" s="185"/>
      <c r="IED25" s="185"/>
      <c r="IEE25" s="185"/>
      <c r="IEF25" s="185"/>
      <c r="IEG25" s="185"/>
      <c r="IEH25" s="185"/>
      <c r="IEI25" s="185"/>
      <c r="IEJ25" s="185"/>
      <c r="IEK25" s="185"/>
      <c r="IEL25" s="185"/>
      <c r="IEM25" s="185"/>
      <c r="IEN25" s="185"/>
      <c r="IEO25" s="185"/>
      <c r="IEP25" s="185"/>
      <c r="IEQ25" s="185"/>
      <c r="IER25" s="185"/>
      <c r="IES25" s="185"/>
      <c r="IET25" s="185"/>
      <c r="IEU25" s="185"/>
      <c r="IEV25" s="185"/>
      <c r="IEW25" s="185"/>
      <c r="IEX25" s="185"/>
      <c r="IEY25" s="185"/>
      <c r="IEZ25" s="185"/>
      <c r="IFA25" s="185"/>
      <c r="IFB25" s="185"/>
      <c r="IFC25" s="185"/>
      <c r="IFD25" s="185"/>
      <c r="IFE25" s="185"/>
      <c r="IFF25" s="185"/>
      <c r="IFG25" s="185"/>
      <c r="IFH25" s="185"/>
      <c r="IFI25" s="185"/>
      <c r="IFJ25" s="185"/>
      <c r="IFK25" s="185"/>
      <c r="IFL25" s="185"/>
      <c r="IFM25" s="185"/>
      <c r="IFN25" s="185"/>
      <c r="IFO25" s="185"/>
      <c r="IFP25" s="185"/>
      <c r="IFQ25" s="185"/>
      <c r="IFR25" s="185"/>
      <c r="IFS25" s="185"/>
      <c r="IFT25" s="185"/>
      <c r="IFU25" s="185"/>
      <c r="IFV25" s="185"/>
      <c r="IFW25" s="185"/>
      <c r="IFX25" s="185"/>
      <c r="IFY25" s="185"/>
      <c r="IFZ25" s="185"/>
      <c r="IGA25" s="185"/>
      <c r="IGB25" s="185"/>
      <c r="IGC25" s="185"/>
      <c r="IGD25" s="185"/>
      <c r="IGE25" s="185"/>
      <c r="IGF25" s="185"/>
      <c r="IGG25" s="185"/>
      <c r="IGH25" s="185"/>
      <c r="IGI25" s="185"/>
      <c r="IGJ25" s="185"/>
      <c r="IGK25" s="185"/>
      <c r="IGL25" s="185"/>
      <c r="IGM25" s="185"/>
      <c r="IGN25" s="185"/>
      <c r="IGO25" s="185"/>
      <c r="IGP25" s="185"/>
      <c r="IGQ25" s="185"/>
      <c r="IGR25" s="185"/>
      <c r="IGS25" s="185"/>
      <c r="IGT25" s="185"/>
      <c r="IGU25" s="185"/>
      <c r="IGV25" s="185"/>
      <c r="IGW25" s="185"/>
      <c r="IGX25" s="185"/>
      <c r="IGY25" s="185"/>
      <c r="IGZ25" s="185"/>
      <c r="IHA25" s="185"/>
      <c r="IHB25" s="185"/>
      <c r="IHC25" s="185"/>
      <c r="IHD25" s="185"/>
      <c r="IHE25" s="185"/>
      <c r="IHF25" s="185"/>
      <c r="IHG25" s="185"/>
      <c r="IHH25" s="185"/>
      <c r="IHI25" s="185"/>
      <c r="IHJ25" s="185"/>
      <c r="IHK25" s="185"/>
      <c r="IHL25" s="185"/>
      <c r="IHM25" s="185"/>
      <c r="IHN25" s="185"/>
      <c r="IHO25" s="185"/>
      <c r="IHP25" s="185"/>
      <c r="IHQ25" s="185"/>
      <c r="IHR25" s="185"/>
      <c r="IHS25" s="185"/>
      <c r="IHT25" s="185"/>
      <c r="IHU25" s="185"/>
      <c r="IHV25" s="185"/>
      <c r="IHW25" s="185"/>
      <c r="IHX25" s="185"/>
      <c r="IHY25" s="185"/>
      <c r="IHZ25" s="185"/>
      <c r="IIA25" s="185"/>
      <c r="IIB25" s="185"/>
      <c r="IIC25" s="185"/>
      <c r="IID25" s="185"/>
      <c r="IIE25" s="185"/>
      <c r="IIF25" s="185"/>
      <c r="IIG25" s="185"/>
      <c r="IIH25" s="185"/>
      <c r="III25" s="185"/>
      <c r="IIJ25" s="185"/>
      <c r="IIK25" s="185"/>
      <c r="IIL25" s="185"/>
      <c r="IIM25" s="185"/>
      <c r="IIN25" s="185"/>
      <c r="IIO25" s="185"/>
      <c r="IIP25" s="185"/>
      <c r="IIQ25" s="185"/>
      <c r="IIR25" s="185"/>
      <c r="IIS25" s="185"/>
      <c r="IIT25" s="185"/>
      <c r="IIU25" s="185"/>
      <c r="IIV25" s="185"/>
      <c r="IIW25" s="185"/>
      <c r="IIX25" s="185"/>
      <c r="IIY25" s="185"/>
      <c r="IIZ25" s="185"/>
      <c r="IJA25" s="185"/>
      <c r="IJB25" s="185"/>
      <c r="IJC25" s="185"/>
      <c r="IJD25" s="185"/>
      <c r="IJE25" s="185"/>
      <c r="IJF25" s="185"/>
      <c r="IJG25" s="185"/>
      <c r="IJH25" s="185"/>
      <c r="IJI25" s="185"/>
      <c r="IJJ25" s="185"/>
      <c r="IJK25" s="185"/>
      <c r="IJL25" s="185"/>
      <c r="IJM25" s="185"/>
      <c r="IJN25" s="185"/>
      <c r="IJO25" s="185"/>
      <c r="IJP25" s="185"/>
      <c r="IJQ25" s="185"/>
      <c r="IJR25" s="185"/>
      <c r="IJS25" s="185"/>
      <c r="IJT25" s="185"/>
      <c r="IJU25" s="185"/>
      <c r="IJV25" s="185"/>
      <c r="IJW25" s="185"/>
      <c r="IJX25" s="185"/>
      <c r="IJY25" s="185"/>
      <c r="IJZ25" s="185"/>
      <c r="IKA25" s="185"/>
      <c r="IKB25" s="185"/>
      <c r="IKC25" s="185"/>
      <c r="IKD25" s="185"/>
      <c r="IKE25" s="185"/>
      <c r="IKF25" s="185"/>
      <c r="IKG25" s="185"/>
      <c r="IKH25" s="185"/>
      <c r="IKI25" s="185"/>
      <c r="IKJ25" s="185"/>
      <c r="IKK25" s="185"/>
      <c r="IKL25" s="185"/>
      <c r="IKM25" s="185"/>
      <c r="IKN25" s="185"/>
      <c r="IKO25" s="185"/>
      <c r="IKP25" s="185"/>
      <c r="IKQ25" s="185"/>
      <c r="IKR25" s="185"/>
      <c r="IKS25" s="185"/>
      <c r="IKT25" s="185"/>
      <c r="IKU25" s="185"/>
      <c r="IKV25" s="185"/>
      <c r="IKW25" s="185"/>
      <c r="IKX25" s="185"/>
      <c r="IKY25" s="185"/>
      <c r="IKZ25" s="185"/>
      <c r="ILA25" s="185"/>
      <c r="ILB25" s="185"/>
      <c r="ILC25" s="185"/>
      <c r="ILD25" s="185"/>
      <c r="ILE25" s="185"/>
      <c r="ILF25" s="185"/>
      <c r="ILG25" s="185"/>
      <c r="ILH25" s="185"/>
      <c r="ILI25" s="185"/>
      <c r="ILJ25" s="185"/>
      <c r="ILK25" s="185"/>
      <c r="ILL25" s="185"/>
      <c r="ILM25" s="185"/>
      <c r="ILN25" s="185"/>
      <c r="ILO25" s="185"/>
      <c r="ILP25" s="185"/>
      <c r="ILQ25" s="185"/>
      <c r="ILR25" s="185"/>
      <c r="ILS25" s="185"/>
      <c r="ILT25" s="185"/>
      <c r="ILU25" s="185"/>
      <c r="ILV25" s="185"/>
      <c r="ILW25" s="185"/>
      <c r="ILX25" s="185"/>
      <c r="ILY25" s="185"/>
      <c r="ILZ25" s="185"/>
      <c r="IMA25" s="185"/>
      <c r="IMB25" s="185"/>
      <c r="IMC25" s="185"/>
      <c r="IMD25" s="185"/>
      <c r="IME25" s="185"/>
      <c r="IMF25" s="185"/>
      <c r="IMG25" s="185"/>
      <c r="IMH25" s="185"/>
      <c r="IMI25" s="185"/>
      <c r="IMJ25" s="185"/>
      <c r="IMK25" s="185"/>
      <c r="IML25" s="185"/>
      <c r="IMM25" s="185"/>
      <c r="IMN25" s="185"/>
      <c r="IMO25" s="185"/>
      <c r="IMP25" s="185"/>
      <c r="IMQ25" s="185"/>
      <c r="IMR25" s="185"/>
      <c r="IMS25" s="185"/>
      <c r="IMT25" s="185"/>
      <c r="IMU25" s="185"/>
      <c r="IMV25" s="185"/>
      <c r="IMW25" s="185"/>
      <c r="IMX25" s="185"/>
      <c r="IMY25" s="185"/>
      <c r="IMZ25" s="185"/>
      <c r="INA25" s="185"/>
      <c r="INB25" s="185"/>
      <c r="INC25" s="185"/>
      <c r="IND25" s="185"/>
      <c r="INE25" s="185"/>
      <c r="INF25" s="185"/>
      <c r="ING25" s="185"/>
      <c r="INH25" s="185"/>
      <c r="INI25" s="185"/>
      <c r="INJ25" s="185"/>
      <c r="INK25" s="185"/>
      <c r="INL25" s="185"/>
      <c r="INM25" s="185"/>
      <c r="INN25" s="185"/>
      <c r="INO25" s="185"/>
      <c r="INP25" s="185"/>
      <c r="INQ25" s="185"/>
      <c r="INR25" s="185"/>
      <c r="INS25" s="185"/>
      <c r="INT25" s="185"/>
      <c r="INU25" s="185"/>
      <c r="INV25" s="185"/>
      <c r="INW25" s="185"/>
      <c r="INX25" s="185"/>
      <c r="INY25" s="185"/>
      <c r="INZ25" s="185"/>
      <c r="IOA25" s="185"/>
      <c r="IOB25" s="185"/>
      <c r="IOC25" s="185"/>
      <c r="IOD25" s="185"/>
      <c r="IOE25" s="185"/>
      <c r="IOF25" s="185"/>
      <c r="IOG25" s="185"/>
      <c r="IOH25" s="185"/>
      <c r="IOI25" s="185"/>
      <c r="IOJ25" s="185"/>
      <c r="IOK25" s="185"/>
      <c r="IOL25" s="185"/>
      <c r="IOM25" s="185"/>
      <c r="ION25" s="185"/>
      <c r="IOO25" s="185"/>
      <c r="IOP25" s="185"/>
      <c r="IOQ25" s="185"/>
      <c r="IOR25" s="185"/>
      <c r="IOS25" s="185"/>
      <c r="IOT25" s="185"/>
      <c r="IOU25" s="185"/>
      <c r="IOV25" s="185"/>
      <c r="IOW25" s="185"/>
      <c r="IOX25" s="185"/>
      <c r="IOY25" s="185"/>
      <c r="IOZ25" s="185"/>
      <c r="IPA25" s="185"/>
      <c r="IPB25" s="185"/>
      <c r="IPC25" s="185"/>
      <c r="IPD25" s="185"/>
      <c r="IPE25" s="185"/>
      <c r="IPF25" s="185"/>
      <c r="IPG25" s="185"/>
      <c r="IPH25" s="185"/>
      <c r="IPI25" s="185"/>
      <c r="IPJ25" s="185"/>
      <c r="IPK25" s="185"/>
      <c r="IPL25" s="185"/>
      <c r="IPM25" s="185"/>
      <c r="IPN25" s="185"/>
      <c r="IPO25" s="185"/>
      <c r="IPP25" s="185"/>
      <c r="IPQ25" s="185"/>
      <c r="IPR25" s="185"/>
      <c r="IPS25" s="185"/>
      <c r="IPT25" s="185"/>
      <c r="IPU25" s="185"/>
      <c r="IPV25" s="185"/>
      <c r="IPW25" s="185"/>
      <c r="IPX25" s="185"/>
      <c r="IPY25" s="185"/>
      <c r="IPZ25" s="185"/>
      <c r="IQA25" s="185"/>
      <c r="IQB25" s="185"/>
      <c r="IQC25" s="185"/>
      <c r="IQD25" s="185"/>
      <c r="IQE25" s="185"/>
      <c r="IQF25" s="185"/>
      <c r="IQG25" s="185"/>
      <c r="IQH25" s="185"/>
      <c r="IQI25" s="185"/>
      <c r="IQJ25" s="185"/>
      <c r="IQK25" s="185"/>
      <c r="IQL25" s="185"/>
      <c r="IQM25" s="185"/>
      <c r="IQN25" s="185"/>
      <c r="IQO25" s="185"/>
      <c r="IQP25" s="185"/>
      <c r="IQQ25" s="185"/>
      <c r="IQR25" s="185"/>
      <c r="IQS25" s="185"/>
      <c r="IQT25" s="185"/>
      <c r="IQU25" s="185"/>
      <c r="IQV25" s="185"/>
      <c r="IQW25" s="185"/>
      <c r="IQX25" s="185"/>
      <c r="IQY25" s="185"/>
      <c r="IQZ25" s="185"/>
      <c r="IRA25" s="185"/>
      <c r="IRB25" s="185"/>
      <c r="IRC25" s="185"/>
      <c r="IRD25" s="185"/>
      <c r="IRE25" s="185"/>
      <c r="IRF25" s="185"/>
      <c r="IRG25" s="185"/>
      <c r="IRH25" s="185"/>
      <c r="IRI25" s="185"/>
      <c r="IRJ25" s="185"/>
      <c r="IRK25" s="185"/>
      <c r="IRL25" s="185"/>
      <c r="IRM25" s="185"/>
      <c r="IRN25" s="185"/>
      <c r="IRO25" s="185"/>
      <c r="IRP25" s="185"/>
      <c r="IRQ25" s="185"/>
      <c r="IRR25" s="185"/>
      <c r="IRS25" s="185"/>
      <c r="IRT25" s="185"/>
      <c r="IRU25" s="185"/>
      <c r="IRV25" s="185"/>
      <c r="IRW25" s="185"/>
      <c r="IRX25" s="185"/>
      <c r="IRY25" s="185"/>
      <c r="IRZ25" s="185"/>
      <c r="ISA25" s="185"/>
      <c r="ISB25" s="185"/>
      <c r="ISC25" s="185"/>
      <c r="ISD25" s="185"/>
      <c r="ISE25" s="185"/>
      <c r="ISF25" s="185"/>
      <c r="ISG25" s="185"/>
      <c r="ISH25" s="185"/>
      <c r="ISI25" s="185"/>
      <c r="ISJ25" s="185"/>
      <c r="ISK25" s="185"/>
      <c r="ISL25" s="185"/>
      <c r="ISM25" s="185"/>
      <c r="ISN25" s="185"/>
      <c r="ISO25" s="185"/>
      <c r="ISP25" s="185"/>
      <c r="ISQ25" s="185"/>
      <c r="ISR25" s="185"/>
      <c r="ISS25" s="185"/>
      <c r="IST25" s="185"/>
      <c r="ISU25" s="185"/>
      <c r="ISV25" s="185"/>
      <c r="ISW25" s="185"/>
      <c r="ISX25" s="185"/>
      <c r="ISY25" s="185"/>
      <c r="ISZ25" s="185"/>
      <c r="ITA25" s="185"/>
      <c r="ITB25" s="185"/>
      <c r="ITC25" s="185"/>
      <c r="ITD25" s="185"/>
      <c r="ITE25" s="185"/>
      <c r="ITF25" s="185"/>
      <c r="ITG25" s="185"/>
      <c r="ITH25" s="185"/>
      <c r="ITI25" s="185"/>
      <c r="ITJ25" s="185"/>
      <c r="ITK25" s="185"/>
      <c r="ITL25" s="185"/>
      <c r="ITM25" s="185"/>
      <c r="ITN25" s="185"/>
      <c r="ITO25" s="185"/>
      <c r="ITP25" s="185"/>
      <c r="ITQ25" s="185"/>
      <c r="ITR25" s="185"/>
      <c r="ITS25" s="185"/>
      <c r="ITT25" s="185"/>
      <c r="ITU25" s="185"/>
      <c r="ITV25" s="185"/>
      <c r="ITW25" s="185"/>
      <c r="ITX25" s="185"/>
      <c r="ITY25" s="185"/>
      <c r="ITZ25" s="185"/>
      <c r="IUA25" s="185"/>
      <c r="IUB25" s="185"/>
      <c r="IUC25" s="185"/>
      <c r="IUD25" s="185"/>
      <c r="IUE25" s="185"/>
      <c r="IUF25" s="185"/>
      <c r="IUG25" s="185"/>
      <c r="IUH25" s="185"/>
      <c r="IUI25" s="185"/>
      <c r="IUJ25" s="185"/>
      <c r="IUK25" s="185"/>
      <c r="IUL25" s="185"/>
      <c r="IUM25" s="185"/>
      <c r="IUN25" s="185"/>
      <c r="IUO25" s="185"/>
      <c r="IUP25" s="185"/>
      <c r="IUQ25" s="185"/>
      <c r="IUR25" s="185"/>
      <c r="IUS25" s="185"/>
      <c r="IUT25" s="185"/>
      <c r="IUU25" s="185"/>
      <c r="IUV25" s="185"/>
      <c r="IUW25" s="185"/>
      <c r="IUX25" s="185"/>
      <c r="IUY25" s="185"/>
      <c r="IUZ25" s="185"/>
      <c r="IVA25" s="185"/>
      <c r="IVB25" s="185"/>
      <c r="IVC25" s="185"/>
      <c r="IVD25" s="185"/>
      <c r="IVE25" s="185"/>
      <c r="IVF25" s="185"/>
      <c r="IVG25" s="185"/>
      <c r="IVH25" s="185"/>
      <c r="IVI25" s="185"/>
      <c r="IVJ25" s="185"/>
      <c r="IVK25" s="185"/>
      <c r="IVL25" s="185"/>
      <c r="IVM25" s="185"/>
      <c r="IVN25" s="185"/>
      <c r="IVO25" s="185"/>
      <c r="IVP25" s="185"/>
      <c r="IVQ25" s="185"/>
      <c r="IVR25" s="185"/>
      <c r="IVS25" s="185"/>
      <c r="IVT25" s="185"/>
      <c r="IVU25" s="185"/>
      <c r="IVV25" s="185"/>
      <c r="IVW25" s="185"/>
      <c r="IVX25" s="185"/>
      <c r="IVY25" s="185"/>
      <c r="IVZ25" s="185"/>
      <c r="IWA25" s="185"/>
      <c r="IWB25" s="185"/>
      <c r="IWC25" s="185"/>
      <c r="IWD25" s="185"/>
      <c r="IWE25" s="185"/>
      <c r="IWF25" s="185"/>
      <c r="IWG25" s="185"/>
      <c r="IWH25" s="185"/>
      <c r="IWI25" s="185"/>
      <c r="IWJ25" s="185"/>
      <c r="IWK25" s="185"/>
      <c r="IWL25" s="185"/>
      <c r="IWM25" s="185"/>
      <c r="IWN25" s="185"/>
      <c r="IWO25" s="185"/>
      <c r="IWP25" s="185"/>
      <c r="IWQ25" s="185"/>
      <c r="IWR25" s="185"/>
      <c r="IWS25" s="185"/>
      <c r="IWT25" s="185"/>
      <c r="IWU25" s="185"/>
      <c r="IWV25" s="185"/>
      <c r="IWW25" s="185"/>
      <c r="IWX25" s="185"/>
      <c r="IWY25" s="185"/>
      <c r="IWZ25" s="185"/>
      <c r="IXA25" s="185"/>
      <c r="IXB25" s="185"/>
      <c r="IXC25" s="185"/>
      <c r="IXD25" s="185"/>
      <c r="IXE25" s="185"/>
      <c r="IXF25" s="185"/>
      <c r="IXG25" s="185"/>
      <c r="IXH25" s="185"/>
      <c r="IXI25" s="185"/>
      <c r="IXJ25" s="185"/>
      <c r="IXK25" s="185"/>
      <c r="IXL25" s="185"/>
      <c r="IXM25" s="185"/>
      <c r="IXN25" s="185"/>
      <c r="IXO25" s="185"/>
      <c r="IXP25" s="185"/>
      <c r="IXQ25" s="185"/>
      <c r="IXR25" s="185"/>
      <c r="IXS25" s="185"/>
      <c r="IXT25" s="185"/>
      <c r="IXU25" s="185"/>
      <c r="IXV25" s="185"/>
      <c r="IXW25" s="185"/>
      <c r="IXX25" s="185"/>
      <c r="IXY25" s="185"/>
      <c r="IXZ25" s="185"/>
      <c r="IYA25" s="185"/>
      <c r="IYB25" s="185"/>
      <c r="IYC25" s="185"/>
      <c r="IYD25" s="185"/>
      <c r="IYE25" s="185"/>
      <c r="IYF25" s="185"/>
      <c r="IYG25" s="185"/>
      <c r="IYH25" s="185"/>
      <c r="IYI25" s="185"/>
      <c r="IYJ25" s="185"/>
      <c r="IYK25" s="185"/>
      <c r="IYL25" s="185"/>
      <c r="IYM25" s="185"/>
      <c r="IYN25" s="185"/>
      <c r="IYO25" s="185"/>
      <c r="IYP25" s="185"/>
      <c r="IYQ25" s="185"/>
      <c r="IYR25" s="185"/>
      <c r="IYS25" s="185"/>
      <c r="IYT25" s="185"/>
      <c r="IYU25" s="185"/>
      <c r="IYV25" s="185"/>
      <c r="IYW25" s="185"/>
      <c r="IYX25" s="185"/>
      <c r="IYY25" s="185"/>
      <c r="IYZ25" s="185"/>
      <c r="IZA25" s="185"/>
      <c r="IZB25" s="185"/>
      <c r="IZC25" s="185"/>
      <c r="IZD25" s="185"/>
      <c r="IZE25" s="185"/>
      <c r="IZF25" s="185"/>
      <c r="IZG25" s="185"/>
      <c r="IZH25" s="185"/>
      <c r="IZI25" s="185"/>
      <c r="IZJ25" s="185"/>
      <c r="IZK25" s="185"/>
      <c r="IZL25" s="185"/>
      <c r="IZM25" s="185"/>
      <c r="IZN25" s="185"/>
      <c r="IZO25" s="185"/>
      <c r="IZP25" s="185"/>
      <c r="IZQ25" s="185"/>
      <c r="IZR25" s="185"/>
      <c r="IZS25" s="185"/>
      <c r="IZT25" s="185"/>
      <c r="IZU25" s="185"/>
      <c r="IZV25" s="185"/>
      <c r="IZW25" s="185"/>
      <c r="IZX25" s="185"/>
      <c r="IZY25" s="185"/>
      <c r="IZZ25" s="185"/>
      <c r="JAA25" s="185"/>
      <c r="JAB25" s="185"/>
      <c r="JAC25" s="185"/>
      <c r="JAD25" s="185"/>
      <c r="JAE25" s="185"/>
      <c r="JAF25" s="185"/>
      <c r="JAG25" s="185"/>
      <c r="JAH25" s="185"/>
      <c r="JAI25" s="185"/>
      <c r="JAJ25" s="185"/>
      <c r="JAK25" s="185"/>
      <c r="JAL25" s="185"/>
      <c r="JAM25" s="185"/>
      <c r="JAN25" s="185"/>
      <c r="JAO25" s="185"/>
      <c r="JAP25" s="185"/>
      <c r="JAQ25" s="185"/>
      <c r="JAR25" s="185"/>
      <c r="JAS25" s="185"/>
      <c r="JAT25" s="185"/>
      <c r="JAU25" s="185"/>
      <c r="JAV25" s="185"/>
      <c r="JAW25" s="185"/>
      <c r="JAX25" s="185"/>
      <c r="JAY25" s="185"/>
      <c r="JAZ25" s="185"/>
      <c r="JBA25" s="185"/>
      <c r="JBB25" s="185"/>
      <c r="JBC25" s="185"/>
      <c r="JBD25" s="185"/>
      <c r="JBE25" s="185"/>
      <c r="JBF25" s="185"/>
      <c r="JBG25" s="185"/>
      <c r="JBH25" s="185"/>
      <c r="JBI25" s="185"/>
      <c r="JBJ25" s="185"/>
      <c r="JBK25" s="185"/>
      <c r="JBL25" s="185"/>
      <c r="JBM25" s="185"/>
      <c r="JBN25" s="185"/>
      <c r="JBO25" s="185"/>
      <c r="JBP25" s="185"/>
      <c r="JBQ25" s="185"/>
      <c r="JBR25" s="185"/>
      <c r="JBS25" s="185"/>
      <c r="JBT25" s="185"/>
      <c r="JBU25" s="185"/>
      <c r="JBV25" s="185"/>
      <c r="JBW25" s="185"/>
      <c r="JBX25" s="185"/>
      <c r="JBY25" s="185"/>
      <c r="JBZ25" s="185"/>
      <c r="JCA25" s="185"/>
      <c r="JCB25" s="185"/>
      <c r="JCC25" s="185"/>
      <c r="JCD25" s="185"/>
      <c r="JCE25" s="185"/>
      <c r="JCF25" s="185"/>
      <c r="JCG25" s="185"/>
      <c r="JCH25" s="185"/>
      <c r="JCI25" s="185"/>
      <c r="JCJ25" s="185"/>
      <c r="JCK25" s="185"/>
      <c r="JCL25" s="185"/>
      <c r="JCM25" s="185"/>
      <c r="JCN25" s="185"/>
      <c r="JCO25" s="185"/>
      <c r="JCP25" s="185"/>
      <c r="JCQ25" s="185"/>
      <c r="JCR25" s="185"/>
      <c r="JCS25" s="185"/>
      <c r="JCT25" s="185"/>
      <c r="JCU25" s="185"/>
      <c r="JCV25" s="185"/>
      <c r="JCW25" s="185"/>
      <c r="JCX25" s="185"/>
      <c r="JCY25" s="185"/>
      <c r="JCZ25" s="185"/>
      <c r="JDA25" s="185"/>
      <c r="JDB25" s="185"/>
      <c r="JDC25" s="185"/>
      <c r="JDD25" s="185"/>
      <c r="JDE25" s="185"/>
      <c r="JDF25" s="185"/>
      <c r="JDG25" s="185"/>
      <c r="JDH25" s="185"/>
      <c r="JDI25" s="185"/>
      <c r="JDJ25" s="185"/>
      <c r="JDK25" s="185"/>
      <c r="JDL25" s="185"/>
      <c r="JDM25" s="185"/>
      <c r="JDN25" s="185"/>
      <c r="JDO25" s="185"/>
      <c r="JDP25" s="185"/>
      <c r="JDQ25" s="185"/>
      <c r="JDR25" s="185"/>
      <c r="JDS25" s="185"/>
      <c r="JDT25" s="185"/>
      <c r="JDU25" s="185"/>
      <c r="JDV25" s="185"/>
      <c r="JDW25" s="185"/>
      <c r="JDX25" s="185"/>
      <c r="JDY25" s="185"/>
      <c r="JDZ25" s="185"/>
      <c r="JEA25" s="185"/>
      <c r="JEB25" s="185"/>
      <c r="JEC25" s="185"/>
      <c r="JED25" s="185"/>
      <c r="JEE25" s="185"/>
      <c r="JEF25" s="185"/>
      <c r="JEG25" s="185"/>
      <c r="JEH25" s="185"/>
      <c r="JEI25" s="185"/>
      <c r="JEJ25" s="185"/>
      <c r="JEK25" s="185"/>
      <c r="JEL25" s="185"/>
      <c r="JEM25" s="185"/>
      <c r="JEN25" s="185"/>
      <c r="JEO25" s="185"/>
      <c r="JEP25" s="185"/>
      <c r="JEQ25" s="185"/>
      <c r="JER25" s="185"/>
      <c r="JES25" s="185"/>
      <c r="JET25" s="185"/>
      <c r="JEU25" s="185"/>
      <c r="JEV25" s="185"/>
      <c r="JEW25" s="185"/>
      <c r="JEX25" s="185"/>
      <c r="JEY25" s="185"/>
      <c r="JEZ25" s="185"/>
      <c r="JFA25" s="185"/>
      <c r="JFB25" s="185"/>
      <c r="JFC25" s="185"/>
      <c r="JFD25" s="185"/>
      <c r="JFE25" s="185"/>
      <c r="JFF25" s="185"/>
      <c r="JFG25" s="185"/>
      <c r="JFH25" s="185"/>
      <c r="JFI25" s="185"/>
      <c r="JFJ25" s="185"/>
      <c r="JFK25" s="185"/>
      <c r="JFL25" s="185"/>
      <c r="JFM25" s="185"/>
      <c r="JFN25" s="185"/>
      <c r="JFO25" s="185"/>
      <c r="JFP25" s="185"/>
      <c r="JFQ25" s="185"/>
      <c r="JFR25" s="185"/>
      <c r="JFS25" s="185"/>
      <c r="JFT25" s="185"/>
      <c r="JFU25" s="185"/>
      <c r="JFV25" s="185"/>
      <c r="JFW25" s="185"/>
      <c r="JFX25" s="185"/>
      <c r="JFY25" s="185"/>
      <c r="JFZ25" s="185"/>
      <c r="JGA25" s="185"/>
      <c r="JGB25" s="185"/>
      <c r="JGC25" s="185"/>
      <c r="JGD25" s="185"/>
      <c r="JGE25" s="185"/>
      <c r="JGF25" s="185"/>
      <c r="JGG25" s="185"/>
      <c r="JGH25" s="185"/>
      <c r="JGI25" s="185"/>
      <c r="JGJ25" s="185"/>
      <c r="JGK25" s="185"/>
      <c r="JGL25" s="185"/>
      <c r="JGM25" s="185"/>
      <c r="JGN25" s="185"/>
      <c r="JGO25" s="185"/>
      <c r="JGP25" s="185"/>
      <c r="JGQ25" s="185"/>
      <c r="JGR25" s="185"/>
      <c r="JGS25" s="185"/>
      <c r="JGT25" s="185"/>
      <c r="JGU25" s="185"/>
      <c r="JGV25" s="185"/>
      <c r="JGW25" s="185"/>
      <c r="JGX25" s="185"/>
      <c r="JGY25" s="185"/>
      <c r="JGZ25" s="185"/>
      <c r="JHA25" s="185"/>
      <c r="JHB25" s="185"/>
      <c r="JHC25" s="185"/>
      <c r="JHD25" s="185"/>
      <c r="JHE25" s="185"/>
      <c r="JHF25" s="185"/>
      <c r="JHG25" s="185"/>
      <c r="JHH25" s="185"/>
      <c r="JHI25" s="185"/>
      <c r="JHJ25" s="185"/>
      <c r="JHK25" s="185"/>
      <c r="JHL25" s="185"/>
      <c r="JHM25" s="185"/>
      <c r="JHN25" s="185"/>
      <c r="JHO25" s="185"/>
      <c r="JHP25" s="185"/>
      <c r="JHQ25" s="185"/>
      <c r="JHR25" s="185"/>
      <c r="JHS25" s="185"/>
      <c r="JHT25" s="185"/>
      <c r="JHU25" s="185"/>
      <c r="JHV25" s="185"/>
      <c r="JHW25" s="185"/>
      <c r="JHX25" s="185"/>
      <c r="JHY25" s="185"/>
      <c r="JHZ25" s="185"/>
      <c r="JIA25" s="185"/>
      <c r="JIB25" s="185"/>
      <c r="JIC25" s="185"/>
      <c r="JID25" s="185"/>
      <c r="JIE25" s="185"/>
      <c r="JIF25" s="185"/>
      <c r="JIG25" s="185"/>
      <c r="JIH25" s="185"/>
      <c r="JII25" s="185"/>
      <c r="JIJ25" s="185"/>
      <c r="JIK25" s="185"/>
      <c r="JIL25" s="185"/>
      <c r="JIM25" s="185"/>
      <c r="JIN25" s="185"/>
      <c r="JIO25" s="185"/>
      <c r="JIP25" s="185"/>
      <c r="JIQ25" s="185"/>
      <c r="JIR25" s="185"/>
      <c r="JIS25" s="185"/>
      <c r="JIT25" s="185"/>
      <c r="JIU25" s="185"/>
      <c r="JIV25" s="185"/>
      <c r="JIW25" s="185"/>
      <c r="JIX25" s="185"/>
      <c r="JIY25" s="185"/>
      <c r="JIZ25" s="185"/>
      <c r="JJA25" s="185"/>
      <c r="JJB25" s="185"/>
      <c r="JJC25" s="185"/>
      <c r="JJD25" s="185"/>
      <c r="JJE25" s="185"/>
      <c r="JJF25" s="185"/>
      <c r="JJG25" s="185"/>
      <c r="JJH25" s="185"/>
      <c r="JJI25" s="185"/>
      <c r="JJJ25" s="185"/>
      <c r="JJK25" s="185"/>
      <c r="JJL25" s="185"/>
      <c r="JJM25" s="185"/>
      <c r="JJN25" s="185"/>
      <c r="JJO25" s="185"/>
      <c r="JJP25" s="185"/>
      <c r="JJQ25" s="185"/>
      <c r="JJR25" s="185"/>
      <c r="JJS25" s="185"/>
      <c r="JJT25" s="185"/>
      <c r="JJU25" s="185"/>
      <c r="JJV25" s="185"/>
      <c r="JJW25" s="185"/>
      <c r="JJX25" s="185"/>
      <c r="JJY25" s="185"/>
      <c r="JJZ25" s="185"/>
      <c r="JKA25" s="185"/>
      <c r="JKB25" s="185"/>
      <c r="JKC25" s="185"/>
      <c r="JKD25" s="185"/>
      <c r="JKE25" s="185"/>
      <c r="JKF25" s="185"/>
      <c r="JKG25" s="185"/>
      <c r="JKH25" s="185"/>
      <c r="JKI25" s="185"/>
      <c r="JKJ25" s="185"/>
      <c r="JKK25" s="185"/>
      <c r="JKL25" s="185"/>
      <c r="JKM25" s="185"/>
      <c r="JKN25" s="185"/>
      <c r="JKO25" s="185"/>
      <c r="JKP25" s="185"/>
      <c r="JKQ25" s="185"/>
      <c r="JKR25" s="185"/>
      <c r="JKS25" s="185"/>
      <c r="JKT25" s="185"/>
      <c r="JKU25" s="185"/>
      <c r="JKV25" s="185"/>
      <c r="JKW25" s="185"/>
      <c r="JKX25" s="185"/>
      <c r="JKY25" s="185"/>
      <c r="JKZ25" s="185"/>
      <c r="JLA25" s="185"/>
      <c r="JLB25" s="185"/>
      <c r="JLC25" s="185"/>
      <c r="JLD25" s="185"/>
      <c r="JLE25" s="185"/>
      <c r="JLF25" s="185"/>
      <c r="JLG25" s="185"/>
      <c r="JLH25" s="185"/>
      <c r="JLI25" s="185"/>
      <c r="JLJ25" s="185"/>
      <c r="JLK25" s="185"/>
      <c r="JLL25" s="185"/>
      <c r="JLM25" s="185"/>
      <c r="JLN25" s="185"/>
      <c r="JLO25" s="185"/>
      <c r="JLP25" s="185"/>
      <c r="JLQ25" s="185"/>
      <c r="JLR25" s="185"/>
      <c r="JLS25" s="185"/>
      <c r="JLT25" s="185"/>
      <c r="JLU25" s="185"/>
      <c r="JLV25" s="185"/>
      <c r="JLW25" s="185"/>
      <c r="JLX25" s="185"/>
      <c r="JLY25" s="185"/>
      <c r="JLZ25" s="185"/>
      <c r="JMA25" s="185"/>
      <c r="JMB25" s="185"/>
      <c r="JMC25" s="185"/>
      <c r="JMD25" s="185"/>
      <c r="JME25" s="185"/>
      <c r="JMF25" s="185"/>
      <c r="JMG25" s="185"/>
      <c r="JMH25" s="185"/>
      <c r="JMI25" s="185"/>
      <c r="JMJ25" s="185"/>
      <c r="JMK25" s="185"/>
      <c r="JML25" s="185"/>
      <c r="JMM25" s="185"/>
      <c r="JMN25" s="185"/>
      <c r="JMO25" s="185"/>
      <c r="JMP25" s="185"/>
      <c r="JMQ25" s="185"/>
      <c r="JMR25" s="185"/>
      <c r="JMS25" s="185"/>
      <c r="JMT25" s="185"/>
      <c r="JMU25" s="185"/>
      <c r="JMV25" s="185"/>
      <c r="JMW25" s="185"/>
      <c r="JMX25" s="185"/>
      <c r="JMY25" s="185"/>
      <c r="JMZ25" s="185"/>
      <c r="JNA25" s="185"/>
      <c r="JNB25" s="185"/>
      <c r="JNC25" s="185"/>
      <c r="JND25" s="185"/>
      <c r="JNE25" s="185"/>
      <c r="JNF25" s="185"/>
      <c r="JNG25" s="185"/>
      <c r="JNH25" s="185"/>
      <c r="JNI25" s="185"/>
      <c r="JNJ25" s="185"/>
      <c r="JNK25" s="185"/>
      <c r="JNL25" s="185"/>
      <c r="JNM25" s="185"/>
      <c r="JNN25" s="185"/>
      <c r="JNO25" s="185"/>
      <c r="JNP25" s="185"/>
      <c r="JNQ25" s="185"/>
      <c r="JNR25" s="185"/>
      <c r="JNS25" s="185"/>
      <c r="JNT25" s="185"/>
      <c r="JNU25" s="185"/>
      <c r="JNV25" s="185"/>
      <c r="JNW25" s="185"/>
      <c r="JNX25" s="185"/>
      <c r="JNY25" s="185"/>
      <c r="JNZ25" s="185"/>
      <c r="JOA25" s="185"/>
      <c r="JOB25" s="185"/>
      <c r="JOC25" s="185"/>
      <c r="JOD25" s="185"/>
      <c r="JOE25" s="185"/>
      <c r="JOF25" s="185"/>
      <c r="JOG25" s="185"/>
      <c r="JOH25" s="185"/>
      <c r="JOI25" s="185"/>
      <c r="JOJ25" s="185"/>
      <c r="JOK25" s="185"/>
      <c r="JOL25" s="185"/>
      <c r="JOM25" s="185"/>
      <c r="JON25" s="185"/>
      <c r="JOO25" s="185"/>
      <c r="JOP25" s="185"/>
      <c r="JOQ25" s="185"/>
      <c r="JOR25" s="185"/>
      <c r="JOS25" s="185"/>
      <c r="JOT25" s="185"/>
      <c r="JOU25" s="185"/>
      <c r="JOV25" s="185"/>
      <c r="JOW25" s="185"/>
      <c r="JOX25" s="185"/>
      <c r="JOY25" s="185"/>
      <c r="JOZ25" s="185"/>
      <c r="JPA25" s="185"/>
      <c r="JPB25" s="185"/>
      <c r="JPC25" s="185"/>
      <c r="JPD25" s="185"/>
      <c r="JPE25" s="185"/>
      <c r="JPF25" s="185"/>
      <c r="JPG25" s="185"/>
      <c r="JPH25" s="185"/>
      <c r="JPI25" s="185"/>
      <c r="JPJ25" s="185"/>
      <c r="JPK25" s="185"/>
      <c r="JPL25" s="185"/>
      <c r="JPM25" s="185"/>
      <c r="JPN25" s="185"/>
      <c r="JPO25" s="185"/>
      <c r="JPP25" s="185"/>
      <c r="JPQ25" s="185"/>
      <c r="JPR25" s="185"/>
      <c r="JPS25" s="185"/>
      <c r="JPT25" s="185"/>
      <c r="JPU25" s="185"/>
      <c r="JPV25" s="185"/>
      <c r="JPW25" s="185"/>
      <c r="JPX25" s="185"/>
      <c r="JPY25" s="185"/>
      <c r="JPZ25" s="185"/>
      <c r="JQA25" s="185"/>
      <c r="JQB25" s="185"/>
      <c r="JQC25" s="185"/>
      <c r="JQD25" s="185"/>
      <c r="JQE25" s="185"/>
      <c r="JQF25" s="185"/>
      <c r="JQG25" s="185"/>
      <c r="JQH25" s="185"/>
      <c r="JQI25" s="185"/>
      <c r="JQJ25" s="185"/>
      <c r="JQK25" s="185"/>
      <c r="JQL25" s="185"/>
      <c r="JQM25" s="185"/>
      <c r="JQN25" s="185"/>
      <c r="JQO25" s="185"/>
      <c r="JQP25" s="185"/>
      <c r="JQQ25" s="185"/>
      <c r="JQR25" s="185"/>
      <c r="JQS25" s="185"/>
      <c r="JQT25" s="185"/>
      <c r="JQU25" s="185"/>
      <c r="JQV25" s="185"/>
      <c r="JQW25" s="185"/>
      <c r="JQX25" s="185"/>
      <c r="JQY25" s="185"/>
      <c r="JQZ25" s="185"/>
      <c r="JRA25" s="185"/>
      <c r="JRB25" s="185"/>
      <c r="JRC25" s="185"/>
      <c r="JRD25" s="185"/>
      <c r="JRE25" s="185"/>
      <c r="JRF25" s="185"/>
      <c r="JRG25" s="185"/>
      <c r="JRH25" s="185"/>
      <c r="JRI25" s="185"/>
      <c r="JRJ25" s="185"/>
      <c r="JRK25" s="185"/>
      <c r="JRL25" s="185"/>
      <c r="JRM25" s="185"/>
      <c r="JRN25" s="185"/>
      <c r="JRO25" s="185"/>
      <c r="JRP25" s="185"/>
      <c r="JRQ25" s="185"/>
      <c r="JRR25" s="185"/>
      <c r="JRS25" s="185"/>
      <c r="JRT25" s="185"/>
      <c r="JRU25" s="185"/>
      <c r="JRV25" s="185"/>
      <c r="JRW25" s="185"/>
      <c r="JRX25" s="185"/>
      <c r="JRY25" s="185"/>
      <c r="JRZ25" s="185"/>
      <c r="JSA25" s="185"/>
      <c r="JSB25" s="185"/>
      <c r="JSC25" s="185"/>
      <c r="JSD25" s="185"/>
      <c r="JSE25" s="185"/>
      <c r="JSF25" s="185"/>
      <c r="JSG25" s="185"/>
      <c r="JSH25" s="185"/>
      <c r="JSI25" s="185"/>
      <c r="JSJ25" s="185"/>
      <c r="JSK25" s="185"/>
      <c r="JSL25" s="185"/>
      <c r="JSM25" s="185"/>
      <c r="JSN25" s="185"/>
      <c r="JSO25" s="185"/>
      <c r="JSP25" s="185"/>
      <c r="JSQ25" s="185"/>
      <c r="JSR25" s="185"/>
      <c r="JSS25" s="185"/>
      <c r="JST25" s="185"/>
      <c r="JSU25" s="185"/>
      <c r="JSV25" s="185"/>
      <c r="JSW25" s="185"/>
      <c r="JSX25" s="185"/>
      <c r="JSY25" s="185"/>
      <c r="JSZ25" s="185"/>
      <c r="JTA25" s="185"/>
      <c r="JTB25" s="185"/>
      <c r="JTC25" s="185"/>
      <c r="JTD25" s="185"/>
      <c r="JTE25" s="185"/>
      <c r="JTF25" s="185"/>
      <c r="JTG25" s="185"/>
      <c r="JTH25" s="185"/>
      <c r="JTI25" s="185"/>
      <c r="JTJ25" s="185"/>
      <c r="JTK25" s="185"/>
      <c r="JTL25" s="185"/>
      <c r="JTM25" s="185"/>
      <c r="JTN25" s="185"/>
      <c r="JTO25" s="185"/>
      <c r="JTP25" s="185"/>
      <c r="JTQ25" s="185"/>
      <c r="JTR25" s="185"/>
      <c r="JTS25" s="185"/>
      <c r="JTT25" s="185"/>
      <c r="JTU25" s="185"/>
      <c r="JTV25" s="185"/>
      <c r="JTW25" s="185"/>
      <c r="JTX25" s="185"/>
      <c r="JTY25" s="185"/>
      <c r="JTZ25" s="185"/>
      <c r="JUA25" s="185"/>
      <c r="JUB25" s="185"/>
      <c r="JUC25" s="185"/>
      <c r="JUD25" s="185"/>
      <c r="JUE25" s="185"/>
      <c r="JUF25" s="185"/>
      <c r="JUG25" s="185"/>
      <c r="JUH25" s="185"/>
      <c r="JUI25" s="185"/>
      <c r="JUJ25" s="185"/>
      <c r="JUK25" s="185"/>
      <c r="JUL25" s="185"/>
      <c r="JUM25" s="185"/>
      <c r="JUN25" s="185"/>
      <c r="JUO25" s="185"/>
      <c r="JUP25" s="185"/>
      <c r="JUQ25" s="185"/>
      <c r="JUR25" s="185"/>
      <c r="JUS25" s="185"/>
      <c r="JUT25" s="185"/>
      <c r="JUU25" s="185"/>
      <c r="JUV25" s="185"/>
      <c r="JUW25" s="185"/>
      <c r="JUX25" s="185"/>
      <c r="JUY25" s="185"/>
      <c r="JUZ25" s="185"/>
      <c r="JVA25" s="185"/>
      <c r="JVB25" s="185"/>
      <c r="JVC25" s="185"/>
      <c r="JVD25" s="185"/>
      <c r="JVE25" s="185"/>
      <c r="JVF25" s="185"/>
      <c r="JVG25" s="185"/>
      <c r="JVH25" s="185"/>
      <c r="JVI25" s="185"/>
      <c r="JVJ25" s="185"/>
      <c r="JVK25" s="185"/>
      <c r="JVL25" s="185"/>
      <c r="JVM25" s="185"/>
      <c r="JVN25" s="185"/>
      <c r="JVO25" s="185"/>
      <c r="JVP25" s="185"/>
      <c r="JVQ25" s="185"/>
      <c r="JVR25" s="185"/>
      <c r="JVS25" s="185"/>
      <c r="JVT25" s="185"/>
      <c r="JVU25" s="185"/>
      <c r="JVV25" s="185"/>
      <c r="JVW25" s="185"/>
      <c r="JVX25" s="185"/>
      <c r="JVY25" s="185"/>
      <c r="JVZ25" s="185"/>
      <c r="JWA25" s="185"/>
      <c r="JWB25" s="185"/>
      <c r="JWC25" s="185"/>
      <c r="JWD25" s="185"/>
      <c r="JWE25" s="185"/>
      <c r="JWF25" s="185"/>
      <c r="JWG25" s="185"/>
      <c r="JWH25" s="185"/>
      <c r="JWI25" s="185"/>
      <c r="JWJ25" s="185"/>
      <c r="JWK25" s="185"/>
      <c r="JWL25" s="185"/>
      <c r="JWM25" s="185"/>
      <c r="JWN25" s="185"/>
      <c r="JWO25" s="185"/>
      <c r="JWP25" s="185"/>
      <c r="JWQ25" s="185"/>
      <c r="JWR25" s="185"/>
      <c r="JWS25" s="185"/>
      <c r="JWT25" s="185"/>
      <c r="JWU25" s="185"/>
      <c r="JWV25" s="185"/>
      <c r="JWW25" s="185"/>
      <c r="JWX25" s="185"/>
      <c r="JWY25" s="185"/>
      <c r="JWZ25" s="185"/>
      <c r="JXA25" s="185"/>
      <c r="JXB25" s="185"/>
      <c r="JXC25" s="185"/>
      <c r="JXD25" s="185"/>
      <c r="JXE25" s="185"/>
      <c r="JXF25" s="185"/>
      <c r="JXG25" s="185"/>
      <c r="JXH25" s="185"/>
      <c r="JXI25" s="185"/>
      <c r="JXJ25" s="185"/>
      <c r="JXK25" s="185"/>
      <c r="JXL25" s="185"/>
      <c r="JXM25" s="185"/>
      <c r="JXN25" s="185"/>
      <c r="JXO25" s="185"/>
      <c r="JXP25" s="185"/>
      <c r="JXQ25" s="185"/>
      <c r="JXR25" s="185"/>
      <c r="JXS25" s="185"/>
      <c r="JXT25" s="185"/>
      <c r="JXU25" s="185"/>
      <c r="JXV25" s="185"/>
      <c r="JXW25" s="185"/>
      <c r="JXX25" s="185"/>
      <c r="JXY25" s="185"/>
      <c r="JXZ25" s="185"/>
      <c r="JYA25" s="185"/>
      <c r="JYB25" s="185"/>
      <c r="JYC25" s="185"/>
      <c r="JYD25" s="185"/>
      <c r="JYE25" s="185"/>
      <c r="JYF25" s="185"/>
      <c r="JYG25" s="185"/>
      <c r="JYH25" s="185"/>
      <c r="JYI25" s="185"/>
      <c r="JYJ25" s="185"/>
      <c r="JYK25" s="185"/>
      <c r="JYL25" s="185"/>
      <c r="JYM25" s="185"/>
      <c r="JYN25" s="185"/>
      <c r="JYO25" s="185"/>
      <c r="JYP25" s="185"/>
      <c r="JYQ25" s="185"/>
      <c r="JYR25" s="185"/>
      <c r="JYS25" s="185"/>
      <c r="JYT25" s="185"/>
      <c r="JYU25" s="185"/>
      <c r="JYV25" s="185"/>
      <c r="JYW25" s="185"/>
      <c r="JYX25" s="185"/>
      <c r="JYY25" s="185"/>
      <c r="JYZ25" s="185"/>
      <c r="JZA25" s="185"/>
      <c r="JZB25" s="185"/>
      <c r="JZC25" s="185"/>
      <c r="JZD25" s="185"/>
      <c r="JZE25" s="185"/>
      <c r="JZF25" s="185"/>
      <c r="JZG25" s="185"/>
      <c r="JZH25" s="185"/>
      <c r="JZI25" s="185"/>
      <c r="JZJ25" s="185"/>
      <c r="JZK25" s="185"/>
      <c r="JZL25" s="185"/>
      <c r="JZM25" s="185"/>
      <c r="JZN25" s="185"/>
      <c r="JZO25" s="185"/>
      <c r="JZP25" s="185"/>
      <c r="JZQ25" s="185"/>
      <c r="JZR25" s="185"/>
      <c r="JZS25" s="185"/>
      <c r="JZT25" s="185"/>
      <c r="JZU25" s="185"/>
      <c r="JZV25" s="185"/>
      <c r="JZW25" s="185"/>
      <c r="JZX25" s="185"/>
      <c r="JZY25" s="185"/>
      <c r="JZZ25" s="185"/>
      <c r="KAA25" s="185"/>
      <c r="KAB25" s="185"/>
      <c r="KAC25" s="185"/>
      <c r="KAD25" s="185"/>
      <c r="KAE25" s="185"/>
      <c r="KAF25" s="185"/>
      <c r="KAG25" s="185"/>
      <c r="KAH25" s="185"/>
      <c r="KAI25" s="185"/>
      <c r="KAJ25" s="185"/>
      <c r="KAK25" s="185"/>
      <c r="KAL25" s="185"/>
      <c r="KAM25" s="185"/>
      <c r="KAN25" s="185"/>
      <c r="KAO25" s="185"/>
      <c r="KAP25" s="185"/>
      <c r="KAQ25" s="185"/>
      <c r="KAR25" s="185"/>
      <c r="KAS25" s="185"/>
      <c r="KAT25" s="185"/>
      <c r="KAU25" s="185"/>
      <c r="KAV25" s="185"/>
      <c r="KAW25" s="185"/>
      <c r="KAX25" s="185"/>
      <c r="KAY25" s="185"/>
      <c r="KAZ25" s="185"/>
      <c r="KBA25" s="185"/>
      <c r="KBB25" s="185"/>
      <c r="KBC25" s="185"/>
      <c r="KBD25" s="185"/>
      <c r="KBE25" s="185"/>
      <c r="KBF25" s="185"/>
      <c r="KBG25" s="185"/>
      <c r="KBH25" s="185"/>
      <c r="KBI25" s="185"/>
      <c r="KBJ25" s="185"/>
      <c r="KBK25" s="185"/>
      <c r="KBL25" s="185"/>
      <c r="KBM25" s="185"/>
      <c r="KBN25" s="185"/>
      <c r="KBO25" s="185"/>
      <c r="KBP25" s="185"/>
      <c r="KBQ25" s="185"/>
      <c r="KBR25" s="185"/>
      <c r="KBS25" s="185"/>
      <c r="KBT25" s="185"/>
      <c r="KBU25" s="185"/>
      <c r="KBV25" s="185"/>
      <c r="KBW25" s="185"/>
      <c r="KBX25" s="185"/>
      <c r="KBY25" s="185"/>
      <c r="KBZ25" s="185"/>
      <c r="KCA25" s="185"/>
      <c r="KCB25" s="185"/>
      <c r="KCC25" s="185"/>
      <c r="KCD25" s="185"/>
      <c r="KCE25" s="185"/>
      <c r="KCF25" s="185"/>
      <c r="KCG25" s="185"/>
      <c r="KCH25" s="185"/>
      <c r="KCI25" s="185"/>
      <c r="KCJ25" s="185"/>
      <c r="KCK25" s="185"/>
      <c r="KCL25" s="185"/>
      <c r="KCM25" s="185"/>
      <c r="KCN25" s="185"/>
      <c r="KCO25" s="185"/>
      <c r="KCP25" s="185"/>
      <c r="KCQ25" s="185"/>
      <c r="KCR25" s="185"/>
      <c r="KCS25" s="185"/>
      <c r="KCT25" s="185"/>
      <c r="KCU25" s="185"/>
      <c r="KCV25" s="185"/>
      <c r="KCW25" s="185"/>
      <c r="KCX25" s="185"/>
      <c r="KCY25" s="185"/>
      <c r="KCZ25" s="185"/>
      <c r="KDA25" s="185"/>
      <c r="KDB25" s="185"/>
      <c r="KDC25" s="185"/>
      <c r="KDD25" s="185"/>
      <c r="KDE25" s="185"/>
      <c r="KDF25" s="185"/>
      <c r="KDG25" s="185"/>
      <c r="KDH25" s="185"/>
      <c r="KDI25" s="185"/>
      <c r="KDJ25" s="185"/>
      <c r="KDK25" s="185"/>
      <c r="KDL25" s="185"/>
      <c r="KDM25" s="185"/>
      <c r="KDN25" s="185"/>
      <c r="KDO25" s="185"/>
      <c r="KDP25" s="185"/>
      <c r="KDQ25" s="185"/>
      <c r="KDR25" s="185"/>
      <c r="KDS25" s="185"/>
      <c r="KDT25" s="185"/>
      <c r="KDU25" s="185"/>
      <c r="KDV25" s="185"/>
      <c r="KDW25" s="185"/>
      <c r="KDX25" s="185"/>
      <c r="KDY25" s="185"/>
      <c r="KDZ25" s="185"/>
      <c r="KEA25" s="185"/>
      <c r="KEB25" s="185"/>
      <c r="KEC25" s="185"/>
      <c r="KED25" s="185"/>
      <c r="KEE25" s="185"/>
      <c r="KEF25" s="185"/>
      <c r="KEG25" s="185"/>
      <c r="KEH25" s="185"/>
      <c r="KEI25" s="185"/>
      <c r="KEJ25" s="185"/>
      <c r="KEK25" s="185"/>
      <c r="KEL25" s="185"/>
      <c r="KEM25" s="185"/>
      <c r="KEN25" s="185"/>
      <c r="KEO25" s="185"/>
      <c r="KEP25" s="185"/>
      <c r="KEQ25" s="185"/>
      <c r="KER25" s="185"/>
      <c r="KES25" s="185"/>
      <c r="KET25" s="185"/>
      <c r="KEU25" s="185"/>
      <c r="KEV25" s="185"/>
      <c r="KEW25" s="185"/>
      <c r="KEX25" s="185"/>
      <c r="KEY25" s="185"/>
      <c r="KEZ25" s="185"/>
      <c r="KFA25" s="185"/>
      <c r="KFB25" s="185"/>
      <c r="KFC25" s="185"/>
      <c r="KFD25" s="185"/>
      <c r="KFE25" s="185"/>
      <c r="KFF25" s="185"/>
      <c r="KFG25" s="185"/>
      <c r="KFH25" s="185"/>
      <c r="KFI25" s="185"/>
      <c r="KFJ25" s="185"/>
      <c r="KFK25" s="185"/>
      <c r="KFL25" s="185"/>
      <c r="KFM25" s="185"/>
      <c r="KFN25" s="185"/>
      <c r="KFO25" s="185"/>
      <c r="KFP25" s="185"/>
      <c r="KFQ25" s="185"/>
      <c r="KFR25" s="185"/>
      <c r="KFS25" s="185"/>
      <c r="KFT25" s="185"/>
      <c r="KFU25" s="185"/>
      <c r="KFV25" s="185"/>
      <c r="KFW25" s="185"/>
      <c r="KFX25" s="185"/>
      <c r="KFY25" s="185"/>
      <c r="KFZ25" s="185"/>
      <c r="KGA25" s="185"/>
      <c r="KGB25" s="185"/>
      <c r="KGC25" s="185"/>
      <c r="KGD25" s="185"/>
      <c r="KGE25" s="185"/>
      <c r="KGF25" s="185"/>
      <c r="KGG25" s="185"/>
      <c r="KGH25" s="185"/>
      <c r="KGI25" s="185"/>
      <c r="KGJ25" s="185"/>
      <c r="KGK25" s="185"/>
      <c r="KGL25" s="185"/>
      <c r="KGM25" s="185"/>
      <c r="KGN25" s="185"/>
      <c r="KGO25" s="185"/>
      <c r="KGP25" s="185"/>
      <c r="KGQ25" s="185"/>
      <c r="KGR25" s="185"/>
      <c r="KGS25" s="185"/>
      <c r="KGT25" s="185"/>
      <c r="KGU25" s="185"/>
      <c r="KGV25" s="185"/>
      <c r="KGW25" s="185"/>
      <c r="KGX25" s="185"/>
      <c r="KGY25" s="185"/>
      <c r="KGZ25" s="185"/>
      <c r="KHA25" s="185"/>
      <c r="KHB25" s="185"/>
      <c r="KHC25" s="185"/>
      <c r="KHD25" s="185"/>
      <c r="KHE25" s="185"/>
      <c r="KHF25" s="185"/>
      <c r="KHG25" s="185"/>
      <c r="KHH25" s="185"/>
      <c r="KHI25" s="185"/>
      <c r="KHJ25" s="185"/>
      <c r="KHK25" s="185"/>
      <c r="KHL25" s="185"/>
      <c r="KHM25" s="185"/>
      <c r="KHN25" s="185"/>
      <c r="KHO25" s="185"/>
      <c r="KHP25" s="185"/>
      <c r="KHQ25" s="185"/>
      <c r="KHR25" s="185"/>
      <c r="KHS25" s="185"/>
      <c r="KHT25" s="185"/>
      <c r="KHU25" s="185"/>
      <c r="KHV25" s="185"/>
      <c r="KHW25" s="185"/>
      <c r="KHX25" s="185"/>
      <c r="KHY25" s="185"/>
      <c r="KHZ25" s="185"/>
      <c r="KIA25" s="185"/>
      <c r="KIB25" s="185"/>
      <c r="KIC25" s="185"/>
      <c r="KID25" s="185"/>
      <c r="KIE25" s="185"/>
      <c r="KIF25" s="185"/>
      <c r="KIG25" s="185"/>
      <c r="KIH25" s="185"/>
      <c r="KII25" s="185"/>
      <c r="KIJ25" s="185"/>
      <c r="KIK25" s="185"/>
      <c r="KIL25" s="185"/>
      <c r="KIM25" s="185"/>
      <c r="KIN25" s="185"/>
      <c r="KIO25" s="185"/>
      <c r="KIP25" s="185"/>
      <c r="KIQ25" s="185"/>
      <c r="KIR25" s="185"/>
      <c r="KIS25" s="185"/>
      <c r="KIT25" s="185"/>
      <c r="KIU25" s="185"/>
      <c r="KIV25" s="185"/>
      <c r="KIW25" s="185"/>
      <c r="KIX25" s="185"/>
      <c r="KIY25" s="185"/>
      <c r="KIZ25" s="185"/>
      <c r="KJA25" s="185"/>
      <c r="KJB25" s="185"/>
      <c r="KJC25" s="185"/>
      <c r="KJD25" s="185"/>
      <c r="KJE25" s="185"/>
      <c r="KJF25" s="185"/>
      <c r="KJG25" s="185"/>
      <c r="KJH25" s="185"/>
      <c r="KJI25" s="185"/>
      <c r="KJJ25" s="185"/>
      <c r="KJK25" s="185"/>
      <c r="KJL25" s="185"/>
      <c r="KJM25" s="185"/>
      <c r="KJN25" s="185"/>
      <c r="KJO25" s="185"/>
      <c r="KJP25" s="185"/>
      <c r="KJQ25" s="185"/>
      <c r="KJR25" s="185"/>
      <c r="KJS25" s="185"/>
      <c r="KJT25" s="185"/>
      <c r="KJU25" s="185"/>
      <c r="KJV25" s="185"/>
      <c r="KJW25" s="185"/>
      <c r="KJX25" s="185"/>
      <c r="KJY25" s="185"/>
      <c r="KJZ25" s="185"/>
      <c r="KKA25" s="185"/>
      <c r="KKB25" s="185"/>
      <c r="KKC25" s="185"/>
      <c r="KKD25" s="185"/>
      <c r="KKE25" s="185"/>
      <c r="KKF25" s="185"/>
      <c r="KKG25" s="185"/>
      <c r="KKH25" s="185"/>
      <c r="KKI25" s="185"/>
      <c r="KKJ25" s="185"/>
      <c r="KKK25" s="185"/>
      <c r="KKL25" s="185"/>
      <c r="KKM25" s="185"/>
      <c r="KKN25" s="185"/>
      <c r="KKO25" s="185"/>
      <c r="KKP25" s="185"/>
      <c r="KKQ25" s="185"/>
      <c r="KKR25" s="185"/>
      <c r="KKS25" s="185"/>
      <c r="KKT25" s="185"/>
      <c r="KKU25" s="185"/>
      <c r="KKV25" s="185"/>
      <c r="KKW25" s="185"/>
      <c r="KKX25" s="185"/>
      <c r="KKY25" s="185"/>
      <c r="KKZ25" s="185"/>
      <c r="KLA25" s="185"/>
      <c r="KLB25" s="185"/>
      <c r="KLC25" s="185"/>
      <c r="KLD25" s="185"/>
      <c r="KLE25" s="185"/>
      <c r="KLF25" s="185"/>
      <c r="KLG25" s="185"/>
      <c r="KLH25" s="185"/>
      <c r="KLI25" s="185"/>
      <c r="KLJ25" s="185"/>
      <c r="KLK25" s="185"/>
      <c r="KLL25" s="185"/>
      <c r="KLM25" s="185"/>
      <c r="KLN25" s="185"/>
      <c r="KLO25" s="185"/>
      <c r="KLP25" s="185"/>
      <c r="KLQ25" s="185"/>
      <c r="KLR25" s="185"/>
      <c r="KLS25" s="185"/>
      <c r="KLT25" s="185"/>
      <c r="KLU25" s="185"/>
      <c r="KLV25" s="185"/>
      <c r="KLW25" s="185"/>
      <c r="KLX25" s="185"/>
      <c r="KLY25" s="185"/>
      <c r="KLZ25" s="185"/>
      <c r="KMA25" s="185"/>
      <c r="KMB25" s="185"/>
      <c r="KMC25" s="185"/>
      <c r="KMD25" s="185"/>
      <c r="KME25" s="185"/>
      <c r="KMF25" s="185"/>
      <c r="KMG25" s="185"/>
      <c r="KMH25" s="185"/>
      <c r="KMI25" s="185"/>
      <c r="KMJ25" s="185"/>
      <c r="KMK25" s="185"/>
      <c r="KML25" s="185"/>
      <c r="KMM25" s="185"/>
      <c r="KMN25" s="185"/>
      <c r="KMO25" s="185"/>
      <c r="KMP25" s="185"/>
      <c r="KMQ25" s="185"/>
      <c r="KMR25" s="185"/>
      <c r="KMS25" s="185"/>
      <c r="KMT25" s="185"/>
      <c r="KMU25" s="185"/>
      <c r="KMV25" s="185"/>
      <c r="KMW25" s="185"/>
      <c r="KMX25" s="185"/>
      <c r="KMY25" s="185"/>
      <c r="KMZ25" s="185"/>
      <c r="KNA25" s="185"/>
      <c r="KNB25" s="185"/>
      <c r="KNC25" s="185"/>
      <c r="KND25" s="185"/>
      <c r="KNE25" s="185"/>
      <c r="KNF25" s="185"/>
      <c r="KNG25" s="185"/>
      <c r="KNH25" s="185"/>
      <c r="KNI25" s="185"/>
      <c r="KNJ25" s="185"/>
      <c r="KNK25" s="185"/>
      <c r="KNL25" s="185"/>
      <c r="KNM25" s="185"/>
      <c r="KNN25" s="185"/>
      <c r="KNO25" s="185"/>
      <c r="KNP25" s="185"/>
      <c r="KNQ25" s="185"/>
      <c r="KNR25" s="185"/>
      <c r="KNS25" s="185"/>
      <c r="KNT25" s="185"/>
      <c r="KNU25" s="185"/>
      <c r="KNV25" s="185"/>
      <c r="KNW25" s="185"/>
      <c r="KNX25" s="185"/>
      <c r="KNY25" s="185"/>
      <c r="KNZ25" s="185"/>
      <c r="KOA25" s="185"/>
      <c r="KOB25" s="185"/>
      <c r="KOC25" s="185"/>
      <c r="KOD25" s="185"/>
      <c r="KOE25" s="185"/>
      <c r="KOF25" s="185"/>
      <c r="KOG25" s="185"/>
      <c r="KOH25" s="185"/>
      <c r="KOI25" s="185"/>
      <c r="KOJ25" s="185"/>
      <c r="KOK25" s="185"/>
      <c r="KOL25" s="185"/>
      <c r="KOM25" s="185"/>
      <c r="KON25" s="185"/>
      <c r="KOO25" s="185"/>
      <c r="KOP25" s="185"/>
      <c r="KOQ25" s="185"/>
      <c r="KOR25" s="185"/>
      <c r="KOS25" s="185"/>
      <c r="KOT25" s="185"/>
      <c r="KOU25" s="185"/>
      <c r="KOV25" s="185"/>
      <c r="KOW25" s="185"/>
      <c r="KOX25" s="185"/>
      <c r="KOY25" s="185"/>
      <c r="KOZ25" s="185"/>
      <c r="KPA25" s="185"/>
      <c r="KPB25" s="185"/>
      <c r="KPC25" s="185"/>
      <c r="KPD25" s="185"/>
      <c r="KPE25" s="185"/>
      <c r="KPF25" s="185"/>
      <c r="KPG25" s="185"/>
      <c r="KPH25" s="185"/>
      <c r="KPI25" s="185"/>
      <c r="KPJ25" s="185"/>
      <c r="KPK25" s="185"/>
      <c r="KPL25" s="185"/>
      <c r="KPM25" s="185"/>
      <c r="KPN25" s="185"/>
      <c r="KPO25" s="185"/>
      <c r="KPP25" s="185"/>
      <c r="KPQ25" s="185"/>
      <c r="KPR25" s="185"/>
      <c r="KPS25" s="185"/>
      <c r="KPT25" s="185"/>
      <c r="KPU25" s="185"/>
      <c r="KPV25" s="185"/>
      <c r="KPW25" s="185"/>
      <c r="KPX25" s="185"/>
      <c r="KPY25" s="185"/>
      <c r="KPZ25" s="185"/>
      <c r="KQA25" s="185"/>
      <c r="KQB25" s="185"/>
      <c r="KQC25" s="185"/>
      <c r="KQD25" s="185"/>
      <c r="KQE25" s="185"/>
      <c r="KQF25" s="185"/>
      <c r="KQG25" s="185"/>
      <c r="KQH25" s="185"/>
      <c r="KQI25" s="185"/>
      <c r="KQJ25" s="185"/>
      <c r="KQK25" s="185"/>
      <c r="KQL25" s="185"/>
      <c r="KQM25" s="185"/>
      <c r="KQN25" s="185"/>
      <c r="KQO25" s="185"/>
      <c r="KQP25" s="185"/>
      <c r="KQQ25" s="185"/>
      <c r="KQR25" s="185"/>
      <c r="KQS25" s="185"/>
      <c r="KQT25" s="185"/>
      <c r="KQU25" s="185"/>
      <c r="KQV25" s="185"/>
      <c r="KQW25" s="185"/>
      <c r="KQX25" s="185"/>
      <c r="KQY25" s="185"/>
      <c r="KQZ25" s="185"/>
      <c r="KRA25" s="185"/>
      <c r="KRB25" s="185"/>
      <c r="KRC25" s="185"/>
      <c r="KRD25" s="185"/>
      <c r="KRE25" s="185"/>
      <c r="KRF25" s="185"/>
      <c r="KRG25" s="185"/>
      <c r="KRH25" s="185"/>
      <c r="KRI25" s="185"/>
      <c r="KRJ25" s="185"/>
      <c r="KRK25" s="185"/>
      <c r="KRL25" s="185"/>
      <c r="KRM25" s="185"/>
      <c r="KRN25" s="185"/>
      <c r="KRO25" s="185"/>
      <c r="KRP25" s="185"/>
      <c r="KRQ25" s="185"/>
      <c r="KRR25" s="185"/>
      <c r="KRS25" s="185"/>
      <c r="KRT25" s="185"/>
      <c r="KRU25" s="185"/>
      <c r="KRV25" s="185"/>
      <c r="KRW25" s="185"/>
      <c r="KRX25" s="185"/>
      <c r="KRY25" s="185"/>
      <c r="KRZ25" s="185"/>
      <c r="KSA25" s="185"/>
      <c r="KSB25" s="185"/>
      <c r="KSC25" s="185"/>
      <c r="KSD25" s="185"/>
      <c r="KSE25" s="185"/>
      <c r="KSF25" s="185"/>
      <c r="KSG25" s="185"/>
      <c r="KSH25" s="185"/>
      <c r="KSI25" s="185"/>
      <c r="KSJ25" s="185"/>
      <c r="KSK25" s="185"/>
      <c r="KSL25" s="185"/>
      <c r="KSM25" s="185"/>
      <c r="KSN25" s="185"/>
      <c r="KSO25" s="185"/>
      <c r="KSP25" s="185"/>
      <c r="KSQ25" s="185"/>
      <c r="KSR25" s="185"/>
      <c r="KSS25" s="185"/>
      <c r="KST25" s="185"/>
      <c r="KSU25" s="185"/>
      <c r="KSV25" s="185"/>
      <c r="KSW25" s="185"/>
      <c r="KSX25" s="185"/>
      <c r="KSY25" s="185"/>
      <c r="KSZ25" s="185"/>
      <c r="KTA25" s="185"/>
      <c r="KTB25" s="185"/>
      <c r="KTC25" s="185"/>
      <c r="KTD25" s="185"/>
      <c r="KTE25" s="185"/>
      <c r="KTF25" s="185"/>
      <c r="KTG25" s="185"/>
      <c r="KTH25" s="185"/>
      <c r="KTI25" s="185"/>
      <c r="KTJ25" s="185"/>
      <c r="KTK25" s="185"/>
      <c r="KTL25" s="185"/>
      <c r="KTM25" s="185"/>
      <c r="KTN25" s="185"/>
      <c r="KTO25" s="185"/>
      <c r="KTP25" s="185"/>
      <c r="KTQ25" s="185"/>
      <c r="KTR25" s="185"/>
      <c r="KTS25" s="185"/>
      <c r="KTT25" s="185"/>
      <c r="KTU25" s="185"/>
      <c r="KTV25" s="185"/>
      <c r="KTW25" s="185"/>
      <c r="KTX25" s="185"/>
      <c r="KTY25" s="185"/>
      <c r="KTZ25" s="185"/>
      <c r="KUA25" s="185"/>
      <c r="KUB25" s="185"/>
      <c r="KUC25" s="185"/>
      <c r="KUD25" s="185"/>
      <c r="KUE25" s="185"/>
      <c r="KUF25" s="185"/>
      <c r="KUG25" s="185"/>
      <c r="KUH25" s="185"/>
      <c r="KUI25" s="185"/>
      <c r="KUJ25" s="185"/>
      <c r="KUK25" s="185"/>
      <c r="KUL25" s="185"/>
      <c r="KUM25" s="185"/>
      <c r="KUN25" s="185"/>
      <c r="KUO25" s="185"/>
      <c r="KUP25" s="185"/>
      <c r="KUQ25" s="185"/>
      <c r="KUR25" s="185"/>
      <c r="KUS25" s="185"/>
      <c r="KUT25" s="185"/>
      <c r="KUU25" s="185"/>
      <c r="KUV25" s="185"/>
      <c r="KUW25" s="185"/>
      <c r="KUX25" s="185"/>
      <c r="KUY25" s="185"/>
      <c r="KUZ25" s="185"/>
      <c r="KVA25" s="185"/>
      <c r="KVB25" s="185"/>
      <c r="KVC25" s="185"/>
      <c r="KVD25" s="185"/>
      <c r="KVE25" s="185"/>
      <c r="KVF25" s="185"/>
      <c r="KVG25" s="185"/>
      <c r="KVH25" s="185"/>
      <c r="KVI25" s="185"/>
      <c r="KVJ25" s="185"/>
      <c r="KVK25" s="185"/>
      <c r="KVL25" s="185"/>
      <c r="KVM25" s="185"/>
      <c r="KVN25" s="185"/>
      <c r="KVO25" s="185"/>
      <c r="KVP25" s="185"/>
      <c r="KVQ25" s="185"/>
      <c r="KVR25" s="185"/>
      <c r="KVS25" s="185"/>
      <c r="KVT25" s="185"/>
      <c r="KVU25" s="185"/>
      <c r="KVV25" s="185"/>
      <c r="KVW25" s="185"/>
      <c r="KVX25" s="185"/>
      <c r="KVY25" s="185"/>
      <c r="KVZ25" s="185"/>
      <c r="KWA25" s="185"/>
      <c r="KWB25" s="185"/>
      <c r="KWC25" s="185"/>
      <c r="KWD25" s="185"/>
      <c r="KWE25" s="185"/>
      <c r="KWF25" s="185"/>
      <c r="KWG25" s="185"/>
      <c r="KWH25" s="185"/>
      <c r="KWI25" s="185"/>
      <c r="KWJ25" s="185"/>
      <c r="KWK25" s="185"/>
      <c r="KWL25" s="185"/>
      <c r="KWM25" s="185"/>
      <c r="KWN25" s="185"/>
      <c r="KWO25" s="185"/>
      <c r="KWP25" s="185"/>
      <c r="KWQ25" s="185"/>
      <c r="KWR25" s="185"/>
      <c r="KWS25" s="185"/>
      <c r="KWT25" s="185"/>
      <c r="KWU25" s="185"/>
      <c r="KWV25" s="185"/>
      <c r="KWW25" s="185"/>
      <c r="KWX25" s="185"/>
      <c r="KWY25" s="185"/>
      <c r="KWZ25" s="185"/>
      <c r="KXA25" s="185"/>
      <c r="KXB25" s="185"/>
      <c r="KXC25" s="185"/>
      <c r="KXD25" s="185"/>
      <c r="KXE25" s="185"/>
      <c r="KXF25" s="185"/>
      <c r="KXG25" s="185"/>
      <c r="KXH25" s="185"/>
      <c r="KXI25" s="185"/>
      <c r="KXJ25" s="185"/>
      <c r="KXK25" s="185"/>
      <c r="KXL25" s="185"/>
      <c r="KXM25" s="185"/>
      <c r="KXN25" s="185"/>
      <c r="KXO25" s="185"/>
      <c r="KXP25" s="185"/>
      <c r="KXQ25" s="185"/>
      <c r="KXR25" s="185"/>
      <c r="KXS25" s="185"/>
      <c r="KXT25" s="185"/>
      <c r="KXU25" s="185"/>
      <c r="KXV25" s="185"/>
      <c r="KXW25" s="185"/>
      <c r="KXX25" s="185"/>
      <c r="KXY25" s="185"/>
      <c r="KXZ25" s="185"/>
      <c r="KYA25" s="185"/>
      <c r="KYB25" s="185"/>
      <c r="KYC25" s="185"/>
      <c r="KYD25" s="185"/>
      <c r="KYE25" s="185"/>
      <c r="KYF25" s="185"/>
      <c r="KYG25" s="185"/>
      <c r="KYH25" s="185"/>
      <c r="KYI25" s="185"/>
      <c r="KYJ25" s="185"/>
      <c r="KYK25" s="185"/>
      <c r="KYL25" s="185"/>
      <c r="KYM25" s="185"/>
      <c r="KYN25" s="185"/>
      <c r="KYO25" s="185"/>
      <c r="KYP25" s="185"/>
      <c r="KYQ25" s="185"/>
      <c r="KYR25" s="185"/>
      <c r="KYS25" s="185"/>
      <c r="KYT25" s="185"/>
      <c r="KYU25" s="185"/>
      <c r="KYV25" s="185"/>
      <c r="KYW25" s="185"/>
      <c r="KYX25" s="185"/>
      <c r="KYY25" s="185"/>
      <c r="KYZ25" s="185"/>
      <c r="KZA25" s="185"/>
      <c r="KZB25" s="185"/>
      <c r="KZC25" s="185"/>
      <c r="KZD25" s="185"/>
      <c r="KZE25" s="185"/>
      <c r="KZF25" s="185"/>
      <c r="KZG25" s="185"/>
      <c r="KZH25" s="185"/>
      <c r="KZI25" s="185"/>
      <c r="KZJ25" s="185"/>
      <c r="KZK25" s="185"/>
      <c r="KZL25" s="185"/>
      <c r="KZM25" s="185"/>
      <c r="KZN25" s="185"/>
      <c r="KZO25" s="185"/>
      <c r="KZP25" s="185"/>
      <c r="KZQ25" s="185"/>
      <c r="KZR25" s="185"/>
      <c r="KZS25" s="185"/>
      <c r="KZT25" s="185"/>
      <c r="KZU25" s="185"/>
      <c r="KZV25" s="185"/>
      <c r="KZW25" s="185"/>
      <c r="KZX25" s="185"/>
      <c r="KZY25" s="185"/>
      <c r="KZZ25" s="185"/>
      <c r="LAA25" s="185"/>
      <c r="LAB25" s="185"/>
      <c r="LAC25" s="185"/>
      <c r="LAD25" s="185"/>
      <c r="LAE25" s="185"/>
      <c r="LAF25" s="185"/>
      <c r="LAG25" s="185"/>
      <c r="LAH25" s="185"/>
      <c r="LAI25" s="185"/>
      <c r="LAJ25" s="185"/>
      <c r="LAK25" s="185"/>
      <c r="LAL25" s="185"/>
      <c r="LAM25" s="185"/>
      <c r="LAN25" s="185"/>
      <c r="LAO25" s="185"/>
      <c r="LAP25" s="185"/>
      <c r="LAQ25" s="185"/>
      <c r="LAR25" s="185"/>
      <c r="LAS25" s="185"/>
      <c r="LAT25" s="185"/>
      <c r="LAU25" s="185"/>
      <c r="LAV25" s="185"/>
      <c r="LAW25" s="185"/>
      <c r="LAX25" s="185"/>
      <c r="LAY25" s="185"/>
      <c r="LAZ25" s="185"/>
      <c r="LBA25" s="185"/>
      <c r="LBB25" s="185"/>
      <c r="LBC25" s="185"/>
      <c r="LBD25" s="185"/>
      <c r="LBE25" s="185"/>
      <c r="LBF25" s="185"/>
      <c r="LBG25" s="185"/>
      <c r="LBH25" s="185"/>
      <c r="LBI25" s="185"/>
      <c r="LBJ25" s="185"/>
      <c r="LBK25" s="185"/>
      <c r="LBL25" s="185"/>
      <c r="LBM25" s="185"/>
      <c r="LBN25" s="185"/>
      <c r="LBO25" s="185"/>
      <c r="LBP25" s="185"/>
      <c r="LBQ25" s="185"/>
      <c r="LBR25" s="185"/>
      <c r="LBS25" s="185"/>
      <c r="LBT25" s="185"/>
      <c r="LBU25" s="185"/>
      <c r="LBV25" s="185"/>
      <c r="LBW25" s="185"/>
      <c r="LBX25" s="185"/>
      <c r="LBY25" s="185"/>
      <c r="LBZ25" s="185"/>
      <c r="LCA25" s="185"/>
      <c r="LCB25" s="185"/>
      <c r="LCC25" s="185"/>
      <c r="LCD25" s="185"/>
      <c r="LCE25" s="185"/>
      <c r="LCF25" s="185"/>
      <c r="LCG25" s="185"/>
      <c r="LCH25" s="185"/>
      <c r="LCI25" s="185"/>
      <c r="LCJ25" s="185"/>
      <c r="LCK25" s="185"/>
      <c r="LCL25" s="185"/>
      <c r="LCM25" s="185"/>
      <c r="LCN25" s="185"/>
      <c r="LCO25" s="185"/>
      <c r="LCP25" s="185"/>
      <c r="LCQ25" s="185"/>
      <c r="LCR25" s="185"/>
      <c r="LCS25" s="185"/>
      <c r="LCT25" s="185"/>
      <c r="LCU25" s="185"/>
      <c r="LCV25" s="185"/>
      <c r="LCW25" s="185"/>
      <c r="LCX25" s="185"/>
      <c r="LCY25" s="185"/>
      <c r="LCZ25" s="185"/>
      <c r="LDA25" s="185"/>
      <c r="LDB25" s="185"/>
      <c r="LDC25" s="185"/>
      <c r="LDD25" s="185"/>
      <c r="LDE25" s="185"/>
      <c r="LDF25" s="185"/>
      <c r="LDG25" s="185"/>
      <c r="LDH25" s="185"/>
      <c r="LDI25" s="185"/>
      <c r="LDJ25" s="185"/>
      <c r="LDK25" s="185"/>
      <c r="LDL25" s="185"/>
      <c r="LDM25" s="185"/>
      <c r="LDN25" s="185"/>
      <c r="LDO25" s="185"/>
      <c r="LDP25" s="185"/>
      <c r="LDQ25" s="185"/>
      <c r="LDR25" s="185"/>
      <c r="LDS25" s="185"/>
      <c r="LDT25" s="185"/>
      <c r="LDU25" s="185"/>
      <c r="LDV25" s="185"/>
      <c r="LDW25" s="185"/>
      <c r="LDX25" s="185"/>
      <c r="LDY25" s="185"/>
      <c r="LDZ25" s="185"/>
      <c r="LEA25" s="185"/>
      <c r="LEB25" s="185"/>
      <c r="LEC25" s="185"/>
      <c r="LED25" s="185"/>
      <c r="LEE25" s="185"/>
      <c r="LEF25" s="185"/>
      <c r="LEG25" s="185"/>
      <c r="LEH25" s="185"/>
      <c r="LEI25" s="185"/>
      <c r="LEJ25" s="185"/>
      <c r="LEK25" s="185"/>
      <c r="LEL25" s="185"/>
      <c r="LEM25" s="185"/>
      <c r="LEN25" s="185"/>
      <c r="LEO25" s="185"/>
      <c r="LEP25" s="185"/>
      <c r="LEQ25" s="185"/>
      <c r="LER25" s="185"/>
      <c r="LES25" s="185"/>
      <c r="LET25" s="185"/>
      <c r="LEU25" s="185"/>
      <c r="LEV25" s="185"/>
      <c r="LEW25" s="185"/>
      <c r="LEX25" s="185"/>
      <c r="LEY25" s="185"/>
      <c r="LEZ25" s="185"/>
      <c r="LFA25" s="185"/>
      <c r="LFB25" s="185"/>
      <c r="LFC25" s="185"/>
      <c r="LFD25" s="185"/>
      <c r="LFE25" s="185"/>
      <c r="LFF25" s="185"/>
      <c r="LFG25" s="185"/>
      <c r="LFH25" s="185"/>
      <c r="LFI25" s="185"/>
      <c r="LFJ25" s="185"/>
      <c r="LFK25" s="185"/>
      <c r="LFL25" s="185"/>
      <c r="LFM25" s="185"/>
      <c r="LFN25" s="185"/>
      <c r="LFO25" s="185"/>
      <c r="LFP25" s="185"/>
      <c r="LFQ25" s="185"/>
      <c r="LFR25" s="185"/>
      <c r="LFS25" s="185"/>
      <c r="LFT25" s="185"/>
      <c r="LFU25" s="185"/>
      <c r="LFV25" s="185"/>
      <c r="LFW25" s="185"/>
      <c r="LFX25" s="185"/>
      <c r="LFY25" s="185"/>
      <c r="LFZ25" s="185"/>
      <c r="LGA25" s="185"/>
      <c r="LGB25" s="185"/>
      <c r="LGC25" s="185"/>
      <c r="LGD25" s="185"/>
      <c r="LGE25" s="185"/>
      <c r="LGF25" s="185"/>
      <c r="LGG25" s="185"/>
      <c r="LGH25" s="185"/>
      <c r="LGI25" s="185"/>
      <c r="LGJ25" s="185"/>
      <c r="LGK25" s="185"/>
      <c r="LGL25" s="185"/>
      <c r="LGM25" s="185"/>
      <c r="LGN25" s="185"/>
      <c r="LGO25" s="185"/>
      <c r="LGP25" s="185"/>
      <c r="LGQ25" s="185"/>
      <c r="LGR25" s="185"/>
      <c r="LGS25" s="185"/>
      <c r="LGT25" s="185"/>
      <c r="LGU25" s="185"/>
      <c r="LGV25" s="185"/>
      <c r="LGW25" s="185"/>
      <c r="LGX25" s="185"/>
      <c r="LGY25" s="185"/>
      <c r="LGZ25" s="185"/>
      <c r="LHA25" s="185"/>
      <c r="LHB25" s="185"/>
      <c r="LHC25" s="185"/>
      <c r="LHD25" s="185"/>
      <c r="LHE25" s="185"/>
      <c r="LHF25" s="185"/>
      <c r="LHG25" s="185"/>
      <c r="LHH25" s="185"/>
      <c r="LHI25" s="185"/>
      <c r="LHJ25" s="185"/>
      <c r="LHK25" s="185"/>
      <c r="LHL25" s="185"/>
      <c r="LHM25" s="185"/>
      <c r="LHN25" s="185"/>
      <c r="LHO25" s="185"/>
      <c r="LHP25" s="185"/>
      <c r="LHQ25" s="185"/>
      <c r="LHR25" s="185"/>
      <c r="LHS25" s="185"/>
      <c r="LHT25" s="185"/>
      <c r="LHU25" s="185"/>
      <c r="LHV25" s="185"/>
      <c r="LHW25" s="185"/>
      <c r="LHX25" s="185"/>
      <c r="LHY25" s="185"/>
      <c r="LHZ25" s="185"/>
      <c r="LIA25" s="185"/>
      <c r="LIB25" s="185"/>
      <c r="LIC25" s="185"/>
      <c r="LID25" s="185"/>
      <c r="LIE25" s="185"/>
      <c r="LIF25" s="185"/>
      <c r="LIG25" s="185"/>
      <c r="LIH25" s="185"/>
      <c r="LII25" s="185"/>
      <c r="LIJ25" s="185"/>
      <c r="LIK25" s="185"/>
      <c r="LIL25" s="185"/>
      <c r="LIM25" s="185"/>
      <c r="LIN25" s="185"/>
      <c r="LIO25" s="185"/>
      <c r="LIP25" s="185"/>
      <c r="LIQ25" s="185"/>
      <c r="LIR25" s="185"/>
      <c r="LIS25" s="185"/>
      <c r="LIT25" s="185"/>
      <c r="LIU25" s="185"/>
      <c r="LIV25" s="185"/>
      <c r="LIW25" s="185"/>
      <c r="LIX25" s="185"/>
      <c r="LIY25" s="185"/>
      <c r="LIZ25" s="185"/>
      <c r="LJA25" s="185"/>
      <c r="LJB25" s="185"/>
      <c r="LJC25" s="185"/>
      <c r="LJD25" s="185"/>
      <c r="LJE25" s="185"/>
      <c r="LJF25" s="185"/>
      <c r="LJG25" s="185"/>
      <c r="LJH25" s="185"/>
      <c r="LJI25" s="185"/>
      <c r="LJJ25" s="185"/>
      <c r="LJK25" s="185"/>
      <c r="LJL25" s="185"/>
      <c r="LJM25" s="185"/>
      <c r="LJN25" s="185"/>
      <c r="LJO25" s="185"/>
      <c r="LJP25" s="185"/>
      <c r="LJQ25" s="185"/>
      <c r="LJR25" s="185"/>
      <c r="LJS25" s="185"/>
      <c r="LJT25" s="185"/>
      <c r="LJU25" s="185"/>
      <c r="LJV25" s="185"/>
      <c r="LJW25" s="185"/>
      <c r="LJX25" s="185"/>
      <c r="LJY25" s="185"/>
      <c r="LJZ25" s="185"/>
      <c r="LKA25" s="185"/>
      <c r="LKB25" s="185"/>
      <c r="LKC25" s="185"/>
      <c r="LKD25" s="185"/>
      <c r="LKE25" s="185"/>
      <c r="LKF25" s="185"/>
      <c r="LKG25" s="185"/>
      <c r="LKH25" s="185"/>
      <c r="LKI25" s="185"/>
      <c r="LKJ25" s="185"/>
      <c r="LKK25" s="185"/>
      <c r="LKL25" s="185"/>
      <c r="LKM25" s="185"/>
      <c r="LKN25" s="185"/>
      <c r="LKO25" s="185"/>
      <c r="LKP25" s="185"/>
      <c r="LKQ25" s="185"/>
      <c r="LKR25" s="185"/>
      <c r="LKS25" s="185"/>
      <c r="LKT25" s="185"/>
      <c r="LKU25" s="185"/>
      <c r="LKV25" s="185"/>
      <c r="LKW25" s="185"/>
      <c r="LKX25" s="185"/>
      <c r="LKY25" s="185"/>
      <c r="LKZ25" s="185"/>
      <c r="LLA25" s="185"/>
      <c r="LLB25" s="185"/>
      <c r="LLC25" s="185"/>
      <c r="LLD25" s="185"/>
      <c r="LLE25" s="185"/>
      <c r="LLF25" s="185"/>
      <c r="LLG25" s="185"/>
      <c r="LLH25" s="185"/>
      <c r="LLI25" s="185"/>
      <c r="LLJ25" s="185"/>
      <c r="LLK25" s="185"/>
      <c r="LLL25" s="185"/>
      <c r="LLM25" s="185"/>
      <c r="LLN25" s="185"/>
      <c r="LLO25" s="185"/>
      <c r="LLP25" s="185"/>
      <c r="LLQ25" s="185"/>
      <c r="LLR25" s="185"/>
      <c r="LLS25" s="185"/>
      <c r="LLT25" s="185"/>
      <c r="LLU25" s="185"/>
      <c r="LLV25" s="185"/>
      <c r="LLW25" s="185"/>
      <c r="LLX25" s="185"/>
      <c r="LLY25" s="185"/>
      <c r="LLZ25" s="185"/>
      <c r="LMA25" s="185"/>
      <c r="LMB25" s="185"/>
      <c r="LMC25" s="185"/>
      <c r="LMD25" s="185"/>
      <c r="LME25" s="185"/>
      <c r="LMF25" s="185"/>
      <c r="LMG25" s="185"/>
      <c r="LMH25" s="185"/>
      <c r="LMI25" s="185"/>
      <c r="LMJ25" s="185"/>
      <c r="LMK25" s="185"/>
      <c r="LML25" s="185"/>
      <c r="LMM25" s="185"/>
      <c r="LMN25" s="185"/>
      <c r="LMO25" s="185"/>
      <c r="LMP25" s="185"/>
      <c r="LMQ25" s="185"/>
      <c r="LMR25" s="185"/>
      <c r="LMS25" s="185"/>
      <c r="LMT25" s="185"/>
      <c r="LMU25" s="185"/>
      <c r="LMV25" s="185"/>
      <c r="LMW25" s="185"/>
      <c r="LMX25" s="185"/>
      <c r="LMY25" s="185"/>
      <c r="LMZ25" s="185"/>
      <c r="LNA25" s="185"/>
      <c r="LNB25" s="185"/>
      <c r="LNC25" s="185"/>
      <c r="LND25" s="185"/>
      <c r="LNE25" s="185"/>
      <c r="LNF25" s="185"/>
      <c r="LNG25" s="185"/>
      <c r="LNH25" s="185"/>
      <c r="LNI25" s="185"/>
      <c r="LNJ25" s="185"/>
      <c r="LNK25" s="185"/>
      <c r="LNL25" s="185"/>
      <c r="LNM25" s="185"/>
      <c r="LNN25" s="185"/>
      <c r="LNO25" s="185"/>
      <c r="LNP25" s="185"/>
      <c r="LNQ25" s="185"/>
      <c r="LNR25" s="185"/>
      <c r="LNS25" s="185"/>
      <c r="LNT25" s="185"/>
      <c r="LNU25" s="185"/>
      <c r="LNV25" s="185"/>
      <c r="LNW25" s="185"/>
      <c r="LNX25" s="185"/>
      <c r="LNY25" s="185"/>
      <c r="LNZ25" s="185"/>
      <c r="LOA25" s="185"/>
      <c r="LOB25" s="185"/>
      <c r="LOC25" s="185"/>
      <c r="LOD25" s="185"/>
      <c r="LOE25" s="185"/>
      <c r="LOF25" s="185"/>
      <c r="LOG25" s="185"/>
      <c r="LOH25" s="185"/>
      <c r="LOI25" s="185"/>
      <c r="LOJ25" s="185"/>
      <c r="LOK25" s="185"/>
      <c r="LOL25" s="185"/>
      <c r="LOM25" s="185"/>
      <c r="LON25" s="185"/>
      <c r="LOO25" s="185"/>
      <c r="LOP25" s="185"/>
      <c r="LOQ25" s="185"/>
      <c r="LOR25" s="185"/>
      <c r="LOS25" s="185"/>
      <c r="LOT25" s="185"/>
      <c r="LOU25" s="185"/>
      <c r="LOV25" s="185"/>
      <c r="LOW25" s="185"/>
      <c r="LOX25" s="185"/>
      <c r="LOY25" s="185"/>
      <c r="LOZ25" s="185"/>
      <c r="LPA25" s="185"/>
      <c r="LPB25" s="185"/>
      <c r="LPC25" s="185"/>
      <c r="LPD25" s="185"/>
      <c r="LPE25" s="185"/>
      <c r="LPF25" s="185"/>
      <c r="LPG25" s="185"/>
      <c r="LPH25" s="185"/>
      <c r="LPI25" s="185"/>
      <c r="LPJ25" s="185"/>
      <c r="LPK25" s="185"/>
      <c r="LPL25" s="185"/>
      <c r="LPM25" s="185"/>
      <c r="LPN25" s="185"/>
      <c r="LPO25" s="185"/>
      <c r="LPP25" s="185"/>
      <c r="LPQ25" s="185"/>
      <c r="LPR25" s="185"/>
      <c r="LPS25" s="185"/>
      <c r="LPT25" s="185"/>
      <c r="LPU25" s="185"/>
      <c r="LPV25" s="185"/>
      <c r="LPW25" s="185"/>
      <c r="LPX25" s="185"/>
      <c r="LPY25" s="185"/>
      <c r="LPZ25" s="185"/>
      <c r="LQA25" s="185"/>
      <c r="LQB25" s="185"/>
      <c r="LQC25" s="185"/>
      <c r="LQD25" s="185"/>
      <c r="LQE25" s="185"/>
      <c r="LQF25" s="185"/>
      <c r="LQG25" s="185"/>
      <c r="LQH25" s="185"/>
      <c r="LQI25" s="185"/>
      <c r="LQJ25" s="185"/>
      <c r="LQK25" s="185"/>
      <c r="LQL25" s="185"/>
      <c r="LQM25" s="185"/>
      <c r="LQN25" s="185"/>
      <c r="LQO25" s="185"/>
      <c r="LQP25" s="185"/>
      <c r="LQQ25" s="185"/>
      <c r="LQR25" s="185"/>
      <c r="LQS25" s="185"/>
      <c r="LQT25" s="185"/>
      <c r="LQU25" s="185"/>
      <c r="LQV25" s="185"/>
      <c r="LQW25" s="185"/>
      <c r="LQX25" s="185"/>
      <c r="LQY25" s="185"/>
      <c r="LQZ25" s="185"/>
      <c r="LRA25" s="185"/>
      <c r="LRB25" s="185"/>
      <c r="LRC25" s="185"/>
      <c r="LRD25" s="185"/>
      <c r="LRE25" s="185"/>
      <c r="LRF25" s="185"/>
      <c r="LRG25" s="185"/>
      <c r="LRH25" s="185"/>
      <c r="LRI25" s="185"/>
      <c r="LRJ25" s="185"/>
      <c r="LRK25" s="185"/>
      <c r="LRL25" s="185"/>
      <c r="LRM25" s="185"/>
      <c r="LRN25" s="185"/>
      <c r="LRO25" s="185"/>
      <c r="LRP25" s="185"/>
      <c r="LRQ25" s="185"/>
      <c r="LRR25" s="185"/>
      <c r="LRS25" s="185"/>
      <c r="LRT25" s="185"/>
      <c r="LRU25" s="185"/>
      <c r="LRV25" s="185"/>
      <c r="LRW25" s="185"/>
      <c r="LRX25" s="185"/>
      <c r="LRY25" s="185"/>
      <c r="LRZ25" s="185"/>
      <c r="LSA25" s="185"/>
      <c r="LSB25" s="185"/>
      <c r="LSC25" s="185"/>
      <c r="LSD25" s="185"/>
      <c r="LSE25" s="185"/>
      <c r="LSF25" s="185"/>
      <c r="LSG25" s="185"/>
      <c r="LSH25" s="185"/>
      <c r="LSI25" s="185"/>
      <c r="LSJ25" s="185"/>
      <c r="LSK25" s="185"/>
      <c r="LSL25" s="185"/>
      <c r="LSM25" s="185"/>
      <c r="LSN25" s="185"/>
      <c r="LSO25" s="185"/>
      <c r="LSP25" s="185"/>
      <c r="LSQ25" s="185"/>
      <c r="LSR25" s="185"/>
      <c r="LSS25" s="185"/>
      <c r="LST25" s="185"/>
      <c r="LSU25" s="185"/>
      <c r="LSV25" s="185"/>
      <c r="LSW25" s="185"/>
      <c r="LSX25" s="185"/>
      <c r="LSY25" s="185"/>
      <c r="LSZ25" s="185"/>
      <c r="LTA25" s="185"/>
      <c r="LTB25" s="185"/>
      <c r="LTC25" s="185"/>
      <c r="LTD25" s="185"/>
      <c r="LTE25" s="185"/>
      <c r="LTF25" s="185"/>
      <c r="LTG25" s="185"/>
      <c r="LTH25" s="185"/>
      <c r="LTI25" s="185"/>
      <c r="LTJ25" s="185"/>
      <c r="LTK25" s="185"/>
      <c r="LTL25" s="185"/>
      <c r="LTM25" s="185"/>
      <c r="LTN25" s="185"/>
      <c r="LTO25" s="185"/>
      <c r="LTP25" s="185"/>
      <c r="LTQ25" s="185"/>
      <c r="LTR25" s="185"/>
      <c r="LTS25" s="185"/>
      <c r="LTT25" s="185"/>
      <c r="LTU25" s="185"/>
      <c r="LTV25" s="185"/>
      <c r="LTW25" s="185"/>
      <c r="LTX25" s="185"/>
      <c r="LTY25" s="185"/>
      <c r="LTZ25" s="185"/>
      <c r="LUA25" s="185"/>
      <c r="LUB25" s="185"/>
      <c r="LUC25" s="185"/>
      <c r="LUD25" s="185"/>
      <c r="LUE25" s="185"/>
      <c r="LUF25" s="185"/>
      <c r="LUG25" s="185"/>
      <c r="LUH25" s="185"/>
      <c r="LUI25" s="185"/>
      <c r="LUJ25" s="185"/>
      <c r="LUK25" s="185"/>
      <c r="LUL25" s="185"/>
      <c r="LUM25" s="185"/>
      <c r="LUN25" s="185"/>
      <c r="LUO25" s="185"/>
      <c r="LUP25" s="185"/>
      <c r="LUQ25" s="185"/>
      <c r="LUR25" s="185"/>
      <c r="LUS25" s="185"/>
      <c r="LUT25" s="185"/>
      <c r="LUU25" s="185"/>
      <c r="LUV25" s="185"/>
      <c r="LUW25" s="185"/>
      <c r="LUX25" s="185"/>
      <c r="LUY25" s="185"/>
      <c r="LUZ25" s="185"/>
      <c r="LVA25" s="185"/>
      <c r="LVB25" s="185"/>
      <c r="LVC25" s="185"/>
      <c r="LVD25" s="185"/>
      <c r="LVE25" s="185"/>
      <c r="LVF25" s="185"/>
      <c r="LVG25" s="185"/>
      <c r="LVH25" s="185"/>
      <c r="LVI25" s="185"/>
      <c r="LVJ25" s="185"/>
      <c r="LVK25" s="185"/>
      <c r="LVL25" s="185"/>
      <c r="LVM25" s="185"/>
      <c r="LVN25" s="185"/>
      <c r="LVO25" s="185"/>
      <c r="LVP25" s="185"/>
      <c r="LVQ25" s="185"/>
      <c r="LVR25" s="185"/>
      <c r="LVS25" s="185"/>
      <c r="LVT25" s="185"/>
      <c r="LVU25" s="185"/>
      <c r="LVV25" s="185"/>
      <c r="LVW25" s="185"/>
      <c r="LVX25" s="185"/>
      <c r="LVY25" s="185"/>
      <c r="LVZ25" s="185"/>
      <c r="LWA25" s="185"/>
      <c r="LWB25" s="185"/>
      <c r="LWC25" s="185"/>
      <c r="LWD25" s="185"/>
      <c r="LWE25" s="185"/>
      <c r="LWF25" s="185"/>
      <c r="LWG25" s="185"/>
      <c r="LWH25" s="185"/>
      <c r="LWI25" s="185"/>
      <c r="LWJ25" s="185"/>
      <c r="LWK25" s="185"/>
      <c r="LWL25" s="185"/>
      <c r="LWM25" s="185"/>
      <c r="LWN25" s="185"/>
      <c r="LWO25" s="185"/>
      <c r="LWP25" s="185"/>
      <c r="LWQ25" s="185"/>
      <c r="LWR25" s="185"/>
      <c r="LWS25" s="185"/>
      <c r="LWT25" s="185"/>
      <c r="LWU25" s="185"/>
      <c r="LWV25" s="185"/>
      <c r="LWW25" s="185"/>
      <c r="LWX25" s="185"/>
      <c r="LWY25" s="185"/>
      <c r="LWZ25" s="185"/>
      <c r="LXA25" s="185"/>
      <c r="LXB25" s="185"/>
      <c r="LXC25" s="185"/>
      <c r="LXD25" s="185"/>
      <c r="LXE25" s="185"/>
      <c r="LXF25" s="185"/>
      <c r="LXG25" s="185"/>
      <c r="LXH25" s="185"/>
      <c r="LXI25" s="185"/>
      <c r="LXJ25" s="185"/>
      <c r="LXK25" s="185"/>
      <c r="LXL25" s="185"/>
      <c r="LXM25" s="185"/>
      <c r="LXN25" s="185"/>
      <c r="LXO25" s="185"/>
      <c r="LXP25" s="185"/>
      <c r="LXQ25" s="185"/>
      <c r="LXR25" s="185"/>
      <c r="LXS25" s="185"/>
      <c r="LXT25" s="185"/>
      <c r="LXU25" s="185"/>
      <c r="LXV25" s="185"/>
      <c r="LXW25" s="185"/>
      <c r="LXX25" s="185"/>
      <c r="LXY25" s="185"/>
      <c r="LXZ25" s="185"/>
      <c r="LYA25" s="185"/>
      <c r="LYB25" s="185"/>
      <c r="LYC25" s="185"/>
      <c r="LYD25" s="185"/>
      <c r="LYE25" s="185"/>
      <c r="LYF25" s="185"/>
      <c r="LYG25" s="185"/>
      <c r="LYH25" s="185"/>
      <c r="LYI25" s="185"/>
      <c r="LYJ25" s="185"/>
      <c r="LYK25" s="185"/>
      <c r="LYL25" s="185"/>
      <c r="LYM25" s="185"/>
      <c r="LYN25" s="185"/>
      <c r="LYO25" s="185"/>
      <c r="LYP25" s="185"/>
      <c r="LYQ25" s="185"/>
      <c r="LYR25" s="185"/>
      <c r="LYS25" s="185"/>
      <c r="LYT25" s="185"/>
      <c r="LYU25" s="185"/>
      <c r="LYV25" s="185"/>
      <c r="LYW25" s="185"/>
      <c r="LYX25" s="185"/>
      <c r="LYY25" s="185"/>
      <c r="LYZ25" s="185"/>
      <c r="LZA25" s="185"/>
      <c r="LZB25" s="185"/>
      <c r="LZC25" s="185"/>
      <c r="LZD25" s="185"/>
      <c r="LZE25" s="185"/>
      <c r="LZF25" s="185"/>
      <c r="LZG25" s="185"/>
      <c r="LZH25" s="185"/>
      <c r="LZI25" s="185"/>
      <c r="LZJ25" s="185"/>
      <c r="LZK25" s="185"/>
      <c r="LZL25" s="185"/>
      <c r="LZM25" s="185"/>
      <c r="LZN25" s="185"/>
      <c r="LZO25" s="185"/>
      <c r="LZP25" s="185"/>
      <c r="LZQ25" s="185"/>
      <c r="LZR25" s="185"/>
      <c r="LZS25" s="185"/>
      <c r="LZT25" s="185"/>
      <c r="LZU25" s="185"/>
      <c r="LZV25" s="185"/>
      <c r="LZW25" s="185"/>
      <c r="LZX25" s="185"/>
      <c r="LZY25" s="185"/>
      <c r="LZZ25" s="185"/>
      <c r="MAA25" s="185"/>
      <c r="MAB25" s="185"/>
      <c r="MAC25" s="185"/>
      <c r="MAD25" s="185"/>
      <c r="MAE25" s="185"/>
      <c r="MAF25" s="185"/>
      <c r="MAG25" s="185"/>
      <c r="MAH25" s="185"/>
      <c r="MAI25" s="185"/>
      <c r="MAJ25" s="185"/>
      <c r="MAK25" s="185"/>
      <c r="MAL25" s="185"/>
      <c r="MAM25" s="185"/>
      <c r="MAN25" s="185"/>
      <c r="MAO25" s="185"/>
      <c r="MAP25" s="185"/>
      <c r="MAQ25" s="185"/>
      <c r="MAR25" s="185"/>
      <c r="MAS25" s="185"/>
      <c r="MAT25" s="185"/>
      <c r="MAU25" s="185"/>
      <c r="MAV25" s="185"/>
      <c r="MAW25" s="185"/>
      <c r="MAX25" s="185"/>
      <c r="MAY25" s="185"/>
      <c r="MAZ25" s="185"/>
      <c r="MBA25" s="185"/>
      <c r="MBB25" s="185"/>
      <c r="MBC25" s="185"/>
      <c r="MBD25" s="185"/>
      <c r="MBE25" s="185"/>
      <c r="MBF25" s="185"/>
      <c r="MBG25" s="185"/>
      <c r="MBH25" s="185"/>
      <c r="MBI25" s="185"/>
      <c r="MBJ25" s="185"/>
      <c r="MBK25" s="185"/>
      <c r="MBL25" s="185"/>
      <c r="MBM25" s="185"/>
      <c r="MBN25" s="185"/>
      <c r="MBO25" s="185"/>
      <c r="MBP25" s="185"/>
      <c r="MBQ25" s="185"/>
      <c r="MBR25" s="185"/>
      <c r="MBS25" s="185"/>
      <c r="MBT25" s="185"/>
      <c r="MBU25" s="185"/>
      <c r="MBV25" s="185"/>
      <c r="MBW25" s="185"/>
      <c r="MBX25" s="185"/>
      <c r="MBY25" s="185"/>
      <c r="MBZ25" s="185"/>
      <c r="MCA25" s="185"/>
      <c r="MCB25" s="185"/>
      <c r="MCC25" s="185"/>
      <c r="MCD25" s="185"/>
      <c r="MCE25" s="185"/>
      <c r="MCF25" s="185"/>
      <c r="MCG25" s="185"/>
      <c r="MCH25" s="185"/>
      <c r="MCI25" s="185"/>
      <c r="MCJ25" s="185"/>
      <c r="MCK25" s="185"/>
      <c r="MCL25" s="185"/>
      <c r="MCM25" s="185"/>
      <c r="MCN25" s="185"/>
      <c r="MCO25" s="185"/>
      <c r="MCP25" s="185"/>
      <c r="MCQ25" s="185"/>
      <c r="MCR25" s="185"/>
      <c r="MCS25" s="185"/>
      <c r="MCT25" s="185"/>
      <c r="MCU25" s="185"/>
      <c r="MCV25" s="185"/>
      <c r="MCW25" s="185"/>
      <c r="MCX25" s="185"/>
      <c r="MCY25" s="185"/>
      <c r="MCZ25" s="185"/>
      <c r="MDA25" s="185"/>
      <c r="MDB25" s="185"/>
      <c r="MDC25" s="185"/>
      <c r="MDD25" s="185"/>
      <c r="MDE25" s="185"/>
      <c r="MDF25" s="185"/>
      <c r="MDG25" s="185"/>
      <c r="MDH25" s="185"/>
      <c r="MDI25" s="185"/>
      <c r="MDJ25" s="185"/>
      <c r="MDK25" s="185"/>
      <c r="MDL25" s="185"/>
      <c r="MDM25" s="185"/>
      <c r="MDN25" s="185"/>
      <c r="MDO25" s="185"/>
      <c r="MDP25" s="185"/>
      <c r="MDQ25" s="185"/>
      <c r="MDR25" s="185"/>
      <c r="MDS25" s="185"/>
      <c r="MDT25" s="185"/>
      <c r="MDU25" s="185"/>
      <c r="MDV25" s="185"/>
      <c r="MDW25" s="185"/>
      <c r="MDX25" s="185"/>
      <c r="MDY25" s="185"/>
      <c r="MDZ25" s="185"/>
      <c r="MEA25" s="185"/>
      <c r="MEB25" s="185"/>
      <c r="MEC25" s="185"/>
      <c r="MED25" s="185"/>
      <c r="MEE25" s="185"/>
      <c r="MEF25" s="185"/>
      <c r="MEG25" s="185"/>
      <c r="MEH25" s="185"/>
      <c r="MEI25" s="185"/>
      <c r="MEJ25" s="185"/>
      <c r="MEK25" s="185"/>
      <c r="MEL25" s="185"/>
      <c r="MEM25" s="185"/>
      <c r="MEN25" s="185"/>
      <c r="MEO25" s="185"/>
      <c r="MEP25" s="185"/>
      <c r="MEQ25" s="185"/>
      <c r="MER25" s="185"/>
      <c r="MES25" s="185"/>
      <c r="MET25" s="185"/>
      <c r="MEU25" s="185"/>
      <c r="MEV25" s="185"/>
      <c r="MEW25" s="185"/>
      <c r="MEX25" s="185"/>
      <c r="MEY25" s="185"/>
      <c r="MEZ25" s="185"/>
      <c r="MFA25" s="185"/>
      <c r="MFB25" s="185"/>
      <c r="MFC25" s="185"/>
      <c r="MFD25" s="185"/>
      <c r="MFE25" s="185"/>
      <c r="MFF25" s="185"/>
      <c r="MFG25" s="185"/>
      <c r="MFH25" s="185"/>
      <c r="MFI25" s="185"/>
      <c r="MFJ25" s="185"/>
      <c r="MFK25" s="185"/>
      <c r="MFL25" s="185"/>
      <c r="MFM25" s="185"/>
      <c r="MFN25" s="185"/>
      <c r="MFO25" s="185"/>
      <c r="MFP25" s="185"/>
      <c r="MFQ25" s="185"/>
      <c r="MFR25" s="185"/>
      <c r="MFS25" s="185"/>
      <c r="MFT25" s="185"/>
      <c r="MFU25" s="185"/>
      <c r="MFV25" s="185"/>
      <c r="MFW25" s="185"/>
      <c r="MFX25" s="185"/>
      <c r="MFY25" s="185"/>
      <c r="MFZ25" s="185"/>
      <c r="MGA25" s="185"/>
      <c r="MGB25" s="185"/>
      <c r="MGC25" s="185"/>
      <c r="MGD25" s="185"/>
      <c r="MGE25" s="185"/>
      <c r="MGF25" s="185"/>
      <c r="MGG25" s="185"/>
      <c r="MGH25" s="185"/>
      <c r="MGI25" s="185"/>
      <c r="MGJ25" s="185"/>
      <c r="MGK25" s="185"/>
      <c r="MGL25" s="185"/>
      <c r="MGM25" s="185"/>
      <c r="MGN25" s="185"/>
      <c r="MGO25" s="185"/>
      <c r="MGP25" s="185"/>
      <c r="MGQ25" s="185"/>
      <c r="MGR25" s="185"/>
      <c r="MGS25" s="185"/>
      <c r="MGT25" s="185"/>
      <c r="MGU25" s="185"/>
      <c r="MGV25" s="185"/>
      <c r="MGW25" s="185"/>
      <c r="MGX25" s="185"/>
      <c r="MGY25" s="185"/>
      <c r="MGZ25" s="185"/>
      <c r="MHA25" s="185"/>
      <c r="MHB25" s="185"/>
      <c r="MHC25" s="185"/>
      <c r="MHD25" s="185"/>
      <c r="MHE25" s="185"/>
      <c r="MHF25" s="185"/>
      <c r="MHG25" s="185"/>
      <c r="MHH25" s="185"/>
      <c r="MHI25" s="185"/>
      <c r="MHJ25" s="185"/>
      <c r="MHK25" s="185"/>
      <c r="MHL25" s="185"/>
      <c r="MHM25" s="185"/>
      <c r="MHN25" s="185"/>
      <c r="MHO25" s="185"/>
      <c r="MHP25" s="185"/>
      <c r="MHQ25" s="185"/>
      <c r="MHR25" s="185"/>
      <c r="MHS25" s="185"/>
      <c r="MHT25" s="185"/>
      <c r="MHU25" s="185"/>
      <c r="MHV25" s="185"/>
      <c r="MHW25" s="185"/>
      <c r="MHX25" s="185"/>
      <c r="MHY25" s="185"/>
      <c r="MHZ25" s="185"/>
      <c r="MIA25" s="185"/>
      <c r="MIB25" s="185"/>
      <c r="MIC25" s="185"/>
      <c r="MID25" s="185"/>
      <c r="MIE25" s="185"/>
      <c r="MIF25" s="185"/>
      <c r="MIG25" s="185"/>
      <c r="MIH25" s="185"/>
      <c r="MII25" s="185"/>
      <c r="MIJ25" s="185"/>
      <c r="MIK25" s="185"/>
      <c r="MIL25" s="185"/>
      <c r="MIM25" s="185"/>
      <c r="MIN25" s="185"/>
      <c r="MIO25" s="185"/>
      <c r="MIP25" s="185"/>
      <c r="MIQ25" s="185"/>
      <c r="MIR25" s="185"/>
      <c r="MIS25" s="185"/>
      <c r="MIT25" s="185"/>
      <c r="MIU25" s="185"/>
      <c r="MIV25" s="185"/>
      <c r="MIW25" s="185"/>
      <c r="MIX25" s="185"/>
      <c r="MIY25" s="185"/>
      <c r="MIZ25" s="185"/>
      <c r="MJA25" s="185"/>
      <c r="MJB25" s="185"/>
      <c r="MJC25" s="185"/>
      <c r="MJD25" s="185"/>
      <c r="MJE25" s="185"/>
      <c r="MJF25" s="185"/>
      <c r="MJG25" s="185"/>
      <c r="MJH25" s="185"/>
      <c r="MJI25" s="185"/>
      <c r="MJJ25" s="185"/>
      <c r="MJK25" s="185"/>
      <c r="MJL25" s="185"/>
      <c r="MJM25" s="185"/>
      <c r="MJN25" s="185"/>
      <c r="MJO25" s="185"/>
      <c r="MJP25" s="185"/>
      <c r="MJQ25" s="185"/>
      <c r="MJR25" s="185"/>
      <c r="MJS25" s="185"/>
      <c r="MJT25" s="185"/>
      <c r="MJU25" s="185"/>
      <c r="MJV25" s="185"/>
      <c r="MJW25" s="185"/>
      <c r="MJX25" s="185"/>
      <c r="MJY25" s="185"/>
      <c r="MJZ25" s="185"/>
      <c r="MKA25" s="185"/>
      <c r="MKB25" s="185"/>
      <c r="MKC25" s="185"/>
      <c r="MKD25" s="185"/>
      <c r="MKE25" s="185"/>
      <c r="MKF25" s="185"/>
      <c r="MKG25" s="185"/>
      <c r="MKH25" s="185"/>
      <c r="MKI25" s="185"/>
      <c r="MKJ25" s="185"/>
      <c r="MKK25" s="185"/>
      <c r="MKL25" s="185"/>
      <c r="MKM25" s="185"/>
      <c r="MKN25" s="185"/>
      <c r="MKO25" s="185"/>
      <c r="MKP25" s="185"/>
      <c r="MKQ25" s="185"/>
      <c r="MKR25" s="185"/>
      <c r="MKS25" s="185"/>
      <c r="MKT25" s="185"/>
      <c r="MKU25" s="185"/>
      <c r="MKV25" s="185"/>
      <c r="MKW25" s="185"/>
      <c r="MKX25" s="185"/>
      <c r="MKY25" s="185"/>
      <c r="MKZ25" s="185"/>
      <c r="MLA25" s="185"/>
      <c r="MLB25" s="185"/>
      <c r="MLC25" s="185"/>
      <c r="MLD25" s="185"/>
      <c r="MLE25" s="185"/>
      <c r="MLF25" s="185"/>
      <c r="MLG25" s="185"/>
      <c r="MLH25" s="185"/>
      <c r="MLI25" s="185"/>
      <c r="MLJ25" s="185"/>
      <c r="MLK25" s="185"/>
      <c r="MLL25" s="185"/>
      <c r="MLM25" s="185"/>
      <c r="MLN25" s="185"/>
      <c r="MLO25" s="185"/>
      <c r="MLP25" s="185"/>
      <c r="MLQ25" s="185"/>
      <c r="MLR25" s="185"/>
      <c r="MLS25" s="185"/>
      <c r="MLT25" s="185"/>
      <c r="MLU25" s="185"/>
      <c r="MLV25" s="185"/>
      <c r="MLW25" s="185"/>
      <c r="MLX25" s="185"/>
      <c r="MLY25" s="185"/>
      <c r="MLZ25" s="185"/>
      <c r="MMA25" s="185"/>
      <c r="MMB25" s="185"/>
      <c r="MMC25" s="185"/>
      <c r="MMD25" s="185"/>
      <c r="MME25" s="185"/>
      <c r="MMF25" s="185"/>
      <c r="MMG25" s="185"/>
      <c r="MMH25" s="185"/>
      <c r="MMI25" s="185"/>
      <c r="MMJ25" s="185"/>
      <c r="MMK25" s="185"/>
      <c r="MML25" s="185"/>
      <c r="MMM25" s="185"/>
      <c r="MMN25" s="185"/>
      <c r="MMO25" s="185"/>
      <c r="MMP25" s="185"/>
      <c r="MMQ25" s="185"/>
      <c r="MMR25" s="185"/>
      <c r="MMS25" s="185"/>
      <c r="MMT25" s="185"/>
      <c r="MMU25" s="185"/>
      <c r="MMV25" s="185"/>
      <c r="MMW25" s="185"/>
      <c r="MMX25" s="185"/>
      <c r="MMY25" s="185"/>
      <c r="MMZ25" s="185"/>
      <c r="MNA25" s="185"/>
      <c r="MNB25" s="185"/>
      <c r="MNC25" s="185"/>
      <c r="MND25" s="185"/>
      <c r="MNE25" s="185"/>
      <c r="MNF25" s="185"/>
      <c r="MNG25" s="185"/>
      <c r="MNH25" s="185"/>
      <c r="MNI25" s="185"/>
      <c r="MNJ25" s="185"/>
      <c r="MNK25" s="185"/>
      <c r="MNL25" s="185"/>
      <c r="MNM25" s="185"/>
      <c r="MNN25" s="185"/>
      <c r="MNO25" s="185"/>
      <c r="MNP25" s="185"/>
      <c r="MNQ25" s="185"/>
      <c r="MNR25" s="185"/>
      <c r="MNS25" s="185"/>
      <c r="MNT25" s="185"/>
      <c r="MNU25" s="185"/>
      <c r="MNV25" s="185"/>
      <c r="MNW25" s="185"/>
      <c r="MNX25" s="185"/>
      <c r="MNY25" s="185"/>
      <c r="MNZ25" s="185"/>
      <c r="MOA25" s="185"/>
      <c r="MOB25" s="185"/>
      <c r="MOC25" s="185"/>
      <c r="MOD25" s="185"/>
      <c r="MOE25" s="185"/>
      <c r="MOF25" s="185"/>
      <c r="MOG25" s="185"/>
      <c r="MOH25" s="185"/>
      <c r="MOI25" s="185"/>
      <c r="MOJ25" s="185"/>
      <c r="MOK25" s="185"/>
      <c r="MOL25" s="185"/>
      <c r="MOM25" s="185"/>
      <c r="MON25" s="185"/>
      <c r="MOO25" s="185"/>
      <c r="MOP25" s="185"/>
      <c r="MOQ25" s="185"/>
      <c r="MOR25" s="185"/>
      <c r="MOS25" s="185"/>
      <c r="MOT25" s="185"/>
      <c r="MOU25" s="185"/>
      <c r="MOV25" s="185"/>
      <c r="MOW25" s="185"/>
      <c r="MOX25" s="185"/>
      <c r="MOY25" s="185"/>
      <c r="MOZ25" s="185"/>
      <c r="MPA25" s="185"/>
      <c r="MPB25" s="185"/>
      <c r="MPC25" s="185"/>
      <c r="MPD25" s="185"/>
      <c r="MPE25" s="185"/>
      <c r="MPF25" s="185"/>
      <c r="MPG25" s="185"/>
      <c r="MPH25" s="185"/>
      <c r="MPI25" s="185"/>
      <c r="MPJ25" s="185"/>
      <c r="MPK25" s="185"/>
      <c r="MPL25" s="185"/>
      <c r="MPM25" s="185"/>
      <c r="MPN25" s="185"/>
      <c r="MPO25" s="185"/>
      <c r="MPP25" s="185"/>
      <c r="MPQ25" s="185"/>
      <c r="MPR25" s="185"/>
      <c r="MPS25" s="185"/>
      <c r="MPT25" s="185"/>
      <c r="MPU25" s="185"/>
      <c r="MPV25" s="185"/>
      <c r="MPW25" s="185"/>
      <c r="MPX25" s="185"/>
      <c r="MPY25" s="185"/>
      <c r="MPZ25" s="185"/>
      <c r="MQA25" s="185"/>
      <c r="MQB25" s="185"/>
      <c r="MQC25" s="185"/>
      <c r="MQD25" s="185"/>
      <c r="MQE25" s="185"/>
      <c r="MQF25" s="185"/>
      <c r="MQG25" s="185"/>
      <c r="MQH25" s="185"/>
      <c r="MQI25" s="185"/>
      <c r="MQJ25" s="185"/>
      <c r="MQK25" s="185"/>
      <c r="MQL25" s="185"/>
      <c r="MQM25" s="185"/>
      <c r="MQN25" s="185"/>
      <c r="MQO25" s="185"/>
      <c r="MQP25" s="185"/>
      <c r="MQQ25" s="185"/>
      <c r="MQR25" s="185"/>
      <c r="MQS25" s="185"/>
      <c r="MQT25" s="185"/>
      <c r="MQU25" s="185"/>
      <c r="MQV25" s="185"/>
      <c r="MQW25" s="185"/>
      <c r="MQX25" s="185"/>
      <c r="MQY25" s="185"/>
      <c r="MQZ25" s="185"/>
      <c r="MRA25" s="185"/>
      <c r="MRB25" s="185"/>
      <c r="MRC25" s="185"/>
      <c r="MRD25" s="185"/>
      <c r="MRE25" s="185"/>
      <c r="MRF25" s="185"/>
      <c r="MRG25" s="185"/>
      <c r="MRH25" s="185"/>
      <c r="MRI25" s="185"/>
      <c r="MRJ25" s="185"/>
      <c r="MRK25" s="185"/>
      <c r="MRL25" s="185"/>
      <c r="MRM25" s="185"/>
      <c r="MRN25" s="185"/>
      <c r="MRO25" s="185"/>
      <c r="MRP25" s="185"/>
      <c r="MRQ25" s="185"/>
      <c r="MRR25" s="185"/>
      <c r="MRS25" s="185"/>
      <c r="MRT25" s="185"/>
      <c r="MRU25" s="185"/>
      <c r="MRV25" s="185"/>
      <c r="MRW25" s="185"/>
      <c r="MRX25" s="185"/>
      <c r="MRY25" s="185"/>
      <c r="MRZ25" s="185"/>
      <c r="MSA25" s="185"/>
      <c r="MSB25" s="185"/>
      <c r="MSC25" s="185"/>
      <c r="MSD25" s="185"/>
      <c r="MSE25" s="185"/>
      <c r="MSF25" s="185"/>
      <c r="MSG25" s="185"/>
      <c r="MSH25" s="185"/>
      <c r="MSI25" s="185"/>
      <c r="MSJ25" s="185"/>
      <c r="MSK25" s="185"/>
      <c r="MSL25" s="185"/>
      <c r="MSM25" s="185"/>
      <c r="MSN25" s="185"/>
      <c r="MSO25" s="185"/>
      <c r="MSP25" s="185"/>
      <c r="MSQ25" s="185"/>
      <c r="MSR25" s="185"/>
      <c r="MSS25" s="185"/>
      <c r="MST25" s="185"/>
      <c r="MSU25" s="185"/>
      <c r="MSV25" s="185"/>
      <c r="MSW25" s="185"/>
      <c r="MSX25" s="185"/>
      <c r="MSY25" s="185"/>
      <c r="MSZ25" s="185"/>
      <c r="MTA25" s="185"/>
      <c r="MTB25" s="185"/>
      <c r="MTC25" s="185"/>
      <c r="MTD25" s="185"/>
      <c r="MTE25" s="185"/>
      <c r="MTF25" s="185"/>
      <c r="MTG25" s="185"/>
      <c r="MTH25" s="185"/>
      <c r="MTI25" s="185"/>
      <c r="MTJ25" s="185"/>
      <c r="MTK25" s="185"/>
      <c r="MTL25" s="185"/>
      <c r="MTM25" s="185"/>
      <c r="MTN25" s="185"/>
      <c r="MTO25" s="185"/>
      <c r="MTP25" s="185"/>
      <c r="MTQ25" s="185"/>
      <c r="MTR25" s="185"/>
      <c r="MTS25" s="185"/>
      <c r="MTT25" s="185"/>
      <c r="MTU25" s="185"/>
      <c r="MTV25" s="185"/>
      <c r="MTW25" s="185"/>
      <c r="MTX25" s="185"/>
      <c r="MTY25" s="185"/>
      <c r="MTZ25" s="185"/>
      <c r="MUA25" s="185"/>
      <c r="MUB25" s="185"/>
      <c r="MUC25" s="185"/>
      <c r="MUD25" s="185"/>
      <c r="MUE25" s="185"/>
      <c r="MUF25" s="185"/>
      <c r="MUG25" s="185"/>
      <c r="MUH25" s="185"/>
      <c r="MUI25" s="185"/>
      <c r="MUJ25" s="185"/>
      <c r="MUK25" s="185"/>
      <c r="MUL25" s="185"/>
      <c r="MUM25" s="185"/>
      <c r="MUN25" s="185"/>
      <c r="MUO25" s="185"/>
      <c r="MUP25" s="185"/>
      <c r="MUQ25" s="185"/>
      <c r="MUR25" s="185"/>
      <c r="MUS25" s="185"/>
      <c r="MUT25" s="185"/>
      <c r="MUU25" s="185"/>
      <c r="MUV25" s="185"/>
      <c r="MUW25" s="185"/>
      <c r="MUX25" s="185"/>
      <c r="MUY25" s="185"/>
      <c r="MUZ25" s="185"/>
      <c r="MVA25" s="185"/>
      <c r="MVB25" s="185"/>
      <c r="MVC25" s="185"/>
      <c r="MVD25" s="185"/>
      <c r="MVE25" s="185"/>
      <c r="MVF25" s="185"/>
      <c r="MVG25" s="185"/>
      <c r="MVH25" s="185"/>
      <c r="MVI25" s="185"/>
      <c r="MVJ25" s="185"/>
      <c r="MVK25" s="185"/>
      <c r="MVL25" s="185"/>
      <c r="MVM25" s="185"/>
      <c r="MVN25" s="185"/>
      <c r="MVO25" s="185"/>
      <c r="MVP25" s="185"/>
      <c r="MVQ25" s="185"/>
      <c r="MVR25" s="185"/>
      <c r="MVS25" s="185"/>
      <c r="MVT25" s="185"/>
      <c r="MVU25" s="185"/>
      <c r="MVV25" s="185"/>
      <c r="MVW25" s="185"/>
      <c r="MVX25" s="185"/>
      <c r="MVY25" s="185"/>
      <c r="MVZ25" s="185"/>
      <c r="MWA25" s="185"/>
      <c r="MWB25" s="185"/>
      <c r="MWC25" s="185"/>
      <c r="MWD25" s="185"/>
      <c r="MWE25" s="185"/>
      <c r="MWF25" s="185"/>
      <c r="MWG25" s="185"/>
      <c r="MWH25" s="185"/>
      <c r="MWI25" s="185"/>
      <c r="MWJ25" s="185"/>
      <c r="MWK25" s="185"/>
      <c r="MWL25" s="185"/>
      <c r="MWM25" s="185"/>
      <c r="MWN25" s="185"/>
      <c r="MWO25" s="185"/>
      <c r="MWP25" s="185"/>
      <c r="MWQ25" s="185"/>
      <c r="MWR25" s="185"/>
      <c r="MWS25" s="185"/>
      <c r="MWT25" s="185"/>
      <c r="MWU25" s="185"/>
      <c r="MWV25" s="185"/>
      <c r="MWW25" s="185"/>
      <c r="MWX25" s="185"/>
      <c r="MWY25" s="185"/>
      <c r="MWZ25" s="185"/>
      <c r="MXA25" s="185"/>
      <c r="MXB25" s="185"/>
      <c r="MXC25" s="185"/>
      <c r="MXD25" s="185"/>
      <c r="MXE25" s="185"/>
      <c r="MXF25" s="185"/>
      <c r="MXG25" s="185"/>
      <c r="MXH25" s="185"/>
      <c r="MXI25" s="185"/>
      <c r="MXJ25" s="185"/>
      <c r="MXK25" s="185"/>
      <c r="MXL25" s="185"/>
      <c r="MXM25" s="185"/>
      <c r="MXN25" s="185"/>
      <c r="MXO25" s="185"/>
      <c r="MXP25" s="185"/>
      <c r="MXQ25" s="185"/>
      <c r="MXR25" s="185"/>
      <c r="MXS25" s="185"/>
      <c r="MXT25" s="185"/>
      <c r="MXU25" s="185"/>
      <c r="MXV25" s="185"/>
      <c r="MXW25" s="185"/>
      <c r="MXX25" s="185"/>
      <c r="MXY25" s="185"/>
      <c r="MXZ25" s="185"/>
      <c r="MYA25" s="185"/>
      <c r="MYB25" s="185"/>
      <c r="MYC25" s="185"/>
      <c r="MYD25" s="185"/>
      <c r="MYE25" s="185"/>
      <c r="MYF25" s="185"/>
      <c r="MYG25" s="185"/>
      <c r="MYH25" s="185"/>
      <c r="MYI25" s="185"/>
      <c r="MYJ25" s="185"/>
      <c r="MYK25" s="185"/>
      <c r="MYL25" s="185"/>
      <c r="MYM25" s="185"/>
      <c r="MYN25" s="185"/>
      <c r="MYO25" s="185"/>
      <c r="MYP25" s="185"/>
      <c r="MYQ25" s="185"/>
      <c r="MYR25" s="185"/>
      <c r="MYS25" s="185"/>
      <c r="MYT25" s="185"/>
      <c r="MYU25" s="185"/>
      <c r="MYV25" s="185"/>
      <c r="MYW25" s="185"/>
      <c r="MYX25" s="185"/>
      <c r="MYY25" s="185"/>
      <c r="MYZ25" s="185"/>
      <c r="MZA25" s="185"/>
      <c r="MZB25" s="185"/>
      <c r="MZC25" s="185"/>
      <c r="MZD25" s="185"/>
      <c r="MZE25" s="185"/>
      <c r="MZF25" s="185"/>
      <c r="MZG25" s="185"/>
      <c r="MZH25" s="185"/>
      <c r="MZI25" s="185"/>
      <c r="MZJ25" s="185"/>
      <c r="MZK25" s="185"/>
      <c r="MZL25" s="185"/>
      <c r="MZM25" s="185"/>
      <c r="MZN25" s="185"/>
      <c r="MZO25" s="185"/>
      <c r="MZP25" s="185"/>
      <c r="MZQ25" s="185"/>
      <c r="MZR25" s="185"/>
      <c r="MZS25" s="185"/>
      <c r="MZT25" s="185"/>
      <c r="MZU25" s="185"/>
      <c r="MZV25" s="185"/>
      <c r="MZW25" s="185"/>
      <c r="MZX25" s="185"/>
      <c r="MZY25" s="185"/>
      <c r="MZZ25" s="185"/>
      <c r="NAA25" s="185"/>
      <c r="NAB25" s="185"/>
      <c r="NAC25" s="185"/>
      <c r="NAD25" s="185"/>
      <c r="NAE25" s="185"/>
      <c r="NAF25" s="185"/>
      <c r="NAG25" s="185"/>
      <c r="NAH25" s="185"/>
      <c r="NAI25" s="185"/>
      <c r="NAJ25" s="185"/>
      <c r="NAK25" s="185"/>
      <c r="NAL25" s="185"/>
      <c r="NAM25" s="185"/>
      <c r="NAN25" s="185"/>
      <c r="NAO25" s="185"/>
      <c r="NAP25" s="185"/>
      <c r="NAQ25" s="185"/>
      <c r="NAR25" s="185"/>
      <c r="NAS25" s="185"/>
      <c r="NAT25" s="185"/>
      <c r="NAU25" s="185"/>
      <c r="NAV25" s="185"/>
      <c r="NAW25" s="185"/>
      <c r="NAX25" s="185"/>
      <c r="NAY25" s="185"/>
      <c r="NAZ25" s="185"/>
      <c r="NBA25" s="185"/>
      <c r="NBB25" s="185"/>
      <c r="NBC25" s="185"/>
      <c r="NBD25" s="185"/>
      <c r="NBE25" s="185"/>
      <c r="NBF25" s="185"/>
      <c r="NBG25" s="185"/>
      <c r="NBH25" s="185"/>
      <c r="NBI25" s="185"/>
      <c r="NBJ25" s="185"/>
      <c r="NBK25" s="185"/>
      <c r="NBL25" s="185"/>
      <c r="NBM25" s="185"/>
      <c r="NBN25" s="185"/>
      <c r="NBO25" s="185"/>
      <c r="NBP25" s="185"/>
      <c r="NBQ25" s="185"/>
      <c r="NBR25" s="185"/>
      <c r="NBS25" s="185"/>
      <c r="NBT25" s="185"/>
      <c r="NBU25" s="185"/>
      <c r="NBV25" s="185"/>
      <c r="NBW25" s="185"/>
      <c r="NBX25" s="185"/>
      <c r="NBY25" s="185"/>
      <c r="NBZ25" s="185"/>
      <c r="NCA25" s="185"/>
      <c r="NCB25" s="185"/>
      <c r="NCC25" s="185"/>
      <c r="NCD25" s="185"/>
      <c r="NCE25" s="185"/>
      <c r="NCF25" s="185"/>
      <c r="NCG25" s="185"/>
      <c r="NCH25" s="185"/>
      <c r="NCI25" s="185"/>
      <c r="NCJ25" s="185"/>
      <c r="NCK25" s="185"/>
      <c r="NCL25" s="185"/>
      <c r="NCM25" s="185"/>
      <c r="NCN25" s="185"/>
      <c r="NCO25" s="185"/>
      <c r="NCP25" s="185"/>
      <c r="NCQ25" s="185"/>
      <c r="NCR25" s="185"/>
      <c r="NCS25" s="185"/>
      <c r="NCT25" s="185"/>
      <c r="NCU25" s="185"/>
      <c r="NCV25" s="185"/>
      <c r="NCW25" s="185"/>
      <c r="NCX25" s="185"/>
      <c r="NCY25" s="185"/>
      <c r="NCZ25" s="185"/>
      <c r="NDA25" s="185"/>
      <c r="NDB25" s="185"/>
      <c r="NDC25" s="185"/>
      <c r="NDD25" s="185"/>
      <c r="NDE25" s="185"/>
      <c r="NDF25" s="185"/>
      <c r="NDG25" s="185"/>
      <c r="NDH25" s="185"/>
      <c r="NDI25" s="185"/>
      <c r="NDJ25" s="185"/>
      <c r="NDK25" s="185"/>
      <c r="NDL25" s="185"/>
      <c r="NDM25" s="185"/>
      <c r="NDN25" s="185"/>
      <c r="NDO25" s="185"/>
      <c r="NDP25" s="185"/>
      <c r="NDQ25" s="185"/>
      <c r="NDR25" s="185"/>
      <c r="NDS25" s="185"/>
      <c r="NDT25" s="185"/>
      <c r="NDU25" s="185"/>
      <c r="NDV25" s="185"/>
      <c r="NDW25" s="185"/>
      <c r="NDX25" s="185"/>
      <c r="NDY25" s="185"/>
      <c r="NDZ25" s="185"/>
      <c r="NEA25" s="185"/>
      <c r="NEB25" s="185"/>
      <c r="NEC25" s="185"/>
      <c r="NED25" s="185"/>
      <c r="NEE25" s="185"/>
      <c r="NEF25" s="185"/>
      <c r="NEG25" s="185"/>
      <c r="NEH25" s="185"/>
      <c r="NEI25" s="185"/>
      <c r="NEJ25" s="185"/>
      <c r="NEK25" s="185"/>
      <c r="NEL25" s="185"/>
      <c r="NEM25" s="185"/>
      <c r="NEN25" s="185"/>
      <c r="NEO25" s="185"/>
      <c r="NEP25" s="185"/>
      <c r="NEQ25" s="185"/>
      <c r="NER25" s="185"/>
      <c r="NES25" s="185"/>
      <c r="NET25" s="185"/>
      <c r="NEU25" s="185"/>
      <c r="NEV25" s="185"/>
      <c r="NEW25" s="185"/>
      <c r="NEX25" s="185"/>
      <c r="NEY25" s="185"/>
      <c r="NEZ25" s="185"/>
      <c r="NFA25" s="185"/>
      <c r="NFB25" s="185"/>
      <c r="NFC25" s="185"/>
      <c r="NFD25" s="185"/>
      <c r="NFE25" s="185"/>
      <c r="NFF25" s="185"/>
      <c r="NFG25" s="185"/>
      <c r="NFH25" s="185"/>
      <c r="NFI25" s="185"/>
      <c r="NFJ25" s="185"/>
      <c r="NFK25" s="185"/>
      <c r="NFL25" s="185"/>
      <c r="NFM25" s="185"/>
      <c r="NFN25" s="185"/>
      <c r="NFO25" s="185"/>
      <c r="NFP25" s="185"/>
      <c r="NFQ25" s="185"/>
      <c r="NFR25" s="185"/>
      <c r="NFS25" s="185"/>
      <c r="NFT25" s="185"/>
      <c r="NFU25" s="185"/>
      <c r="NFV25" s="185"/>
      <c r="NFW25" s="185"/>
      <c r="NFX25" s="185"/>
      <c r="NFY25" s="185"/>
      <c r="NFZ25" s="185"/>
      <c r="NGA25" s="185"/>
      <c r="NGB25" s="185"/>
      <c r="NGC25" s="185"/>
      <c r="NGD25" s="185"/>
      <c r="NGE25" s="185"/>
      <c r="NGF25" s="185"/>
      <c r="NGG25" s="185"/>
      <c r="NGH25" s="185"/>
      <c r="NGI25" s="185"/>
      <c r="NGJ25" s="185"/>
      <c r="NGK25" s="185"/>
      <c r="NGL25" s="185"/>
      <c r="NGM25" s="185"/>
      <c r="NGN25" s="185"/>
      <c r="NGO25" s="185"/>
      <c r="NGP25" s="185"/>
      <c r="NGQ25" s="185"/>
      <c r="NGR25" s="185"/>
      <c r="NGS25" s="185"/>
      <c r="NGT25" s="185"/>
      <c r="NGU25" s="185"/>
      <c r="NGV25" s="185"/>
      <c r="NGW25" s="185"/>
      <c r="NGX25" s="185"/>
      <c r="NGY25" s="185"/>
      <c r="NGZ25" s="185"/>
      <c r="NHA25" s="185"/>
      <c r="NHB25" s="185"/>
      <c r="NHC25" s="185"/>
      <c r="NHD25" s="185"/>
      <c r="NHE25" s="185"/>
      <c r="NHF25" s="185"/>
      <c r="NHG25" s="185"/>
      <c r="NHH25" s="185"/>
      <c r="NHI25" s="185"/>
      <c r="NHJ25" s="185"/>
      <c r="NHK25" s="185"/>
      <c r="NHL25" s="185"/>
      <c r="NHM25" s="185"/>
      <c r="NHN25" s="185"/>
      <c r="NHO25" s="185"/>
      <c r="NHP25" s="185"/>
      <c r="NHQ25" s="185"/>
      <c r="NHR25" s="185"/>
      <c r="NHS25" s="185"/>
      <c r="NHT25" s="185"/>
      <c r="NHU25" s="185"/>
      <c r="NHV25" s="185"/>
      <c r="NHW25" s="185"/>
      <c r="NHX25" s="185"/>
      <c r="NHY25" s="185"/>
      <c r="NHZ25" s="185"/>
      <c r="NIA25" s="185"/>
      <c r="NIB25" s="185"/>
      <c r="NIC25" s="185"/>
      <c r="NID25" s="185"/>
      <c r="NIE25" s="185"/>
      <c r="NIF25" s="185"/>
      <c r="NIG25" s="185"/>
      <c r="NIH25" s="185"/>
      <c r="NII25" s="185"/>
      <c r="NIJ25" s="185"/>
      <c r="NIK25" s="185"/>
      <c r="NIL25" s="185"/>
      <c r="NIM25" s="185"/>
      <c r="NIN25" s="185"/>
      <c r="NIO25" s="185"/>
      <c r="NIP25" s="185"/>
      <c r="NIQ25" s="185"/>
      <c r="NIR25" s="185"/>
      <c r="NIS25" s="185"/>
      <c r="NIT25" s="185"/>
      <c r="NIU25" s="185"/>
      <c r="NIV25" s="185"/>
      <c r="NIW25" s="185"/>
      <c r="NIX25" s="185"/>
      <c r="NIY25" s="185"/>
      <c r="NIZ25" s="185"/>
      <c r="NJA25" s="185"/>
      <c r="NJB25" s="185"/>
      <c r="NJC25" s="185"/>
      <c r="NJD25" s="185"/>
      <c r="NJE25" s="185"/>
      <c r="NJF25" s="185"/>
      <c r="NJG25" s="185"/>
      <c r="NJH25" s="185"/>
      <c r="NJI25" s="185"/>
      <c r="NJJ25" s="185"/>
      <c r="NJK25" s="185"/>
      <c r="NJL25" s="185"/>
      <c r="NJM25" s="185"/>
      <c r="NJN25" s="185"/>
      <c r="NJO25" s="185"/>
      <c r="NJP25" s="185"/>
      <c r="NJQ25" s="185"/>
      <c r="NJR25" s="185"/>
      <c r="NJS25" s="185"/>
      <c r="NJT25" s="185"/>
      <c r="NJU25" s="185"/>
      <c r="NJV25" s="185"/>
      <c r="NJW25" s="185"/>
      <c r="NJX25" s="185"/>
      <c r="NJY25" s="185"/>
      <c r="NJZ25" s="185"/>
      <c r="NKA25" s="185"/>
      <c r="NKB25" s="185"/>
      <c r="NKC25" s="185"/>
      <c r="NKD25" s="185"/>
      <c r="NKE25" s="185"/>
      <c r="NKF25" s="185"/>
      <c r="NKG25" s="185"/>
      <c r="NKH25" s="185"/>
      <c r="NKI25" s="185"/>
      <c r="NKJ25" s="185"/>
      <c r="NKK25" s="185"/>
      <c r="NKL25" s="185"/>
      <c r="NKM25" s="185"/>
      <c r="NKN25" s="185"/>
      <c r="NKO25" s="185"/>
      <c r="NKP25" s="185"/>
      <c r="NKQ25" s="185"/>
      <c r="NKR25" s="185"/>
      <c r="NKS25" s="185"/>
      <c r="NKT25" s="185"/>
      <c r="NKU25" s="185"/>
      <c r="NKV25" s="185"/>
      <c r="NKW25" s="185"/>
      <c r="NKX25" s="185"/>
      <c r="NKY25" s="185"/>
      <c r="NKZ25" s="185"/>
      <c r="NLA25" s="185"/>
      <c r="NLB25" s="185"/>
      <c r="NLC25" s="185"/>
      <c r="NLD25" s="185"/>
      <c r="NLE25" s="185"/>
      <c r="NLF25" s="185"/>
      <c r="NLG25" s="185"/>
      <c r="NLH25" s="185"/>
      <c r="NLI25" s="185"/>
      <c r="NLJ25" s="185"/>
      <c r="NLK25" s="185"/>
      <c r="NLL25" s="185"/>
      <c r="NLM25" s="185"/>
      <c r="NLN25" s="185"/>
      <c r="NLO25" s="185"/>
      <c r="NLP25" s="185"/>
      <c r="NLQ25" s="185"/>
      <c r="NLR25" s="185"/>
      <c r="NLS25" s="185"/>
      <c r="NLT25" s="185"/>
      <c r="NLU25" s="185"/>
      <c r="NLV25" s="185"/>
      <c r="NLW25" s="185"/>
      <c r="NLX25" s="185"/>
      <c r="NLY25" s="185"/>
      <c r="NLZ25" s="185"/>
      <c r="NMA25" s="185"/>
      <c r="NMB25" s="185"/>
      <c r="NMC25" s="185"/>
      <c r="NMD25" s="185"/>
      <c r="NME25" s="185"/>
      <c r="NMF25" s="185"/>
      <c r="NMG25" s="185"/>
      <c r="NMH25" s="185"/>
      <c r="NMI25" s="185"/>
      <c r="NMJ25" s="185"/>
      <c r="NMK25" s="185"/>
      <c r="NML25" s="185"/>
      <c r="NMM25" s="185"/>
      <c r="NMN25" s="185"/>
      <c r="NMO25" s="185"/>
      <c r="NMP25" s="185"/>
      <c r="NMQ25" s="185"/>
      <c r="NMR25" s="185"/>
      <c r="NMS25" s="185"/>
      <c r="NMT25" s="185"/>
      <c r="NMU25" s="185"/>
      <c r="NMV25" s="185"/>
      <c r="NMW25" s="185"/>
      <c r="NMX25" s="185"/>
      <c r="NMY25" s="185"/>
      <c r="NMZ25" s="185"/>
      <c r="NNA25" s="185"/>
      <c r="NNB25" s="185"/>
      <c r="NNC25" s="185"/>
      <c r="NND25" s="185"/>
      <c r="NNE25" s="185"/>
      <c r="NNF25" s="185"/>
      <c r="NNG25" s="185"/>
      <c r="NNH25" s="185"/>
      <c r="NNI25" s="185"/>
      <c r="NNJ25" s="185"/>
      <c r="NNK25" s="185"/>
      <c r="NNL25" s="185"/>
      <c r="NNM25" s="185"/>
      <c r="NNN25" s="185"/>
      <c r="NNO25" s="185"/>
      <c r="NNP25" s="185"/>
      <c r="NNQ25" s="185"/>
      <c r="NNR25" s="185"/>
      <c r="NNS25" s="185"/>
      <c r="NNT25" s="185"/>
      <c r="NNU25" s="185"/>
      <c r="NNV25" s="185"/>
      <c r="NNW25" s="185"/>
      <c r="NNX25" s="185"/>
      <c r="NNY25" s="185"/>
      <c r="NNZ25" s="185"/>
      <c r="NOA25" s="185"/>
      <c r="NOB25" s="185"/>
      <c r="NOC25" s="185"/>
      <c r="NOD25" s="185"/>
      <c r="NOE25" s="185"/>
      <c r="NOF25" s="185"/>
      <c r="NOG25" s="185"/>
      <c r="NOH25" s="185"/>
      <c r="NOI25" s="185"/>
      <c r="NOJ25" s="185"/>
      <c r="NOK25" s="185"/>
      <c r="NOL25" s="185"/>
      <c r="NOM25" s="185"/>
      <c r="NON25" s="185"/>
      <c r="NOO25" s="185"/>
      <c r="NOP25" s="185"/>
      <c r="NOQ25" s="185"/>
      <c r="NOR25" s="185"/>
      <c r="NOS25" s="185"/>
      <c r="NOT25" s="185"/>
      <c r="NOU25" s="185"/>
      <c r="NOV25" s="185"/>
      <c r="NOW25" s="185"/>
      <c r="NOX25" s="185"/>
      <c r="NOY25" s="185"/>
      <c r="NOZ25" s="185"/>
      <c r="NPA25" s="185"/>
      <c r="NPB25" s="185"/>
      <c r="NPC25" s="185"/>
      <c r="NPD25" s="185"/>
      <c r="NPE25" s="185"/>
      <c r="NPF25" s="185"/>
      <c r="NPG25" s="185"/>
      <c r="NPH25" s="185"/>
      <c r="NPI25" s="185"/>
      <c r="NPJ25" s="185"/>
      <c r="NPK25" s="185"/>
      <c r="NPL25" s="185"/>
      <c r="NPM25" s="185"/>
      <c r="NPN25" s="185"/>
      <c r="NPO25" s="185"/>
      <c r="NPP25" s="185"/>
      <c r="NPQ25" s="185"/>
      <c r="NPR25" s="185"/>
      <c r="NPS25" s="185"/>
      <c r="NPT25" s="185"/>
      <c r="NPU25" s="185"/>
      <c r="NPV25" s="185"/>
      <c r="NPW25" s="185"/>
      <c r="NPX25" s="185"/>
      <c r="NPY25" s="185"/>
      <c r="NPZ25" s="185"/>
      <c r="NQA25" s="185"/>
      <c r="NQB25" s="185"/>
      <c r="NQC25" s="185"/>
      <c r="NQD25" s="185"/>
      <c r="NQE25" s="185"/>
      <c r="NQF25" s="185"/>
      <c r="NQG25" s="185"/>
      <c r="NQH25" s="185"/>
      <c r="NQI25" s="185"/>
      <c r="NQJ25" s="185"/>
      <c r="NQK25" s="185"/>
      <c r="NQL25" s="185"/>
      <c r="NQM25" s="185"/>
      <c r="NQN25" s="185"/>
      <c r="NQO25" s="185"/>
      <c r="NQP25" s="185"/>
      <c r="NQQ25" s="185"/>
      <c r="NQR25" s="185"/>
      <c r="NQS25" s="185"/>
      <c r="NQT25" s="185"/>
      <c r="NQU25" s="185"/>
      <c r="NQV25" s="185"/>
      <c r="NQW25" s="185"/>
      <c r="NQX25" s="185"/>
      <c r="NQY25" s="185"/>
      <c r="NQZ25" s="185"/>
      <c r="NRA25" s="185"/>
      <c r="NRB25" s="185"/>
      <c r="NRC25" s="185"/>
      <c r="NRD25" s="185"/>
      <c r="NRE25" s="185"/>
      <c r="NRF25" s="185"/>
      <c r="NRG25" s="185"/>
      <c r="NRH25" s="185"/>
      <c r="NRI25" s="185"/>
      <c r="NRJ25" s="185"/>
      <c r="NRK25" s="185"/>
      <c r="NRL25" s="185"/>
      <c r="NRM25" s="185"/>
      <c r="NRN25" s="185"/>
      <c r="NRO25" s="185"/>
      <c r="NRP25" s="185"/>
      <c r="NRQ25" s="185"/>
      <c r="NRR25" s="185"/>
      <c r="NRS25" s="185"/>
      <c r="NRT25" s="185"/>
      <c r="NRU25" s="185"/>
      <c r="NRV25" s="185"/>
      <c r="NRW25" s="185"/>
      <c r="NRX25" s="185"/>
      <c r="NRY25" s="185"/>
      <c r="NRZ25" s="185"/>
      <c r="NSA25" s="185"/>
      <c r="NSB25" s="185"/>
      <c r="NSC25" s="185"/>
      <c r="NSD25" s="185"/>
      <c r="NSE25" s="185"/>
      <c r="NSF25" s="185"/>
      <c r="NSG25" s="185"/>
      <c r="NSH25" s="185"/>
      <c r="NSI25" s="185"/>
      <c r="NSJ25" s="185"/>
      <c r="NSK25" s="185"/>
      <c r="NSL25" s="185"/>
      <c r="NSM25" s="185"/>
      <c r="NSN25" s="185"/>
      <c r="NSO25" s="185"/>
      <c r="NSP25" s="185"/>
      <c r="NSQ25" s="185"/>
      <c r="NSR25" s="185"/>
      <c r="NSS25" s="185"/>
      <c r="NST25" s="185"/>
      <c r="NSU25" s="185"/>
      <c r="NSV25" s="185"/>
      <c r="NSW25" s="185"/>
      <c r="NSX25" s="185"/>
      <c r="NSY25" s="185"/>
      <c r="NSZ25" s="185"/>
      <c r="NTA25" s="185"/>
      <c r="NTB25" s="185"/>
      <c r="NTC25" s="185"/>
      <c r="NTD25" s="185"/>
      <c r="NTE25" s="185"/>
      <c r="NTF25" s="185"/>
      <c r="NTG25" s="185"/>
      <c r="NTH25" s="185"/>
      <c r="NTI25" s="185"/>
      <c r="NTJ25" s="185"/>
      <c r="NTK25" s="185"/>
      <c r="NTL25" s="185"/>
      <c r="NTM25" s="185"/>
      <c r="NTN25" s="185"/>
      <c r="NTO25" s="185"/>
      <c r="NTP25" s="185"/>
      <c r="NTQ25" s="185"/>
      <c r="NTR25" s="185"/>
      <c r="NTS25" s="185"/>
      <c r="NTT25" s="185"/>
      <c r="NTU25" s="185"/>
      <c r="NTV25" s="185"/>
      <c r="NTW25" s="185"/>
      <c r="NTX25" s="185"/>
      <c r="NTY25" s="185"/>
      <c r="NTZ25" s="185"/>
      <c r="NUA25" s="185"/>
      <c r="NUB25" s="185"/>
      <c r="NUC25" s="185"/>
      <c r="NUD25" s="185"/>
      <c r="NUE25" s="185"/>
      <c r="NUF25" s="185"/>
      <c r="NUG25" s="185"/>
      <c r="NUH25" s="185"/>
      <c r="NUI25" s="185"/>
      <c r="NUJ25" s="185"/>
      <c r="NUK25" s="185"/>
      <c r="NUL25" s="185"/>
      <c r="NUM25" s="185"/>
      <c r="NUN25" s="185"/>
      <c r="NUO25" s="185"/>
      <c r="NUP25" s="185"/>
      <c r="NUQ25" s="185"/>
      <c r="NUR25" s="185"/>
      <c r="NUS25" s="185"/>
      <c r="NUT25" s="185"/>
      <c r="NUU25" s="185"/>
      <c r="NUV25" s="185"/>
      <c r="NUW25" s="185"/>
      <c r="NUX25" s="185"/>
      <c r="NUY25" s="185"/>
      <c r="NUZ25" s="185"/>
      <c r="NVA25" s="185"/>
      <c r="NVB25" s="185"/>
      <c r="NVC25" s="185"/>
      <c r="NVD25" s="185"/>
      <c r="NVE25" s="185"/>
      <c r="NVF25" s="185"/>
      <c r="NVG25" s="185"/>
      <c r="NVH25" s="185"/>
      <c r="NVI25" s="185"/>
      <c r="NVJ25" s="185"/>
      <c r="NVK25" s="185"/>
      <c r="NVL25" s="185"/>
      <c r="NVM25" s="185"/>
      <c r="NVN25" s="185"/>
      <c r="NVO25" s="185"/>
      <c r="NVP25" s="185"/>
      <c r="NVQ25" s="185"/>
      <c r="NVR25" s="185"/>
      <c r="NVS25" s="185"/>
      <c r="NVT25" s="185"/>
      <c r="NVU25" s="185"/>
      <c r="NVV25" s="185"/>
      <c r="NVW25" s="185"/>
      <c r="NVX25" s="185"/>
      <c r="NVY25" s="185"/>
      <c r="NVZ25" s="185"/>
      <c r="NWA25" s="185"/>
      <c r="NWB25" s="185"/>
      <c r="NWC25" s="185"/>
      <c r="NWD25" s="185"/>
      <c r="NWE25" s="185"/>
      <c r="NWF25" s="185"/>
      <c r="NWG25" s="185"/>
      <c r="NWH25" s="185"/>
      <c r="NWI25" s="185"/>
      <c r="NWJ25" s="185"/>
      <c r="NWK25" s="185"/>
      <c r="NWL25" s="185"/>
      <c r="NWM25" s="185"/>
      <c r="NWN25" s="185"/>
      <c r="NWO25" s="185"/>
      <c r="NWP25" s="185"/>
      <c r="NWQ25" s="185"/>
      <c r="NWR25" s="185"/>
      <c r="NWS25" s="185"/>
      <c r="NWT25" s="185"/>
      <c r="NWU25" s="185"/>
      <c r="NWV25" s="185"/>
      <c r="NWW25" s="185"/>
      <c r="NWX25" s="185"/>
      <c r="NWY25" s="185"/>
      <c r="NWZ25" s="185"/>
      <c r="NXA25" s="185"/>
      <c r="NXB25" s="185"/>
      <c r="NXC25" s="185"/>
      <c r="NXD25" s="185"/>
      <c r="NXE25" s="185"/>
      <c r="NXF25" s="185"/>
      <c r="NXG25" s="185"/>
      <c r="NXH25" s="185"/>
      <c r="NXI25" s="185"/>
      <c r="NXJ25" s="185"/>
      <c r="NXK25" s="185"/>
      <c r="NXL25" s="185"/>
      <c r="NXM25" s="185"/>
      <c r="NXN25" s="185"/>
      <c r="NXO25" s="185"/>
      <c r="NXP25" s="185"/>
      <c r="NXQ25" s="185"/>
      <c r="NXR25" s="185"/>
      <c r="NXS25" s="185"/>
      <c r="NXT25" s="185"/>
      <c r="NXU25" s="185"/>
      <c r="NXV25" s="185"/>
      <c r="NXW25" s="185"/>
      <c r="NXX25" s="185"/>
      <c r="NXY25" s="185"/>
      <c r="NXZ25" s="185"/>
      <c r="NYA25" s="185"/>
      <c r="NYB25" s="185"/>
      <c r="NYC25" s="185"/>
      <c r="NYD25" s="185"/>
      <c r="NYE25" s="185"/>
      <c r="NYF25" s="185"/>
      <c r="NYG25" s="185"/>
      <c r="NYH25" s="185"/>
      <c r="NYI25" s="185"/>
      <c r="NYJ25" s="185"/>
      <c r="NYK25" s="185"/>
      <c r="NYL25" s="185"/>
      <c r="NYM25" s="185"/>
      <c r="NYN25" s="185"/>
      <c r="NYO25" s="185"/>
      <c r="NYP25" s="185"/>
      <c r="NYQ25" s="185"/>
      <c r="NYR25" s="185"/>
      <c r="NYS25" s="185"/>
      <c r="NYT25" s="185"/>
      <c r="NYU25" s="185"/>
      <c r="NYV25" s="185"/>
      <c r="NYW25" s="185"/>
      <c r="NYX25" s="185"/>
      <c r="NYY25" s="185"/>
      <c r="NYZ25" s="185"/>
      <c r="NZA25" s="185"/>
      <c r="NZB25" s="185"/>
      <c r="NZC25" s="185"/>
      <c r="NZD25" s="185"/>
      <c r="NZE25" s="185"/>
      <c r="NZF25" s="185"/>
      <c r="NZG25" s="185"/>
      <c r="NZH25" s="185"/>
      <c r="NZI25" s="185"/>
      <c r="NZJ25" s="185"/>
      <c r="NZK25" s="185"/>
      <c r="NZL25" s="185"/>
      <c r="NZM25" s="185"/>
      <c r="NZN25" s="185"/>
      <c r="NZO25" s="185"/>
      <c r="NZP25" s="185"/>
      <c r="NZQ25" s="185"/>
      <c r="NZR25" s="185"/>
      <c r="NZS25" s="185"/>
      <c r="NZT25" s="185"/>
      <c r="NZU25" s="185"/>
      <c r="NZV25" s="185"/>
      <c r="NZW25" s="185"/>
      <c r="NZX25" s="185"/>
      <c r="NZY25" s="185"/>
      <c r="NZZ25" s="185"/>
      <c r="OAA25" s="185"/>
      <c r="OAB25" s="185"/>
      <c r="OAC25" s="185"/>
      <c r="OAD25" s="185"/>
      <c r="OAE25" s="185"/>
      <c r="OAF25" s="185"/>
      <c r="OAG25" s="185"/>
      <c r="OAH25" s="185"/>
      <c r="OAI25" s="185"/>
      <c r="OAJ25" s="185"/>
      <c r="OAK25" s="185"/>
      <c r="OAL25" s="185"/>
      <c r="OAM25" s="185"/>
      <c r="OAN25" s="185"/>
      <c r="OAO25" s="185"/>
      <c r="OAP25" s="185"/>
      <c r="OAQ25" s="185"/>
      <c r="OAR25" s="185"/>
      <c r="OAS25" s="185"/>
      <c r="OAT25" s="185"/>
      <c r="OAU25" s="185"/>
      <c r="OAV25" s="185"/>
      <c r="OAW25" s="185"/>
      <c r="OAX25" s="185"/>
      <c r="OAY25" s="185"/>
      <c r="OAZ25" s="185"/>
      <c r="OBA25" s="185"/>
      <c r="OBB25" s="185"/>
      <c r="OBC25" s="185"/>
      <c r="OBD25" s="185"/>
      <c r="OBE25" s="185"/>
      <c r="OBF25" s="185"/>
      <c r="OBG25" s="185"/>
      <c r="OBH25" s="185"/>
      <c r="OBI25" s="185"/>
      <c r="OBJ25" s="185"/>
      <c r="OBK25" s="185"/>
      <c r="OBL25" s="185"/>
      <c r="OBM25" s="185"/>
      <c r="OBN25" s="185"/>
      <c r="OBO25" s="185"/>
      <c r="OBP25" s="185"/>
      <c r="OBQ25" s="185"/>
      <c r="OBR25" s="185"/>
      <c r="OBS25" s="185"/>
      <c r="OBT25" s="185"/>
      <c r="OBU25" s="185"/>
      <c r="OBV25" s="185"/>
      <c r="OBW25" s="185"/>
      <c r="OBX25" s="185"/>
      <c r="OBY25" s="185"/>
      <c r="OBZ25" s="185"/>
      <c r="OCA25" s="185"/>
      <c r="OCB25" s="185"/>
      <c r="OCC25" s="185"/>
      <c r="OCD25" s="185"/>
      <c r="OCE25" s="185"/>
      <c r="OCF25" s="185"/>
      <c r="OCG25" s="185"/>
      <c r="OCH25" s="185"/>
      <c r="OCI25" s="185"/>
      <c r="OCJ25" s="185"/>
      <c r="OCK25" s="185"/>
      <c r="OCL25" s="185"/>
      <c r="OCM25" s="185"/>
      <c r="OCN25" s="185"/>
      <c r="OCO25" s="185"/>
      <c r="OCP25" s="185"/>
      <c r="OCQ25" s="185"/>
      <c r="OCR25" s="185"/>
      <c r="OCS25" s="185"/>
      <c r="OCT25" s="185"/>
      <c r="OCU25" s="185"/>
      <c r="OCV25" s="185"/>
      <c r="OCW25" s="185"/>
      <c r="OCX25" s="185"/>
      <c r="OCY25" s="185"/>
      <c r="OCZ25" s="185"/>
      <c r="ODA25" s="185"/>
      <c r="ODB25" s="185"/>
      <c r="ODC25" s="185"/>
      <c r="ODD25" s="185"/>
      <c r="ODE25" s="185"/>
      <c r="ODF25" s="185"/>
      <c r="ODG25" s="185"/>
      <c r="ODH25" s="185"/>
      <c r="ODI25" s="185"/>
      <c r="ODJ25" s="185"/>
      <c r="ODK25" s="185"/>
      <c r="ODL25" s="185"/>
      <c r="ODM25" s="185"/>
      <c r="ODN25" s="185"/>
      <c r="ODO25" s="185"/>
      <c r="ODP25" s="185"/>
      <c r="ODQ25" s="185"/>
      <c r="ODR25" s="185"/>
      <c r="ODS25" s="185"/>
      <c r="ODT25" s="185"/>
      <c r="ODU25" s="185"/>
      <c r="ODV25" s="185"/>
      <c r="ODW25" s="185"/>
      <c r="ODX25" s="185"/>
      <c r="ODY25" s="185"/>
      <c r="ODZ25" s="185"/>
      <c r="OEA25" s="185"/>
      <c r="OEB25" s="185"/>
      <c r="OEC25" s="185"/>
      <c r="OED25" s="185"/>
      <c r="OEE25" s="185"/>
      <c r="OEF25" s="185"/>
      <c r="OEG25" s="185"/>
      <c r="OEH25" s="185"/>
      <c r="OEI25" s="185"/>
      <c r="OEJ25" s="185"/>
      <c r="OEK25" s="185"/>
      <c r="OEL25" s="185"/>
      <c r="OEM25" s="185"/>
      <c r="OEN25" s="185"/>
      <c r="OEO25" s="185"/>
      <c r="OEP25" s="185"/>
      <c r="OEQ25" s="185"/>
      <c r="OER25" s="185"/>
      <c r="OES25" s="185"/>
      <c r="OET25" s="185"/>
      <c r="OEU25" s="185"/>
      <c r="OEV25" s="185"/>
      <c r="OEW25" s="185"/>
      <c r="OEX25" s="185"/>
      <c r="OEY25" s="185"/>
      <c r="OEZ25" s="185"/>
      <c r="OFA25" s="185"/>
      <c r="OFB25" s="185"/>
      <c r="OFC25" s="185"/>
      <c r="OFD25" s="185"/>
      <c r="OFE25" s="185"/>
      <c r="OFF25" s="185"/>
      <c r="OFG25" s="185"/>
      <c r="OFH25" s="185"/>
      <c r="OFI25" s="185"/>
      <c r="OFJ25" s="185"/>
      <c r="OFK25" s="185"/>
      <c r="OFL25" s="185"/>
      <c r="OFM25" s="185"/>
      <c r="OFN25" s="185"/>
      <c r="OFO25" s="185"/>
      <c r="OFP25" s="185"/>
      <c r="OFQ25" s="185"/>
      <c r="OFR25" s="185"/>
      <c r="OFS25" s="185"/>
      <c r="OFT25" s="185"/>
      <c r="OFU25" s="185"/>
      <c r="OFV25" s="185"/>
      <c r="OFW25" s="185"/>
      <c r="OFX25" s="185"/>
      <c r="OFY25" s="185"/>
      <c r="OFZ25" s="185"/>
      <c r="OGA25" s="185"/>
      <c r="OGB25" s="185"/>
      <c r="OGC25" s="185"/>
      <c r="OGD25" s="185"/>
      <c r="OGE25" s="185"/>
      <c r="OGF25" s="185"/>
      <c r="OGG25" s="185"/>
      <c r="OGH25" s="185"/>
      <c r="OGI25" s="185"/>
      <c r="OGJ25" s="185"/>
      <c r="OGK25" s="185"/>
      <c r="OGL25" s="185"/>
      <c r="OGM25" s="185"/>
      <c r="OGN25" s="185"/>
      <c r="OGO25" s="185"/>
      <c r="OGP25" s="185"/>
      <c r="OGQ25" s="185"/>
      <c r="OGR25" s="185"/>
      <c r="OGS25" s="185"/>
      <c r="OGT25" s="185"/>
      <c r="OGU25" s="185"/>
      <c r="OGV25" s="185"/>
      <c r="OGW25" s="185"/>
      <c r="OGX25" s="185"/>
      <c r="OGY25" s="185"/>
      <c r="OGZ25" s="185"/>
      <c r="OHA25" s="185"/>
      <c r="OHB25" s="185"/>
      <c r="OHC25" s="185"/>
      <c r="OHD25" s="185"/>
      <c r="OHE25" s="185"/>
      <c r="OHF25" s="185"/>
      <c r="OHG25" s="185"/>
      <c r="OHH25" s="185"/>
      <c r="OHI25" s="185"/>
      <c r="OHJ25" s="185"/>
      <c r="OHK25" s="185"/>
      <c r="OHL25" s="185"/>
      <c r="OHM25" s="185"/>
      <c r="OHN25" s="185"/>
      <c r="OHO25" s="185"/>
      <c r="OHP25" s="185"/>
      <c r="OHQ25" s="185"/>
      <c r="OHR25" s="185"/>
      <c r="OHS25" s="185"/>
      <c r="OHT25" s="185"/>
      <c r="OHU25" s="185"/>
      <c r="OHV25" s="185"/>
      <c r="OHW25" s="185"/>
      <c r="OHX25" s="185"/>
      <c r="OHY25" s="185"/>
      <c r="OHZ25" s="185"/>
      <c r="OIA25" s="185"/>
      <c r="OIB25" s="185"/>
      <c r="OIC25" s="185"/>
      <c r="OID25" s="185"/>
      <c r="OIE25" s="185"/>
      <c r="OIF25" s="185"/>
      <c r="OIG25" s="185"/>
      <c r="OIH25" s="185"/>
      <c r="OII25" s="185"/>
      <c r="OIJ25" s="185"/>
      <c r="OIK25" s="185"/>
      <c r="OIL25" s="185"/>
      <c r="OIM25" s="185"/>
      <c r="OIN25" s="185"/>
      <c r="OIO25" s="185"/>
      <c r="OIP25" s="185"/>
      <c r="OIQ25" s="185"/>
      <c r="OIR25" s="185"/>
      <c r="OIS25" s="185"/>
      <c r="OIT25" s="185"/>
      <c r="OIU25" s="185"/>
      <c r="OIV25" s="185"/>
      <c r="OIW25" s="185"/>
      <c r="OIX25" s="185"/>
      <c r="OIY25" s="185"/>
      <c r="OIZ25" s="185"/>
      <c r="OJA25" s="185"/>
      <c r="OJB25" s="185"/>
      <c r="OJC25" s="185"/>
      <c r="OJD25" s="185"/>
      <c r="OJE25" s="185"/>
      <c r="OJF25" s="185"/>
      <c r="OJG25" s="185"/>
      <c r="OJH25" s="185"/>
      <c r="OJI25" s="185"/>
      <c r="OJJ25" s="185"/>
      <c r="OJK25" s="185"/>
      <c r="OJL25" s="185"/>
      <c r="OJM25" s="185"/>
      <c r="OJN25" s="185"/>
      <c r="OJO25" s="185"/>
      <c r="OJP25" s="185"/>
      <c r="OJQ25" s="185"/>
      <c r="OJR25" s="185"/>
      <c r="OJS25" s="185"/>
      <c r="OJT25" s="185"/>
      <c r="OJU25" s="185"/>
      <c r="OJV25" s="185"/>
      <c r="OJW25" s="185"/>
      <c r="OJX25" s="185"/>
      <c r="OJY25" s="185"/>
      <c r="OJZ25" s="185"/>
      <c r="OKA25" s="185"/>
      <c r="OKB25" s="185"/>
      <c r="OKC25" s="185"/>
      <c r="OKD25" s="185"/>
      <c r="OKE25" s="185"/>
      <c r="OKF25" s="185"/>
      <c r="OKG25" s="185"/>
      <c r="OKH25" s="185"/>
      <c r="OKI25" s="185"/>
      <c r="OKJ25" s="185"/>
      <c r="OKK25" s="185"/>
      <c r="OKL25" s="185"/>
      <c r="OKM25" s="185"/>
      <c r="OKN25" s="185"/>
      <c r="OKO25" s="185"/>
      <c r="OKP25" s="185"/>
      <c r="OKQ25" s="185"/>
      <c r="OKR25" s="185"/>
      <c r="OKS25" s="185"/>
      <c r="OKT25" s="185"/>
      <c r="OKU25" s="185"/>
      <c r="OKV25" s="185"/>
      <c r="OKW25" s="185"/>
      <c r="OKX25" s="185"/>
      <c r="OKY25" s="185"/>
      <c r="OKZ25" s="185"/>
      <c r="OLA25" s="185"/>
      <c r="OLB25" s="185"/>
      <c r="OLC25" s="185"/>
      <c r="OLD25" s="185"/>
      <c r="OLE25" s="185"/>
      <c r="OLF25" s="185"/>
      <c r="OLG25" s="185"/>
      <c r="OLH25" s="185"/>
      <c r="OLI25" s="185"/>
      <c r="OLJ25" s="185"/>
      <c r="OLK25" s="185"/>
      <c r="OLL25" s="185"/>
      <c r="OLM25" s="185"/>
      <c r="OLN25" s="185"/>
      <c r="OLO25" s="185"/>
      <c r="OLP25" s="185"/>
      <c r="OLQ25" s="185"/>
      <c r="OLR25" s="185"/>
      <c r="OLS25" s="185"/>
      <c r="OLT25" s="185"/>
      <c r="OLU25" s="185"/>
      <c r="OLV25" s="185"/>
      <c r="OLW25" s="185"/>
      <c r="OLX25" s="185"/>
      <c r="OLY25" s="185"/>
      <c r="OLZ25" s="185"/>
      <c r="OMA25" s="185"/>
      <c r="OMB25" s="185"/>
      <c r="OMC25" s="185"/>
      <c r="OMD25" s="185"/>
      <c r="OME25" s="185"/>
      <c r="OMF25" s="185"/>
      <c r="OMG25" s="185"/>
      <c r="OMH25" s="185"/>
      <c r="OMI25" s="185"/>
      <c r="OMJ25" s="185"/>
      <c r="OMK25" s="185"/>
      <c r="OML25" s="185"/>
      <c r="OMM25" s="185"/>
      <c r="OMN25" s="185"/>
      <c r="OMO25" s="185"/>
      <c r="OMP25" s="185"/>
      <c r="OMQ25" s="185"/>
      <c r="OMR25" s="185"/>
      <c r="OMS25" s="185"/>
      <c r="OMT25" s="185"/>
      <c r="OMU25" s="185"/>
      <c r="OMV25" s="185"/>
      <c r="OMW25" s="185"/>
      <c r="OMX25" s="185"/>
      <c r="OMY25" s="185"/>
      <c r="OMZ25" s="185"/>
      <c r="ONA25" s="185"/>
      <c r="ONB25" s="185"/>
      <c r="ONC25" s="185"/>
      <c r="OND25" s="185"/>
      <c r="ONE25" s="185"/>
      <c r="ONF25" s="185"/>
      <c r="ONG25" s="185"/>
      <c r="ONH25" s="185"/>
      <c r="ONI25" s="185"/>
      <c r="ONJ25" s="185"/>
      <c r="ONK25" s="185"/>
      <c r="ONL25" s="185"/>
      <c r="ONM25" s="185"/>
      <c r="ONN25" s="185"/>
      <c r="ONO25" s="185"/>
      <c r="ONP25" s="185"/>
      <c r="ONQ25" s="185"/>
      <c r="ONR25" s="185"/>
      <c r="ONS25" s="185"/>
      <c r="ONT25" s="185"/>
      <c r="ONU25" s="185"/>
      <c r="ONV25" s="185"/>
      <c r="ONW25" s="185"/>
      <c r="ONX25" s="185"/>
      <c r="ONY25" s="185"/>
      <c r="ONZ25" s="185"/>
      <c r="OOA25" s="185"/>
      <c r="OOB25" s="185"/>
      <c r="OOC25" s="185"/>
      <c r="OOD25" s="185"/>
      <c r="OOE25" s="185"/>
      <c r="OOF25" s="185"/>
      <c r="OOG25" s="185"/>
      <c r="OOH25" s="185"/>
      <c r="OOI25" s="185"/>
      <c r="OOJ25" s="185"/>
      <c r="OOK25" s="185"/>
      <c r="OOL25" s="185"/>
      <c r="OOM25" s="185"/>
      <c r="OON25" s="185"/>
      <c r="OOO25" s="185"/>
      <c r="OOP25" s="185"/>
      <c r="OOQ25" s="185"/>
      <c r="OOR25" s="185"/>
      <c r="OOS25" s="185"/>
      <c r="OOT25" s="185"/>
      <c r="OOU25" s="185"/>
      <c r="OOV25" s="185"/>
      <c r="OOW25" s="185"/>
      <c r="OOX25" s="185"/>
      <c r="OOY25" s="185"/>
      <c r="OOZ25" s="185"/>
      <c r="OPA25" s="185"/>
      <c r="OPB25" s="185"/>
      <c r="OPC25" s="185"/>
      <c r="OPD25" s="185"/>
      <c r="OPE25" s="185"/>
      <c r="OPF25" s="185"/>
      <c r="OPG25" s="185"/>
      <c r="OPH25" s="185"/>
      <c r="OPI25" s="185"/>
      <c r="OPJ25" s="185"/>
      <c r="OPK25" s="185"/>
      <c r="OPL25" s="185"/>
      <c r="OPM25" s="185"/>
      <c r="OPN25" s="185"/>
      <c r="OPO25" s="185"/>
      <c r="OPP25" s="185"/>
      <c r="OPQ25" s="185"/>
      <c r="OPR25" s="185"/>
      <c r="OPS25" s="185"/>
      <c r="OPT25" s="185"/>
      <c r="OPU25" s="185"/>
      <c r="OPV25" s="185"/>
      <c r="OPW25" s="185"/>
      <c r="OPX25" s="185"/>
      <c r="OPY25" s="185"/>
      <c r="OPZ25" s="185"/>
      <c r="OQA25" s="185"/>
      <c r="OQB25" s="185"/>
      <c r="OQC25" s="185"/>
      <c r="OQD25" s="185"/>
      <c r="OQE25" s="185"/>
      <c r="OQF25" s="185"/>
      <c r="OQG25" s="185"/>
      <c r="OQH25" s="185"/>
      <c r="OQI25" s="185"/>
      <c r="OQJ25" s="185"/>
      <c r="OQK25" s="185"/>
      <c r="OQL25" s="185"/>
      <c r="OQM25" s="185"/>
      <c r="OQN25" s="185"/>
      <c r="OQO25" s="185"/>
      <c r="OQP25" s="185"/>
      <c r="OQQ25" s="185"/>
      <c r="OQR25" s="185"/>
      <c r="OQS25" s="185"/>
      <c r="OQT25" s="185"/>
      <c r="OQU25" s="185"/>
      <c r="OQV25" s="185"/>
      <c r="OQW25" s="185"/>
      <c r="OQX25" s="185"/>
      <c r="OQY25" s="185"/>
      <c r="OQZ25" s="185"/>
      <c r="ORA25" s="185"/>
      <c r="ORB25" s="185"/>
      <c r="ORC25" s="185"/>
      <c r="ORD25" s="185"/>
      <c r="ORE25" s="185"/>
      <c r="ORF25" s="185"/>
      <c r="ORG25" s="185"/>
      <c r="ORH25" s="185"/>
      <c r="ORI25" s="185"/>
      <c r="ORJ25" s="185"/>
      <c r="ORK25" s="185"/>
      <c r="ORL25" s="185"/>
      <c r="ORM25" s="185"/>
      <c r="ORN25" s="185"/>
      <c r="ORO25" s="185"/>
      <c r="ORP25" s="185"/>
      <c r="ORQ25" s="185"/>
      <c r="ORR25" s="185"/>
      <c r="ORS25" s="185"/>
      <c r="ORT25" s="185"/>
      <c r="ORU25" s="185"/>
      <c r="ORV25" s="185"/>
      <c r="ORW25" s="185"/>
      <c r="ORX25" s="185"/>
      <c r="ORY25" s="185"/>
      <c r="ORZ25" s="185"/>
      <c r="OSA25" s="185"/>
      <c r="OSB25" s="185"/>
      <c r="OSC25" s="185"/>
      <c r="OSD25" s="185"/>
      <c r="OSE25" s="185"/>
      <c r="OSF25" s="185"/>
      <c r="OSG25" s="185"/>
      <c r="OSH25" s="185"/>
      <c r="OSI25" s="185"/>
      <c r="OSJ25" s="185"/>
      <c r="OSK25" s="185"/>
      <c r="OSL25" s="185"/>
      <c r="OSM25" s="185"/>
      <c r="OSN25" s="185"/>
      <c r="OSO25" s="185"/>
      <c r="OSP25" s="185"/>
      <c r="OSQ25" s="185"/>
      <c r="OSR25" s="185"/>
      <c r="OSS25" s="185"/>
      <c r="OST25" s="185"/>
      <c r="OSU25" s="185"/>
      <c r="OSV25" s="185"/>
      <c r="OSW25" s="185"/>
      <c r="OSX25" s="185"/>
      <c r="OSY25" s="185"/>
      <c r="OSZ25" s="185"/>
      <c r="OTA25" s="185"/>
      <c r="OTB25" s="185"/>
      <c r="OTC25" s="185"/>
      <c r="OTD25" s="185"/>
      <c r="OTE25" s="185"/>
      <c r="OTF25" s="185"/>
      <c r="OTG25" s="185"/>
      <c r="OTH25" s="185"/>
      <c r="OTI25" s="185"/>
      <c r="OTJ25" s="185"/>
      <c r="OTK25" s="185"/>
      <c r="OTL25" s="185"/>
      <c r="OTM25" s="185"/>
      <c r="OTN25" s="185"/>
      <c r="OTO25" s="185"/>
      <c r="OTP25" s="185"/>
      <c r="OTQ25" s="185"/>
      <c r="OTR25" s="185"/>
      <c r="OTS25" s="185"/>
      <c r="OTT25" s="185"/>
      <c r="OTU25" s="185"/>
      <c r="OTV25" s="185"/>
      <c r="OTW25" s="185"/>
      <c r="OTX25" s="185"/>
      <c r="OTY25" s="185"/>
      <c r="OTZ25" s="185"/>
      <c r="OUA25" s="185"/>
      <c r="OUB25" s="185"/>
      <c r="OUC25" s="185"/>
      <c r="OUD25" s="185"/>
      <c r="OUE25" s="185"/>
      <c r="OUF25" s="185"/>
      <c r="OUG25" s="185"/>
      <c r="OUH25" s="185"/>
      <c r="OUI25" s="185"/>
      <c r="OUJ25" s="185"/>
      <c r="OUK25" s="185"/>
      <c r="OUL25" s="185"/>
      <c r="OUM25" s="185"/>
      <c r="OUN25" s="185"/>
      <c r="OUO25" s="185"/>
      <c r="OUP25" s="185"/>
      <c r="OUQ25" s="185"/>
      <c r="OUR25" s="185"/>
      <c r="OUS25" s="185"/>
      <c r="OUT25" s="185"/>
      <c r="OUU25" s="185"/>
      <c r="OUV25" s="185"/>
      <c r="OUW25" s="185"/>
      <c r="OUX25" s="185"/>
      <c r="OUY25" s="185"/>
      <c r="OUZ25" s="185"/>
      <c r="OVA25" s="185"/>
      <c r="OVB25" s="185"/>
      <c r="OVC25" s="185"/>
      <c r="OVD25" s="185"/>
      <c r="OVE25" s="185"/>
      <c r="OVF25" s="185"/>
      <c r="OVG25" s="185"/>
      <c r="OVH25" s="185"/>
      <c r="OVI25" s="185"/>
      <c r="OVJ25" s="185"/>
      <c r="OVK25" s="185"/>
      <c r="OVL25" s="185"/>
      <c r="OVM25" s="185"/>
      <c r="OVN25" s="185"/>
      <c r="OVO25" s="185"/>
      <c r="OVP25" s="185"/>
      <c r="OVQ25" s="185"/>
      <c r="OVR25" s="185"/>
      <c r="OVS25" s="185"/>
      <c r="OVT25" s="185"/>
      <c r="OVU25" s="185"/>
      <c r="OVV25" s="185"/>
      <c r="OVW25" s="185"/>
      <c r="OVX25" s="185"/>
      <c r="OVY25" s="185"/>
      <c r="OVZ25" s="185"/>
      <c r="OWA25" s="185"/>
      <c r="OWB25" s="185"/>
      <c r="OWC25" s="185"/>
      <c r="OWD25" s="185"/>
      <c r="OWE25" s="185"/>
      <c r="OWF25" s="185"/>
      <c r="OWG25" s="185"/>
      <c r="OWH25" s="185"/>
      <c r="OWI25" s="185"/>
      <c r="OWJ25" s="185"/>
      <c r="OWK25" s="185"/>
      <c r="OWL25" s="185"/>
      <c r="OWM25" s="185"/>
      <c r="OWN25" s="185"/>
      <c r="OWO25" s="185"/>
      <c r="OWP25" s="185"/>
      <c r="OWQ25" s="185"/>
      <c r="OWR25" s="185"/>
      <c r="OWS25" s="185"/>
      <c r="OWT25" s="185"/>
      <c r="OWU25" s="185"/>
      <c r="OWV25" s="185"/>
      <c r="OWW25" s="185"/>
      <c r="OWX25" s="185"/>
      <c r="OWY25" s="185"/>
      <c r="OWZ25" s="185"/>
      <c r="OXA25" s="185"/>
      <c r="OXB25" s="185"/>
      <c r="OXC25" s="185"/>
      <c r="OXD25" s="185"/>
      <c r="OXE25" s="185"/>
      <c r="OXF25" s="185"/>
      <c r="OXG25" s="185"/>
      <c r="OXH25" s="185"/>
      <c r="OXI25" s="185"/>
      <c r="OXJ25" s="185"/>
      <c r="OXK25" s="185"/>
      <c r="OXL25" s="185"/>
      <c r="OXM25" s="185"/>
      <c r="OXN25" s="185"/>
      <c r="OXO25" s="185"/>
      <c r="OXP25" s="185"/>
      <c r="OXQ25" s="185"/>
      <c r="OXR25" s="185"/>
      <c r="OXS25" s="185"/>
      <c r="OXT25" s="185"/>
      <c r="OXU25" s="185"/>
      <c r="OXV25" s="185"/>
      <c r="OXW25" s="185"/>
      <c r="OXX25" s="185"/>
      <c r="OXY25" s="185"/>
      <c r="OXZ25" s="185"/>
      <c r="OYA25" s="185"/>
      <c r="OYB25" s="185"/>
      <c r="OYC25" s="185"/>
      <c r="OYD25" s="185"/>
      <c r="OYE25" s="185"/>
      <c r="OYF25" s="185"/>
      <c r="OYG25" s="185"/>
      <c r="OYH25" s="185"/>
      <c r="OYI25" s="185"/>
      <c r="OYJ25" s="185"/>
      <c r="OYK25" s="185"/>
      <c r="OYL25" s="185"/>
      <c r="OYM25" s="185"/>
      <c r="OYN25" s="185"/>
      <c r="OYO25" s="185"/>
      <c r="OYP25" s="185"/>
      <c r="OYQ25" s="185"/>
      <c r="OYR25" s="185"/>
      <c r="OYS25" s="185"/>
      <c r="OYT25" s="185"/>
      <c r="OYU25" s="185"/>
      <c r="OYV25" s="185"/>
      <c r="OYW25" s="185"/>
      <c r="OYX25" s="185"/>
      <c r="OYY25" s="185"/>
      <c r="OYZ25" s="185"/>
      <c r="OZA25" s="185"/>
      <c r="OZB25" s="185"/>
      <c r="OZC25" s="185"/>
      <c r="OZD25" s="185"/>
      <c r="OZE25" s="185"/>
      <c r="OZF25" s="185"/>
      <c r="OZG25" s="185"/>
      <c r="OZH25" s="185"/>
      <c r="OZI25" s="185"/>
      <c r="OZJ25" s="185"/>
      <c r="OZK25" s="185"/>
      <c r="OZL25" s="185"/>
      <c r="OZM25" s="185"/>
      <c r="OZN25" s="185"/>
      <c r="OZO25" s="185"/>
      <c r="OZP25" s="185"/>
      <c r="OZQ25" s="185"/>
      <c r="OZR25" s="185"/>
      <c r="OZS25" s="185"/>
      <c r="OZT25" s="185"/>
      <c r="OZU25" s="185"/>
      <c r="OZV25" s="185"/>
      <c r="OZW25" s="185"/>
      <c r="OZX25" s="185"/>
      <c r="OZY25" s="185"/>
      <c r="OZZ25" s="185"/>
      <c r="PAA25" s="185"/>
      <c r="PAB25" s="185"/>
      <c r="PAC25" s="185"/>
      <c r="PAD25" s="185"/>
      <c r="PAE25" s="185"/>
      <c r="PAF25" s="185"/>
      <c r="PAG25" s="185"/>
      <c r="PAH25" s="185"/>
      <c r="PAI25" s="185"/>
      <c r="PAJ25" s="185"/>
      <c r="PAK25" s="185"/>
      <c r="PAL25" s="185"/>
      <c r="PAM25" s="185"/>
      <c r="PAN25" s="185"/>
      <c r="PAO25" s="185"/>
      <c r="PAP25" s="185"/>
      <c r="PAQ25" s="185"/>
      <c r="PAR25" s="185"/>
      <c r="PAS25" s="185"/>
      <c r="PAT25" s="185"/>
      <c r="PAU25" s="185"/>
      <c r="PAV25" s="185"/>
      <c r="PAW25" s="185"/>
      <c r="PAX25" s="185"/>
      <c r="PAY25" s="185"/>
      <c r="PAZ25" s="185"/>
      <c r="PBA25" s="185"/>
      <c r="PBB25" s="185"/>
      <c r="PBC25" s="185"/>
      <c r="PBD25" s="185"/>
      <c r="PBE25" s="185"/>
      <c r="PBF25" s="185"/>
      <c r="PBG25" s="185"/>
      <c r="PBH25" s="185"/>
      <c r="PBI25" s="185"/>
      <c r="PBJ25" s="185"/>
      <c r="PBK25" s="185"/>
      <c r="PBL25" s="185"/>
      <c r="PBM25" s="185"/>
      <c r="PBN25" s="185"/>
      <c r="PBO25" s="185"/>
      <c r="PBP25" s="185"/>
      <c r="PBQ25" s="185"/>
      <c r="PBR25" s="185"/>
      <c r="PBS25" s="185"/>
      <c r="PBT25" s="185"/>
      <c r="PBU25" s="185"/>
      <c r="PBV25" s="185"/>
      <c r="PBW25" s="185"/>
      <c r="PBX25" s="185"/>
      <c r="PBY25" s="185"/>
      <c r="PBZ25" s="185"/>
      <c r="PCA25" s="185"/>
      <c r="PCB25" s="185"/>
      <c r="PCC25" s="185"/>
      <c r="PCD25" s="185"/>
      <c r="PCE25" s="185"/>
      <c r="PCF25" s="185"/>
      <c r="PCG25" s="185"/>
      <c r="PCH25" s="185"/>
      <c r="PCI25" s="185"/>
      <c r="PCJ25" s="185"/>
      <c r="PCK25" s="185"/>
      <c r="PCL25" s="185"/>
      <c r="PCM25" s="185"/>
      <c r="PCN25" s="185"/>
      <c r="PCO25" s="185"/>
      <c r="PCP25" s="185"/>
      <c r="PCQ25" s="185"/>
      <c r="PCR25" s="185"/>
      <c r="PCS25" s="185"/>
      <c r="PCT25" s="185"/>
      <c r="PCU25" s="185"/>
      <c r="PCV25" s="185"/>
      <c r="PCW25" s="185"/>
      <c r="PCX25" s="185"/>
      <c r="PCY25" s="185"/>
      <c r="PCZ25" s="185"/>
      <c r="PDA25" s="185"/>
      <c r="PDB25" s="185"/>
      <c r="PDC25" s="185"/>
      <c r="PDD25" s="185"/>
      <c r="PDE25" s="185"/>
      <c r="PDF25" s="185"/>
      <c r="PDG25" s="185"/>
      <c r="PDH25" s="185"/>
      <c r="PDI25" s="185"/>
      <c r="PDJ25" s="185"/>
      <c r="PDK25" s="185"/>
      <c r="PDL25" s="185"/>
      <c r="PDM25" s="185"/>
      <c r="PDN25" s="185"/>
      <c r="PDO25" s="185"/>
      <c r="PDP25" s="185"/>
      <c r="PDQ25" s="185"/>
      <c r="PDR25" s="185"/>
      <c r="PDS25" s="185"/>
      <c r="PDT25" s="185"/>
      <c r="PDU25" s="185"/>
      <c r="PDV25" s="185"/>
      <c r="PDW25" s="185"/>
      <c r="PDX25" s="185"/>
      <c r="PDY25" s="185"/>
      <c r="PDZ25" s="185"/>
      <c r="PEA25" s="185"/>
      <c r="PEB25" s="185"/>
      <c r="PEC25" s="185"/>
      <c r="PED25" s="185"/>
      <c r="PEE25" s="185"/>
      <c r="PEF25" s="185"/>
      <c r="PEG25" s="185"/>
      <c r="PEH25" s="185"/>
      <c r="PEI25" s="185"/>
      <c r="PEJ25" s="185"/>
      <c r="PEK25" s="185"/>
      <c r="PEL25" s="185"/>
      <c r="PEM25" s="185"/>
      <c r="PEN25" s="185"/>
      <c r="PEO25" s="185"/>
      <c r="PEP25" s="185"/>
      <c r="PEQ25" s="185"/>
      <c r="PER25" s="185"/>
      <c r="PES25" s="185"/>
      <c r="PET25" s="185"/>
      <c r="PEU25" s="185"/>
      <c r="PEV25" s="185"/>
      <c r="PEW25" s="185"/>
      <c r="PEX25" s="185"/>
      <c r="PEY25" s="185"/>
      <c r="PEZ25" s="185"/>
      <c r="PFA25" s="185"/>
      <c r="PFB25" s="185"/>
      <c r="PFC25" s="185"/>
      <c r="PFD25" s="185"/>
      <c r="PFE25" s="185"/>
      <c r="PFF25" s="185"/>
      <c r="PFG25" s="185"/>
      <c r="PFH25" s="185"/>
      <c r="PFI25" s="185"/>
      <c r="PFJ25" s="185"/>
      <c r="PFK25" s="185"/>
      <c r="PFL25" s="185"/>
      <c r="PFM25" s="185"/>
      <c r="PFN25" s="185"/>
      <c r="PFO25" s="185"/>
      <c r="PFP25" s="185"/>
      <c r="PFQ25" s="185"/>
      <c r="PFR25" s="185"/>
      <c r="PFS25" s="185"/>
      <c r="PFT25" s="185"/>
      <c r="PFU25" s="185"/>
      <c r="PFV25" s="185"/>
      <c r="PFW25" s="185"/>
      <c r="PFX25" s="185"/>
      <c r="PFY25" s="185"/>
      <c r="PFZ25" s="185"/>
      <c r="PGA25" s="185"/>
      <c r="PGB25" s="185"/>
      <c r="PGC25" s="185"/>
      <c r="PGD25" s="185"/>
      <c r="PGE25" s="185"/>
      <c r="PGF25" s="185"/>
      <c r="PGG25" s="185"/>
      <c r="PGH25" s="185"/>
      <c r="PGI25" s="185"/>
      <c r="PGJ25" s="185"/>
      <c r="PGK25" s="185"/>
      <c r="PGL25" s="185"/>
      <c r="PGM25" s="185"/>
      <c r="PGN25" s="185"/>
      <c r="PGO25" s="185"/>
      <c r="PGP25" s="185"/>
      <c r="PGQ25" s="185"/>
      <c r="PGR25" s="185"/>
      <c r="PGS25" s="185"/>
      <c r="PGT25" s="185"/>
      <c r="PGU25" s="185"/>
      <c r="PGV25" s="185"/>
      <c r="PGW25" s="185"/>
      <c r="PGX25" s="185"/>
      <c r="PGY25" s="185"/>
      <c r="PGZ25" s="185"/>
      <c r="PHA25" s="185"/>
      <c r="PHB25" s="185"/>
      <c r="PHC25" s="185"/>
      <c r="PHD25" s="185"/>
      <c r="PHE25" s="185"/>
      <c r="PHF25" s="185"/>
      <c r="PHG25" s="185"/>
      <c r="PHH25" s="185"/>
      <c r="PHI25" s="185"/>
      <c r="PHJ25" s="185"/>
      <c r="PHK25" s="185"/>
      <c r="PHL25" s="185"/>
      <c r="PHM25" s="185"/>
      <c r="PHN25" s="185"/>
      <c r="PHO25" s="185"/>
      <c r="PHP25" s="185"/>
      <c r="PHQ25" s="185"/>
      <c r="PHR25" s="185"/>
      <c r="PHS25" s="185"/>
      <c r="PHT25" s="185"/>
      <c r="PHU25" s="185"/>
      <c r="PHV25" s="185"/>
      <c r="PHW25" s="185"/>
      <c r="PHX25" s="185"/>
      <c r="PHY25" s="185"/>
      <c r="PHZ25" s="185"/>
      <c r="PIA25" s="185"/>
      <c r="PIB25" s="185"/>
      <c r="PIC25" s="185"/>
      <c r="PID25" s="185"/>
      <c r="PIE25" s="185"/>
      <c r="PIF25" s="185"/>
      <c r="PIG25" s="185"/>
      <c r="PIH25" s="185"/>
      <c r="PII25" s="185"/>
      <c r="PIJ25" s="185"/>
      <c r="PIK25" s="185"/>
      <c r="PIL25" s="185"/>
      <c r="PIM25" s="185"/>
      <c r="PIN25" s="185"/>
      <c r="PIO25" s="185"/>
      <c r="PIP25" s="185"/>
      <c r="PIQ25" s="185"/>
      <c r="PIR25" s="185"/>
      <c r="PIS25" s="185"/>
      <c r="PIT25" s="185"/>
      <c r="PIU25" s="185"/>
      <c r="PIV25" s="185"/>
      <c r="PIW25" s="185"/>
      <c r="PIX25" s="185"/>
      <c r="PIY25" s="185"/>
      <c r="PIZ25" s="185"/>
      <c r="PJA25" s="185"/>
      <c r="PJB25" s="185"/>
      <c r="PJC25" s="185"/>
      <c r="PJD25" s="185"/>
      <c r="PJE25" s="185"/>
      <c r="PJF25" s="185"/>
      <c r="PJG25" s="185"/>
      <c r="PJH25" s="185"/>
      <c r="PJI25" s="185"/>
      <c r="PJJ25" s="185"/>
      <c r="PJK25" s="185"/>
      <c r="PJL25" s="185"/>
      <c r="PJM25" s="185"/>
      <c r="PJN25" s="185"/>
      <c r="PJO25" s="185"/>
      <c r="PJP25" s="185"/>
      <c r="PJQ25" s="185"/>
      <c r="PJR25" s="185"/>
      <c r="PJS25" s="185"/>
      <c r="PJT25" s="185"/>
      <c r="PJU25" s="185"/>
      <c r="PJV25" s="185"/>
      <c r="PJW25" s="185"/>
      <c r="PJX25" s="185"/>
      <c r="PJY25" s="185"/>
      <c r="PJZ25" s="185"/>
      <c r="PKA25" s="185"/>
      <c r="PKB25" s="185"/>
      <c r="PKC25" s="185"/>
      <c r="PKD25" s="185"/>
      <c r="PKE25" s="185"/>
      <c r="PKF25" s="185"/>
      <c r="PKG25" s="185"/>
      <c r="PKH25" s="185"/>
      <c r="PKI25" s="185"/>
      <c r="PKJ25" s="185"/>
      <c r="PKK25" s="185"/>
      <c r="PKL25" s="185"/>
      <c r="PKM25" s="185"/>
      <c r="PKN25" s="185"/>
      <c r="PKO25" s="185"/>
      <c r="PKP25" s="185"/>
      <c r="PKQ25" s="185"/>
      <c r="PKR25" s="185"/>
      <c r="PKS25" s="185"/>
      <c r="PKT25" s="185"/>
      <c r="PKU25" s="185"/>
      <c r="PKV25" s="185"/>
      <c r="PKW25" s="185"/>
      <c r="PKX25" s="185"/>
      <c r="PKY25" s="185"/>
      <c r="PKZ25" s="185"/>
      <c r="PLA25" s="185"/>
      <c r="PLB25" s="185"/>
      <c r="PLC25" s="185"/>
      <c r="PLD25" s="185"/>
      <c r="PLE25" s="185"/>
      <c r="PLF25" s="185"/>
      <c r="PLG25" s="185"/>
      <c r="PLH25" s="185"/>
      <c r="PLI25" s="185"/>
      <c r="PLJ25" s="185"/>
      <c r="PLK25" s="185"/>
      <c r="PLL25" s="185"/>
      <c r="PLM25" s="185"/>
      <c r="PLN25" s="185"/>
      <c r="PLO25" s="185"/>
      <c r="PLP25" s="185"/>
      <c r="PLQ25" s="185"/>
      <c r="PLR25" s="185"/>
      <c r="PLS25" s="185"/>
      <c r="PLT25" s="185"/>
      <c r="PLU25" s="185"/>
      <c r="PLV25" s="185"/>
      <c r="PLW25" s="185"/>
      <c r="PLX25" s="185"/>
      <c r="PLY25" s="185"/>
      <c r="PLZ25" s="185"/>
      <c r="PMA25" s="185"/>
      <c r="PMB25" s="185"/>
      <c r="PMC25" s="185"/>
      <c r="PMD25" s="185"/>
      <c r="PME25" s="185"/>
      <c r="PMF25" s="185"/>
      <c r="PMG25" s="185"/>
      <c r="PMH25" s="185"/>
      <c r="PMI25" s="185"/>
      <c r="PMJ25" s="185"/>
      <c r="PMK25" s="185"/>
      <c r="PML25" s="185"/>
      <c r="PMM25" s="185"/>
      <c r="PMN25" s="185"/>
      <c r="PMO25" s="185"/>
      <c r="PMP25" s="185"/>
      <c r="PMQ25" s="185"/>
      <c r="PMR25" s="185"/>
      <c r="PMS25" s="185"/>
      <c r="PMT25" s="185"/>
      <c r="PMU25" s="185"/>
      <c r="PMV25" s="185"/>
      <c r="PMW25" s="185"/>
      <c r="PMX25" s="185"/>
      <c r="PMY25" s="185"/>
      <c r="PMZ25" s="185"/>
      <c r="PNA25" s="185"/>
      <c r="PNB25" s="185"/>
      <c r="PNC25" s="185"/>
      <c r="PND25" s="185"/>
      <c r="PNE25" s="185"/>
      <c r="PNF25" s="185"/>
      <c r="PNG25" s="185"/>
      <c r="PNH25" s="185"/>
      <c r="PNI25" s="185"/>
      <c r="PNJ25" s="185"/>
      <c r="PNK25" s="185"/>
      <c r="PNL25" s="185"/>
      <c r="PNM25" s="185"/>
      <c r="PNN25" s="185"/>
      <c r="PNO25" s="185"/>
      <c r="PNP25" s="185"/>
      <c r="PNQ25" s="185"/>
      <c r="PNR25" s="185"/>
      <c r="PNS25" s="185"/>
      <c r="PNT25" s="185"/>
      <c r="PNU25" s="185"/>
      <c r="PNV25" s="185"/>
      <c r="PNW25" s="185"/>
      <c r="PNX25" s="185"/>
      <c r="PNY25" s="185"/>
      <c r="PNZ25" s="185"/>
      <c r="POA25" s="185"/>
      <c r="POB25" s="185"/>
      <c r="POC25" s="185"/>
      <c r="POD25" s="185"/>
      <c r="POE25" s="185"/>
      <c r="POF25" s="185"/>
      <c r="POG25" s="185"/>
      <c r="POH25" s="185"/>
      <c r="POI25" s="185"/>
      <c r="POJ25" s="185"/>
      <c r="POK25" s="185"/>
      <c r="POL25" s="185"/>
      <c r="POM25" s="185"/>
      <c r="PON25" s="185"/>
      <c r="POO25" s="185"/>
      <c r="POP25" s="185"/>
      <c r="POQ25" s="185"/>
      <c r="POR25" s="185"/>
      <c r="POS25" s="185"/>
      <c r="POT25" s="185"/>
      <c r="POU25" s="185"/>
      <c r="POV25" s="185"/>
      <c r="POW25" s="185"/>
      <c r="POX25" s="185"/>
      <c r="POY25" s="185"/>
      <c r="POZ25" s="185"/>
      <c r="PPA25" s="185"/>
      <c r="PPB25" s="185"/>
      <c r="PPC25" s="185"/>
      <c r="PPD25" s="185"/>
      <c r="PPE25" s="185"/>
      <c r="PPF25" s="185"/>
      <c r="PPG25" s="185"/>
      <c r="PPH25" s="185"/>
      <c r="PPI25" s="185"/>
      <c r="PPJ25" s="185"/>
      <c r="PPK25" s="185"/>
      <c r="PPL25" s="185"/>
      <c r="PPM25" s="185"/>
      <c r="PPN25" s="185"/>
      <c r="PPO25" s="185"/>
      <c r="PPP25" s="185"/>
      <c r="PPQ25" s="185"/>
      <c r="PPR25" s="185"/>
      <c r="PPS25" s="185"/>
      <c r="PPT25" s="185"/>
      <c r="PPU25" s="185"/>
      <c r="PPV25" s="185"/>
      <c r="PPW25" s="185"/>
      <c r="PPX25" s="185"/>
      <c r="PPY25" s="185"/>
      <c r="PPZ25" s="185"/>
      <c r="PQA25" s="185"/>
      <c r="PQB25" s="185"/>
      <c r="PQC25" s="185"/>
      <c r="PQD25" s="185"/>
      <c r="PQE25" s="185"/>
      <c r="PQF25" s="185"/>
      <c r="PQG25" s="185"/>
      <c r="PQH25" s="185"/>
      <c r="PQI25" s="185"/>
      <c r="PQJ25" s="185"/>
      <c r="PQK25" s="185"/>
      <c r="PQL25" s="185"/>
      <c r="PQM25" s="185"/>
      <c r="PQN25" s="185"/>
      <c r="PQO25" s="185"/>
      <c r="PQP25" s="185"/>
      <c r="PQQ25" s="185"/>
      <c r="PQR25" s="185"/>
      <c r="PQS25" s="185"/>
      <c r="PQT25" s="185"/>
      <c r="PQU25" s="185"/>
      <c r="PQV25" s="185"/>
      <c r="PQW25" s="185"/>
      <c r="PQX25" s="185"/>
      <c r="PQY25" s="185"/>
      <c r="PQZ25" s="185"/>
      <c r="PRA25" s="185"/>
      <c r="PRB25" s="185"/>
      <c r="PRC25" s="185"/>
      <c r="PRD25" s="185"/>
      <c r="PRE25" s="185"/>
      <c r="PRF25" s="185"/>
      <c r="PRG25" s="185"/>
      <c r="PRH25" s="185"/>
      <c r="PRI25" s="185"/>
      <c r="PRJ25" s="185"/>
      <c r="PRK25" s="185"/>
      <c r="PRL25" s="185"/>
      <c r="PRM25" s="185"/>
      <c r="PRN25" s="185"/>
      <c r="PRO25" s="185"/>
      <c r="PRP25" s="185"/>
      <c r="PRQ25" s="185"/>
      <c r="PRR25" s="185"/>
      <c r="PRS25" s="185"/>
      <c r="PRT25" s="185"/>
      <c r="PRU25" s="185"/>
      <c r="PRV25" s="185"/>
      <c r="PRW25" s="185"/>
      <c r="PRX25" s="185"/>
      <c r="PRY25" s="185"/>
      <c r="PRZ25" s="185"/>
      <c r="PSA25" s="185"/>
      <c r="PSB25" s="185"/>
      <c r="PSC25" s="185"/>
      <c r="PSD25" s="185"/>
      <c r="PSE25" s="185"/>
      <c r="PSF25" s="185"/>
      <c r="PSG25" s="185"/>
      <c r="PSH25" s="185"/>
      <c r="PSI25" s="185"/>
      <c r="PSJ25" s="185"/>
      <c r="PSK25" s="185"/>
      <c r="PSL25" s="185"/>
      <c r="PSM25" s="185"/>
      <c r="PSN25" s="185"/>
      <c r="PSO25" s="185"/>
      <c r="PSP25" s="185"/>
      <c r="PSQ25" s="185"/>
      <c r="PSR25" s="185"/>
      <c r="PSS25" s="185"/>
      <c r="PST25" s="185"/>
      <c r="PSU25" s="185"/>
      <c r="PSV25" s="185"/>
      <c r="PSW25" s="185"/>
      <c r="PSX25" s="185"/>
      <c r="PSY25" s="185"/>
      <c r="PSZ25" s="185"/>
      <c r="PTA25" s="185"/>
      <c r="PTB25" s="185"/>
      <c r="PTC25" s="185"/>
      <c r="PTD25" s="185"/>
      <c r="PTE25" s="185"/>
      <c r="PTF25" s="185"/>
      <c r="PTG25" s="185"/>
      <c r="PTH25" s="185"/>
      <c r="PTI25" s="185"/>
      <c r="PTJ25" s="185"/>
      <c r="PTK25" s="185"/>
      <c r="PTL25" s="185"/>
      <c r="PTM25" s="185"/>
      <c r="PTN25" s="185"/>
      <c r="PTO25" s="185"/>
      <c r="PTP25" s="185"/>
      <c r="PTQ25" s="185"/>
      <c r="PTR25" s="185"/>
      <c r="PTS25" s="185"/>
      <c r="PTT25" s="185"/>
      <c r="PTU25" s="185"/>
      <c r="PTV25" s="185"/>
      <c r="PTW25" s="185"/>
      <c r="PTX25" s="185"/>
      <c r="PTY25" s="185"/>
      <c r="PTZ25" s="185"/>
      <c r="PUA25" s="185"/>
      <c r="PUB25" s="185"/>
      <c r="PUC25" s="185"/>
      <c r="PUD25" s="185"/>
      <c r="PUE25" s="185"/>
      <c r="PUF25" s="185"/>
      <c r="PUG25" s="185"/>
      <c r="PUH25" s="185"/>
      <c r="PUI25" s="185"/>
      <c r="PUJ25" s="185"/>
      <c r="PUK25" s="185"/>
      <c r="PUL25" s="185"/>
      <c r="PUM25" s="185"/>
      <c r="PUN25" s="185"/>
      <c r="PUO25" s="185"/>
      <c r="PUP25" s="185"/>
      <c r="PUQ25" s="185"/>
      <c r="PUR25" s="185"/>
      <c r="PUS25" s="185"/>
      <c r="PUT25" s="185"/>
      <c r="PUU25" s="185"/>
      <c r="PUV25" s="185"/>
      <c r="PUW25" s="185"/>
      <c r="PUX25" s="185"/>
      <c r="PUY25" s="185"/>
      <c r="PUZ25" s="185"/>
      <c r="PVA25" s="185"/>
      <c r="PVB25" s="185"/>
      <c r="PVC25" s="185"/>
      <c r="PVD25" s="185"/>
      <c r="PVE25" s="185"/>
      <c r="PVF25" s="185"/>
      <c r="PVG25" s="185"/>
      <c r="PVH25" s="185"/>
      <c r="PVI25" s="185"/>
      <c r="PVJ25" s="185"/>
      <c r="PVK25" s="185"/>
      <c r="PVL25" s="185"/>
      <c r="PVM25" s="185"/>
      <c r="PVN25" s="185"/>
      <c r="PVO25" s="185"/>
      <c r="PVP25" s="185"/>
      <c r="PVQ25" s="185"/>
      <c r="PVR25" s="185"/>
      <c r="PVS25" s="185"/>
      <c r="PVT25" s="185"/>
      <c r="PVU25" s="185"/>
      <c r="PVV25" s="185"/>
      <c r="PVW25" s="185"/>
      <c r="PVX25" s="185"/>
      <c r="PVY25" s="185"/>
      <c r="PVZ25" s="185"/>
      <c r="PWA25" s="185"/>
      <c r="PWB25" s="185"/>
      <c r="PWC25" s="185"/>
      <c r="PWD25" s="185"/>
      <c r="PWE25" s="185"/>
      <c r="PWF25" s="185"/>
      <c r="PWG25" s="185"/>
      <c r="PWH25" s="185"/>
      <c r="PWI25" s="185"/>
      <c r="PWJ25" s="185"/>
      <c r="PWK25" s="185"/>
      <c r="PWL25" s="185"/>
      <c r="PWM25" s="185"/>
      <c r="PWN25" s="185"/>
      <c r="PWO25" s="185"/>
      <c r="PWP25" s="185"/>
      <c r="PWQ25" s="185"/>
      <c r="PWR25" s="185"/>
      <c r="PWS25" s="185"/>
      <c r="PWT25" s="185"/>
      <c r="PWU25" s="185"/>
      <c r="PWV25" s="185"/>
      <c r="PWW25" s="185"/>
      <c r="PWX25" s="185"/>
      <c r="PWY25" s="185"/>
      <c r="PWZ25" s="185"/>
      <c r="PXA25" s="185"/>
      <c r="PXB25" s="185"/>
      <c r="PXC25" s="185"/>
      <c r="PXD25" s="185"/>
      <c r="PXE25" s="185"/>
      <c r="PXF25" s="185"/>
      <c r="PXG25" s="185"/>
      <c r="PXH25" s="185"/>
      <c r="PXI25" s="185"/>
      <c r="PXJ25" s="185"/>
      <c r="PXK25" s="185"/>
      <c r="PXL25" s="185"/>
      <c r="PXM25" s="185"/>
      <c r="PXN25" s="185"/>
      <c r="PXO25" s="185"/>
      <c r="PXP25" s="185"/>
      <c r="PXQ25" s="185"/>
      <c r="PXR25" s="185"/>
      <c r="PXS25" s="185"/>
      <c r="PXT25" s="185"/>
      <c r="PXU25" s="185"/>
      <c r="PXV25" s="185"/>
      <c r="PXW25" s="185"/>
      <c r="PXX25" s="185"/>
      <c r="PXY25" s="185"/>
      <c r="PXZ25" s="185"/>
      <c r="PYA25" s="185"/>
      <c r="PYB25" s="185"/>
      <c r="PYC25" s="185"/>
      <c r="PYD25" s="185"/>
      <c r="PYE25" s="185"/>
      <c r="PYF25" s="185"/>
      <c r="PYG25" s="185"/>
      <c r="PYH25" s="185"/>
      <c r="PYI25" s="185"/>
      <c r="PYJ25" s="185"/>
      <c r="PYK25" s="185"/>
      <c r="PYL25" s="185"/>
      <c r="PYM25" s="185"/>
      <c r="PYN25" s="185"/>
      <c r="PYO25" s="185"/>
      <c r="PYP25" s="185"/>
      <c r="PYQ25" s="185"/>
      <c r="PYR25" s="185"/>
      <c r="PYS25" s="185"/>
      <c r="PYT25" s="185"/>
      <c r="PYU25" s="185"/>
      <c r="PYV25" s="185"/>
      <c r="PYW25" s="185"/>
      <c r="PYX25" s="185"/>
      <c r="PYY25" s="185"/>
      <c r="PYZ25" s="185"/>
      <c r="PZA25" s="185"/>
      <c r="PZB25" s="185"/>
      <c r="PZC25" s="185"/>
      <c r="PZD25" s="185"/>
      <c r="PZE25" s="185"/>
      <c r="PZF25" s="185"/>
      <c r="PZG25" s="185"/>
      <c r="PZH25" s="185"/>
      <c r="PZI25" s="185"/>
      <c r="PZJ25" s="185"/>
      <c r="PZK25" s="185"/>
      <c r="PZL25" s="185"/>
      <c r="PZM25" s="185"/>
      <c r="PZN25" s="185"/>
      <c r="PZO25" s="185"/>
      <c r="PZP25" s="185"/>
      <c r="PZQ25" s="185"/>
      <c r="PZR25" s="185"/>
      <c r="PZS25" s="185"/>
      <c r="PZT25" s="185"/>
      <c r="PZU25" s="185"/>
      <c r="PZV25" s="185"/>
      <c r="PZW25" s="185"/>
      <c r="PZX25" s="185"/>
      <c r="PZY25" s="185"/>
      <c r="PZZ25" s="185"/>
      <c r="QAA25" s="185"/>
      <c r="QAB25" s="185"/>
      <c r="QAC25" s="185"/>
      <c r="QAD25" s="185"/>
      <c r="QAE25" s="185"/>
      <c r="QAF25" s="185"/>
      <c r="QAG25" s="185"/>
      <c r="QAH25" s="185"/>
      <c r="QAI25" s="185"/>
      <c r="QAJ25" s="185"/>
      <c r="QAK25" s="185"/>
      <c r="QAL25" s="185"/>
      <c r="QAM25" s="185"/>
      <c r="QAN25" s="185"/>
      <c r="QAO25" s="185"/>
      <c r="QAP25" s="185"/>
      <c r="QAQ25" s="185"/>
      <c r="QAR25" s="185"/>
      <c r="QAS25" s="185"/>
      <c r="QAT25" s="185"/>
      <c r="QAU25" s="185"/>
      <c r="QAV25" s="185"/>
      <c r="QAW25" s="185"/>
      <c r="QAX25" s="185"/>
      <c r="QAY25" s="185"/>
      <c r="QAZ25" s="185"/>
      <c r="QBA25" s="185"/>
      <c r="QBB25" s="185"/>
      <c r="QBC25" s="185"/>
      <c r="QBD25" s="185"/>
      <c r="QBE25" s="185"/>
      <c r="QBF25" s="185"/>
      <c r="QBG25" s="185"/>
      <c r="QBH25" s="185"/>
      <c r="QBI25" s="185"/>
      <c r="QBJ25" s="185"/>
      <c r="QBK25" s="185"/>
      <c r="QBL25" s="185"/>
      <c r="QBM25" s="185"/>
      <c r="QBN25" s="185"/>
      <c r="QBO25" s="185"/>
      <c r="QBP25" s="185"/>
      <c r="QBQ25" s="185"/>
      <c r="QBR25" s="185"/>
      <c r="QBS25" s="185"/>
      <c r="QBT25" s="185"/>
      <c r="QBU25" s="185"/>
      <c r="QBV25" s="185"/>
      <c r="QBW25" s="185"/>
      <c r="QBX25" s="185"/>
      <c r="QBY25" s="185"/>
      <c r="QBZ25" s="185"/>
      <c r="QCA25" s="185"/>
      <c r="QCB25" s="185"/>
      <c r="QCC25" s="185"/>
      <c r="QCD25" s="185"/>
      <c r="QCE25" s="185"/>
      <c r="QCF25" s="185"/>
      <c r="QCG25" s="185"/>
      <c r="QCH25" s="185"/>
      <c r="QCI25" s="185"/>
      <c r="QCJ25" s="185"/>
      <c r="QCK25" s="185"/>
      <c r="QCL25" s="185"/>
      <c r="QCM25" s="185"/>
      <c r="QCN25" s="185"/>
      <c r="QCO25" s="185"/>
      <c r="QCP25" s="185"/>
      <c r="QCQ25" s="185"/>
      <c r="QCR25" s="185"/>
      <c r="QCS25" s="185"/>
      <c r="QCT25" s="185"/>
      <c r="QCU25" s="185"/>
      <c r="QCV25" s="185"/>
      <c r="QCW25" s="185"/>
      <c r="QCX25" s="185"/>
      <c r="QCY25" s="185"/>
      <c r="QCZ25" s="185"/>
      <c r="QDA25" s="185"/>
      <c r="QDB25" s="185"/>
      <c r="QDC25" s="185"/>
      <c r="QDD25" s="185"/>
      <c r="QDE25" s="185"/>
      <c r="QDF25" s="185"/>
      <c r="QDG25" s="185"/>
      <c r="QDH25" s="185"/>
      <c r="QDI25" s="185"/>
      <c r="QDJ25" s="185"/>
      <c r="QDK25" s="185"/>
      <c r="QDL25" s="185"/>
      <c r="QDM25" s="185"/>
      <c r="QDN25" s="185"/>
      <c r="QDO25" s="185"/>
      <c r="QDP25" s="185"/>
      <c r="QDQ25" s="185"/>
      <c r="QDR25" s="185"/>
      <c r="QDS25" s="185"/>
      <c r="QDT25" s="185"/>
      <c r="QDU25" s="185"/>
      <c r="QDV25" s="185"/>
      <c r="QDW25" s="185"/>
      <c r="QDX25" s="185"/>
      <c r="QDY25" s="185"/>
      <c r="QDZ25" s="185"/>
      <c r="QEA25" s="185"/>
      <c r="QEB25" s="185"/>
      <c r="QEC25" s="185"/>
      <c r="QED25" s="185"/>
      <c r="QEE25" s="185"/>
      <c r="QEF25" s="185"/>
      <c r="QEG25" s="185"/>
      <c r="QEH25" s="185"/>
      <c r="QEI25" s="185"/>
      <c r="QEJ25" s="185"/>
      <c r="QEK25" s="185"/>
      <c r="QEL25" s="185"/>
      <c r="QEM25" s="185"/>
      <c r="QEN25" s="185"/>
      <c r="QEO25" s="185"/>
      <c r="QEP25" s="185"/>
      <c r="QEQ25" s="185"/>
      <c r="QER25" s="185"/>
      <c r="QES25" s="185"/>
      <c r="QET25" s="185"/>
      <c r="QEU25" s="185"/>
      <c r="QEV25" s="185"/>
      <c r="QEW25" s="185"/>
      <c r="QEX25" s="185"/>
      <c r="QEY25" s="185"/>
      <c r="QEZ25" s="185"/>
      <c r="QFA25" s="185"/>
      <c r="QFB25" s="185"/>
      <c r="QFC25" s="185"/>
      <c r="QFD25" s="185"/>
      <c r="QFE25" s="185"/>
      <c r="QFF25" s="185"/>
      <c r="QFG25" s="185"/>
      <c r="QFH25" s="185"/>
      <c r="QFI25" s="185"/>
      <c r="QFJ25" s="185"/>
      <c r="QFK25" s="185"/>
      <c r="QFL25" s="185"/>
      <c r="QFM25" s="185"/>
      <c r="QFN25" s="185"/>
      <c r="QFO25" s="185"/>
      <c r="QFP25" s="185"/>
      <c r="QFQ25" s="185"/>
      <c r="QFR25" s="185"/>
      <c r="QFS25" s="185"/>
      <c r="QFT25" s="185"/>
      <c r="QFU25" s="185"/>
      <c r="QFV25" s="185"/>
      <c r="QFW25" s="185"/>
      <c r="QFX25" s="185"/>
      <c r="QFY25" s="185"/>
      <c r="QFZ25" s="185"/>
      <c r="QGA25" s="185"/>
      <c r="QGB25" s="185"/>
      <c r="QGC25" s="185"/>
      <c r="QGD25" s="185"/>
      <c r="QGE25" s="185"/>
      <c r="QGF25" s="185"/>
      <c r="QGG25" s="185"/>
      <c r="QGH25" s="185"/>
      <c r="QGI25" s="185"/>
      <c r="QGJ25" s="185"/>
      <c r="QGK25" s="185"/>
      <c r="QGL25" s="185"/>
      <c r="QGM25" s="185"/>
      <c r="QGN25" s="185"/>
      <c r="QGO25" s="185"/>
      <c r="QGP25" s="185"/>
      <c r="QGQ25" s="185"/>
      <c r="QGR25" s="185"/>
      <c r="QGS25" s="185"/>
      <c r="QGT25" s="185"/>
      <c r="QGU25" s="185"/>
      <c r="QGV25" s="185"/>
      <c r="QGW25" s="185"/>
      <c r="QGX25" s="185"/>
      <c r="QGY25" s="185"/>
      <c r="QGZ25" s="185"/>
      <c r="QHA25" s="185"/>
      <c r="QHB25" s="185"/>
      <c r="QHC25" s="185"/>
      <c r="QHD25" s="185"/>
      <c r="QHE25" s="185"/>
      <c r="QHF25" s="185"/>
      <c r="QHG25" s="185"/>
      <c r="QHH25" s="185"/>
      <c r="QHI25" s="185"/>
      <c r="QHJ25" s="185"/>
      <c r="QHK25" s="185"/>
      <c r="QHL25" s="185"/>
      <c r="QHM25" s="185"/>
      <c r="QHN25" s="185"/>
      <c r="QHO25" s="185"/>
      <c r="QHP25" s="185"/>
      <c r="QHQ25" s="185"/>
      <c r="QHR25" s="185"/>
      <c r="QHS25" s="185"/>
      <c r="QHT25" s="185"/>
      <c r="QHU25" s="185"/>
      <c r="QHV25" s="185"/>
      <c r="QHW25" s="185"/>
      <c r="QHX25" s="185"/>
      <c r="QHY25" s="185"/>
      <c r="QHZ25" s="185"/>
      <c r="QIA25" s="185"/>
      <c r="QIB25" s="185"/>
      <c r="QIC25" s="185"/>
      <c r="QID25" s="185"/>
      <c r="QIE25" s="185"/>
      <c r="QIF25" s="185"/>
      <c r="QIG25" s="185"/>
      <c r="QIH25" s="185"/>
      <c r="QII25" s="185"/>
      <c r="QIJ25" s="185"/>
      <c r="QIK25" s="185"/>
      <c r="QIL25" s="185"/>
      <c r="QIM25" s="185"/>
      <c r="QIN25" s="185"/>
      <c r="QIO25" s="185"/>
      <c r="QIP25" s="185"/>
      <c r="QIQ25" s="185"/>
      <c r="QIR25" s="185"/>
      <c r="QIS25" s="185"/>
      <c r="QIT25" s="185"/>
      <c r="QIU25" s="185"/>
      <c r="QIV25" s="185"/>
      <c r="QIW25" s="185"/>
      <c r="QIX25" s="185"/>
      <c r="QIY25" s="185"/>
      <c r="QIZ25" s="185"/>
      <c r="QJA25" s="185"/>
      <c r="QJB25" s="185"/>
      <c r="QJC25" s="185"/>
      <c r="QJD25" s="185"/>
      <c r="QJE25" s="185"/>
      <c r="QJF25" s="185"/>
      <c r="QJG25" s="185"/>
      <c r="QJH25" s="185"/>
      <c r="QJI25" s="185"/>
      <c r="QJJ25" s="185"/>
      <c r="QJK25" s="185"/>
      <c r="QJL25" s="185"/>
      <c r="QJM25" s="185"/>
      <c r="QJN25" s="185"/>
      <c r="QJO25" s="185"/>
      <c r="QJP25" s="185"/>
      <c r="QJQ25" s="185"/>
      <c r="QJR25" s="185"/>
      <c r="QJS25" s="185"/>
      <c r="QJT25" s="185"/>
      <c r="QJU25" s="185"/>
      <c r="QJV25" s="185"/>
      <c r="QJW25" s="185"/>
      <c r="QJX25" s="185"/>
      <c r="QJY25" s="185"/>
      <c r="QJZ25" s="185"/>
      <c r="QKA25" s="185"/>
      <c r="QKB25" s="185"/>
      <c r="QKC25" s="185"/>
      <c r="QKD25" s="185"/>
      <c r="QKE25" s="185"/>
      <c r="QKF25" s="185"/>
      <c r="QKG25" s="185"/>
      <c r="QKH25" s="185"/>
      <c r="QKI25" s="185"/>
      <c r="QKJ25" s="185"/>
      <c r="QKK25" s="185"/>
      <c r="QKL25" s="185"/>
      <c r="QKM25" s="185"/>
      <c r="QKN25" s="185"/>
      <c r="QKO25" s="185"/>
      <c r="QKP25" s="185"/>
      <c r="QKQ25" s="185"/>
      <c r="QKR25" s="185"/>
      <c r="QKS25" s="185"/>
      <c r="QKT25" s="185"/>
      <c r="QKU25" s="185"/>
      <c r="QKV25" s="185"/>
      <c r="QKW25" s="185"/>
      <c r="QKX25" s="185"/>
      <c r="QKY25" s="185"/>
      <c r="QKZ25" s="185"/>
      <c r="QLA25" s="185"/>
      <c r="QLB25" s="185"/>
      <c r="QLC25" s="185"/>
      <c r="QLD25" s="185"/>
      <c r="QLE25" s="185"/>
      <c r="QLF25" s="185"/>
      <c r="QLG25" s="185"/>
      <c r="QLH25" s="185"/>
      <c r="QLI25" s="185"/>
      <c r="QLJ25" s="185"/>
      <c r="QLK25" s="185"/>
      <c r="QLL25" s="185"/>
      <c r="QLM25" s="185"/>
      <c r="QLN25" s="185"/>
      <c r="QLO25" s="185"/>
      <c r="QLP25" s="185"/>
      <c r="QLQ25" s="185"/>
      <c r="QLR25" s="185"/>
      <c r="QLS25" s="185"/>
      <c r="QLT25" s="185"/>
      <c r="QLU25" s="185"/>
      <c r="QLV25" s="185"/>
      <c r="QLW25" s="185"/>
      <c r="QLX25" s="185"/>
      <c r="QLY25" s="185"/>
      <c r="QLZ25" s="185"/>
      <c r="QMA25" s="185"/>
      <c r="QMB25" s="185"/>
      <c r="QMC25" s="185"/>
      <c r="QMD25" s="185"/>
      <c r="QME25" s="185"/>
      <c r="QMF25" s="185"/>
      <c r="QMG25" s="185"/>
      <c r="QMH25" s="185"/>
      <c r="QMI25" s="185"/>
      <c r="QMJ25" s="185"/>
      <c r="QMK25" s="185"/>
      <c r="QML25" s="185"/>
      <c r="QMM25" s="185"/>
      <c r="QMN25" s="185"/>
      <c r="QMO25" s="185"/>
      <c r="QMP25" s="185"/>
      <c r="QMQ25" s="185"/>
      <c r="QMR25" s="185"/>
      <c r="QMS25" s="185"/>
      <c r="QMT25" s="185"/>
      <c r="QMU25" s="185"/>
      <c r="QMV25" s="185"/>
      <c r="QMW25" s="185"/>
      <c r="QMX25" s="185"/>
      <c r="QMY25" s="185"/>
      <c r="QMZ25" s="185"/>
      <c r="QNA25" s="185"/>
      <c r="QNB25" s="185"/>
      <c r="QNC25" s="185"/>
      <c r="QND25" s="185"/>
      <c r="QNE25" s="185"/>
      <c r="QNF25" s="185"/>
      <c r="QNG25" s="185"/>
      <c r="QNH25" s="185"/>
      <c r="QNI25" s="185"/>
      <c r="QNJ25" s="185"/>
      <c r="QNK25" s="185"/>
      <c r="QNL25" s="185"/>
      <c r="QNM25" s="185"/>
      <c r="QNN25" s="185"/>
      <c r="QNO25" s="185"/>
      <c r="QNP25" s="185"/>
      <c r="QNQ25" s="185"/>
      <c r="QNR25" s="185"/>
      <c r="QNS25" s="185"/>
      <c r="QNT25" s="185"/>
      <c r="QNU25" s="185"/>
      <c r="QNV25" s="185"/>
      <c r="QNW25" s="185"/>
      <c r="QNX25" s="185"/>
      <c r="QNY25" s="185"/>
      <c r="QNZ25" s="185"/>
      <c r="QOA25" s="185"/>
      <c r="QOB25" s="185"/>
      <c r="QOC25" s="185"/>
      <c r="QOD25" s="185"/>
      <c r="QOE25" s="185"/>
      <c r="QOF25" s="185"/>
      <c r="QOG25" s="185"/>
      <c r="QOH25" s="185"/>
      <c r="QOI25" s="185"/>
      <c r="QOJ25" s="185"/>
      <c r="QOK25" s="185"/>
      <c r="QOL25" s="185"/>
      <c r="QOM25" s="185"/>
      <c r="QON25" s="185"/>
      <c r="QOO25" s="185"/>
      <c r="QOP25" s="185"/>
      <c r="QOQ25" s="185"/>
      <c r="QOR25" s="185"/>
      <c r="QOS25" s="185"/>
      <c r="QOT25" s="185"/>
      <c r="QOU25" s="185"/>
      <c r="QOV25" s="185"/>
      <c r="QOW25" s="185"/>
      <c r="QOX25" s="185"/>
      <c r="QOY25" s="185"/>
      <c r="QOZ25" s="185"/>
      <c r="QPA25" s="185"/>
      <c r="QPB25" s="185"/>
      <c r="QPC25" s="185"/>
      <c r="QPD25" s="185"/>
      <c r="QPE25" s="185"/>
      <c r="QPF25" s="185"/>
      <c r="QPG25" s="185"/>
      <c r="QPH25" s="185"/>
      <c r="QPI25" s="185"/>
      <c r="QPJ25" s="185"/>
      <c r="QPK25" s="185"/>
      <c r="QPL25" s="185"/>
      <c r="QPM25" s="185"/>
      <c r="QPN25" s="185"/>
      <c r="QPO25" s="185"/>
      <c r="QPP25" s="185"/>
      <c r="QPQ25" s="185"/>
      <c r="QPR25" s="185"/>
      <c r="QPS25" s="185"/>
      <c r="QPT25" s="185"/>
      <c r="QPU25" s="185"/>
      <c r="QPV25" s="185"/>
      <c r="QPW25" s="185"/>
      <c r="QPX25" s="185"/>
      <c r="QPY25" s="185"/>
      <c r="QPZ25" s="185"/>
      <c r="QQA25" s="185"/>
      <c r="QQB25" s="185"/>
      <c r="QQC25" s="185"/>
      <c r="QQD25" s="185"/>
      <c r="QQE25" s="185"/>
      <c r="QQF25" s="185"/>
      <c r="QQG25" s="185"/>
      <c r="QQH25" s="185"/>
      <c r="QQI25" s="185"/>
      <c r="QQJ25" s="185"/>
      <c r="QQK25" s="185"/>
      <c r="QQL25" s="185"/>
      <c r="QQM25" s="185"/>
      <c r="QQN25" s="185"/>
      <c r="QQO25" s="185"/>
      <c r="QQP25" s="185"/>
      <c r="QQQ25" s="185"/>
      <c r="QQR25" s="185"/>
      <c r="QQS25" s="185"/>
      <c r="QQT25" s="185"/>
      <c r="QQU25" s="185"/>
      <c r="QQV25" s="185"/>
      <c r="QQW25" s="185"/>
      <c r="QQX25" s="185"/>
      <c r="QQY25" s="185"/>
      <c r="QQZ25" s="185"/>
      <c r="QRA25" s="185"/>
      <c r="QRB25" s="185"/>
      <c r="QRC25" s="185"/>
      <c r="QRD25" s="185"/>
      <c r="QRE25" s="185"/>
      <c r="QRF25" s="185"/>
      <c r="QRG25" s="185"/>
      <c r="QRH25" s="185"/>
      <c r="QRI25" s="185"/>
      <c r="QRJ25" s="185"/>
      <c r="QRK25" s="185"/>
      <c r="QRL25" s="185"/>
      <c r="QRM25" s="185"/>
      <c r="QRN25" s="185"/>
      <c r="QRO25" s="185"/>
      <c r="QRP25" s="185"/>
      <c r="QRQ25" s="185"/>
      <c r="QRR25" s="185"/>
      <c r="QRS25" s="185"/>
      <c r="QRT25" s="185"/>
      <c r="QRU25" s="185"/>
      <c r="QRV25" s="185"/>
      <c r="QRW25" s="185"/>
      <c r="QRX25" s="185"/>
      <c r="QRY25" s="185"/>
      <c r="QRZ25" s="185"/>
      <c r="QSA25" s="185"/>
      <c r="QSB25" s="185"/>
      <c r="QSC25" s="185"/>
      <c r="QSD25" s="185"/>
      <c r="QSE25" s="185"/>
      <c r="QSF25" s="185"/>
      <c r="QSG25" s="185"/>
      <c r="QSH25" s="185"/>
      <c r="QSI25" s="185"/>
      <c r="QSJ25" s="185"/>
      <c r="QSK25" s="185"/>
      <c r="QSL25" s="185"/>
      <c r="QSM25" s="185"/>
      <c r="QSN25" s="185"/>
      <c r="QSO25" s="185"/>
      <c r="QSP25" s="185"/>
      <c r="QSQ25" s="185"/>
      <c r="QSR25" s="185"/>
      <c r="QSS25" s="185"/>
      <c r="QST25" s="185"/>
      <c r="QSU25" s="185"/>
      <c r="QSV25" s="185"/>
      <c r="QSW25" s="185"/>
      <c r="QSX25" s="185"/>
      <c r="QSY25" s="185"/>
      <c r="QSZ25" s="185"/>
      <c r="QTA25" s="185"/>
      <c r="QTB25" s="185"/>
      <c r="QTC25" s="185"/>
      <c r="QTD25" s="185"/>
      <c r="QTE25" s="185"/>
      <c r="QTF25" s="185"/>
      <c r="QTG25" s="185"/>
      <c r="QTH25" s="185"/>
      <c r="QTI25" s="185"/>
      <c r="QTJ25" s="185"/>
      <c r="QTK25" s="185"/>
      <c r="QTL25" s="185"/>
      <c r="QTM25" s="185"/>
      <c r="QTN25" s="185"/>
      <c r="QTO25" s="185"/>
      <c r="QTP25" s="185"/>
      <c r="QTQ25" s="185"/>
      <c r="QTR25" s="185"/>
      <c r="QTS25" s="185"/>
      <c r="QTT25" s="185"/>
      <c r="QTU25" s="185"/>
      <c r="QTV25" s="185"/>
      <c r="QTW25" s="185"/>
      <c r="QTX25" s="185"/>
      <c r="QTY25" s="185"/>
      <c r="QTZ25" s="185"/>
      <c r="QUA25" s="185"/>
      <c r="QUB25" s="185"/>
      <c r="QUC25" s="185"/>
      <c r="QUD25" s="185"/>
      <c r="QUE25" s="185"/>
      <c r="QUF25" s="185"/>
      <c r="QUG25" s="185"/>
      <c r="QUH25" s="185"/>
      <c r="QUI25" s="185"/>
      <c r="QUJ25" s="185"/>
      <c r="QUK25" s="185"/>
      <c r="QUL25" s="185"/>
      <c r="QUM25" s="185"/>
      <c r="QUN25" s="185"/>
      <c r="QUO25" s="185"/>
      <c r="QUP25" s="185"/>
      <c r="QUQ25" s="185"/>
      <c r="QUR25" s="185"/>
      <c r="QUS25" s="185"/>
      <c r="QUT25" s="185"/>
      <c r="QUU25" s="185"/>
      <c r="QUV25" s="185"/>
      <c r="QUW25" s="185"/>
      <c r="QUX25" s="185"/>
      <c r="QUY25" s="185"/>
      <c r="QUZ25" s="185"/>
      <c r="QVA25" s="185"/>
      <c r="QVB25" s="185"/>
      <c r="QVC25" s="185"/>
      <c r="QVD25" s="185"/>
      <c r="QVE25" s="185"/>
      <c r="QVF25" s="185"/>
      <c r="QVG25" s="185"/>
      <c r="QVH25" s="185"/>
      <c r="QVI25" s="185"/>
      <c r="QVJ25" s="185"/>
      <c r="QVK25" s="185"/>
      <c r="QVL25" s="185"/>
      <c r="QVM25" s="185"/>
      <c r="QVN25" s="185"/>
      <c r="QVO25" s="185"/>
      <c r="QVP25" s="185"/>
      <c r="QVQ25" s="185"/>
      <c r="QVR25" s="185"/>
      <c r="QVS25" s="185"/>
      <c r="QVT25" s="185"/>
      <c r="QVU25" s="185"/>
      <c r="QVV25" s="185"/>
      <c r="QVW25" s="185"/>
      <c r="QVX25" s="185"/>
      <c r="QVY25" s="185"/>
      <c r="QVZ25" s="185"/>
      <c r="QWA25" s="185"/>
      <c r="QWB25" s="185"/>
      <c r="QWC25" s="185"/>
      <c r="QWD25" s="185"/>
      <c r="QWE25" s="185"/>
      <c r="QWF25" s="185"/>
      <c r="QWG25" s="185"/>
      <c r="QWH25" s="185"/>
      <c r="QWI25" s="185"/>
      <c r="QWJ25" s="185"/>
      <c r="QWK25" s="185"/>
      <c r="QWL25" s="185"/>
      <c r="QWM25" s="185"/>
      <c r="QWN25" s="185"/>
      <c r="QWO25" s="185"/>
      <c r="QWP25" s="185"/>
      <c r="QWQ25" s="185"/>
      <c r="QWR25" s="185"/>
      <c r="QWS25" s="185"/>
      <c r="QWT25" s="185"/>
      <c r="QWU25" s="185"/>
      <c r="QWV25" s="185"/>
      <c r="QWW25" s="185"/>
      <c r="QWX25" s="185"/>
      <c r="QWY25" s="185"/>
      <c r="QWZ25" s="185"/>
      <c r="QXA25" s="185"/>
      <c r="QXB25" s="185"/>
      <c r="QXC25" s="185"/>
      <c r="QXD25" s="185"/>
      <c r="QXE25" s="185"/>
      <c r="QXF25" s="185"/>
      <c r="QXG25" s="185"/>
      <c r="QXH25" s="185"/>
      <c r="QXI25" s="185"/>
      <c r="QXJ25" s="185"/>
      <c r="QXK25" s="185"/>
      <c r="QXL25" s="185"/>
      <c r="QXM25" s="185"/>
      <c r="QXN25" s="185"/>
      <c r="QXO25" s="185"/>
      <c r="QXP25" s="185"/>
      <c r="QXQ25" s="185"/>
      <c r="QXR25" s="185"/>
      <c r="QXS25" s="185"/>
      <c r="QXT25" s="185"/>
      <c r="QXU25" s="185"/>
      <c r="QXV25" s="185"/>
      <c r="QXW25" s="185"/>
      <c r="QXX25" s="185"/>
      <c r="QXY25" s="185"/>
      <c r="QXZ25" s="185"/>
      <c r="QYA25" s="185"/>
      <c r="QYB25" s="185"/>
      <c r="QYC25" s="185"/>
      <c r="QYD25" s="185"/>
      <c r="QYE25" s="185"/>
      <c r="QYF25" s="185"/>
      <c r="QYG25" s="185"/>
      <c r="QYH25" s="185"/>
      <c r="QYI25" s="185"/>
      <c r="QYJ25" s="185"/>
      <c r="QYK25" s="185"/>
      <c r="QYL25" s="185"/>
      <c r="QYM25" s="185"/>
      <c r="QYN25" s="185"/>
      <c r="QYO25" s="185"/>
      <c r="QYP25" s="185"/>
      <c r="QYQ25" s="185"/>
      <c r="QYR25" s="185"/>
      <c r="QYS25" s="185"/>
      <c r="QYT25" s="185"/>
      <c r="QYU25" s="185"/>
      <c r="QYV25" s="185"/>
      <c r="QYW25" s="185"/>
      <c r="QYX25" s="185"/>
      <c r="QYY25" s="185"/>
      <c r="QYZ25" s="185"/>
      <c r="QZA25" s="185"/>
      <c r="QZB25" s="185"/>
      <c r="QZC25" s="185"/>
      <c r="QZD25" s="185"/>
      <c r="QZE25" s="185"/>
      <c r="QZF25" s="185"/>
      <c r="QZG25" s="185"/>
      <c r="QZH25" s="185"/>
      <c r="QZI25" s="185"/>
      <c r="QZJ25" s="185"/>
      <c r="QZK25" s="185"/>
      <c r="QZL25" s="185"/>
      <c r="QZM25" s="185"/>
      <c r="QZN25" s="185"/>
      <c r="QZO25" s="185"/>
      <c r="QZP25" s="185"/>
      <c r="QZQ25" s="185"/>
      <c r="QZR25" s="185"/>
      <c r="QZS25" s="185"/>
      <c r="QZT25" s="185"/>
      <c r="QZU25" s="185"/>
      <c r="QZV25" s="185"/>
      <c r="QZW25" s="185"/>
      <c r="QZX25" s="185"/>
      <c r="QZY25" s="185"/>
      <c r="QZZ25" s="185"/>
      <c r="RAA25" s="185"/>
      <c r="RAB25" s="185"/>
      <c r="RAC25" s="185"/>
      <c r="RAD25" s="185"/>
      <c r="RAE25" s="185"/>
      <c r="RAF25" s="185"/>
      <c r="RAG25" s="185"/>
      <c r="RAH25" s="185"/>
      <c r="RAI25" s="185"/>
      <c r="RAJ25" s="185"/>
      <c r="RAK25" s="185"/>
      <c r="RAL25" s="185"/>
      <c r="RAM25" s="185"/>
      <c r="RAN25" s="185"/>
      <c r="RAO25" s="185"/>
      <c r="RAP25" s="185"/>
      <c r="RAQ25" s="185"/>
      <c r="RAR25" s="185"/>
      <c r="RAS25" s="185"/>
      <c r="RAT25" s="185"/>
      <c r="RAU25" s="185"/>
      <c r="RAV25" s="185"/>
      <c r="RAW25" s="185"/>
      <c r="RAX25" s="185"/>
      <c r="RAY25" s="185"/>
      <c r="RAZ25" s="185"/>
      <c r="RBA25" s="185"/>
      <c r="RBB25" s="185"/>
      <c r="RBC25" s="185"/>
      <c r="RBD25" s="185"/>
      <c r="RBE25" s="185"/>
      <c r="RBF25" s="185"/>
      <c r="RBG25" s="185"/>
      <c r="RBH25" s="185"/>
      <c r="RBI25" s="185"/>
      <c r="RBJ25" s="185"/>
      <c r="RBK25" s="185"/>
      <c r="RBL25" s="185"/>
      <c r="RBM25" s="185"/>
      <c r="RBN25" s="185"/>
      <c r="RBO25" s="185"/>
      <c r="RBP25" s="185"/>
      <c r="RBQ25" s="185"/>
      <c r="RBR25" s="185"/>
      <c r="RBS25" s="185"/>
      <c r="RBT25" s="185"/>
      <c r="RBU25" s="185"/>
      <c r="RBV25" s="185"/>
      <c r="RBW25" s="185"/>
      <c r="RBX25" s="185"/>
      <c r="RBY25" s="185"/>
      <c r="RBZ25" s="185"/>
      <c r="RCA25" s="185"/>
      <c r="RCB25" s="185"/>
      <c r="RCC25" s="185"/>
      <c r="RCD25" s="185"/>
      <c r="RCE25" s="185"/>
      <c r="RCF25" s="185"/>
      <c r="RCG25" s="185"/>
      <c r="RCH25" s="185"/>
      <c r="RCI25" s="185"/>
      <c r="RCJ25" s="185"/>
      <c r="RCK25" s="185"/>
      <c r="RCL25" s="185"/>
      <c r="RCM25" s="185"/>
      <c r="RCN25" s="185"/>
      <c r="RCO25" s="185"/>
      <c r="RCP25" s="185"/>
      <c r="RCQ25" s="185"/>
      <c r="RCR25" s="185"/>
      <c r="RCS25" s="185"/>
      <c r="RCT25" s="185"/>
      <c r="RCU25" s="185"/>
      <c r="RCV25" s="185"/>
      <c r="RCW25" s="185"/>
      <c r="RCX25" s="185"/>
      <c r="RCY25" s="185"/>
      <c r="RCZ25" s="185"/>
      <c r="RDA25" s="185"/>
      <c r="RDB25" s="185"/>
      <c r="RDC25" s="185"/>
      <c r="RDD25" s="185"/>
      <c r="RDE25" s="185"/>
      <c r="RDF25" s="185"/>
      <c r="RDG25" s="185"/>
      <c r="RDH25" s="185"/>
      <c r="RDI25" s="185"/>
      <c r="RDJ25" s="185"/>
      <c r="RDK25" s="185"/>
      <c r="RDL25" s="185"/>
      <c r="RDM25" s="185"/>
      <c r="RDN25" s="185"/>
      <c r="RDO25" s="185"/>
      <c r="RDP25" s="185"/>
      <c r="RDQ25" s="185"/>
      <c r="RDR25" s="185"/>
      <c r="RDS25" s="185"/>
      <c r="RDT25" s="185"/>
      <c r="RDU25" s="185"/>
      <c r="RDV25" s="185"/>
      <c r="RDW25" s="185"/>
      <c r="RDX25" s="185"/>
      <c r="RDY25" s="185"/>
      <c r="RDZ25" s="185"/>
      <c r="REA25" s="185"/>
      <c r="REB25" s="185"/>
      <c r="REC25" s="185"/>
      <c r="RED25" s="185"/>
      <c r="REE25" s="185"/>
      <c r="REF25" s="185"/>
      <c r="REG25" s="185"/>
      <c r="REH25" s="185"/>
      <c r="REI25" s="185"/>
      <c r="REJ25" s="185"/>
      <c r="REK25" s="185"/>
      <c r="REL25" s="185"/>
      <c r="REM25" s="185"/>
      <c r="REN25" s="185"/>
      <c r="REO25" s="185"/>
      <c r="REP25" s="185"/>
      <c r="REQ25" s="185"/>
      <c r="RER25" s="185"/>
      <c r="RES25" s="185"/>
      <c r="RET25" s="185"/>
      <c r="REU25" s="185"/>
      <c r="REV25" s="185"/>
      <c r="REW25" s="185"/>
      <c r="REX25" s="185"/>
      <c r="REY25" s="185"/>
      <c r="REZ25" s="185"/>
      <c r="RFA25" s="185"/>
      <c r="RFB25" s="185"/>
      <c r="RFC25" s="185"/>
      <c r="RFD25" s="185"/>
      <c r="RFE25" s="185"/>
      <c r="RFF25" s="185"/>
      <c r="RFG25" s="185"/>
      <c r="RFH25" s="185"/>
      <c r="RFI25" s="185"/>
      <c r="RFJ25" s="185"/>
      <c r="RFK25" s="185"/>
      <c r="RFL25" s="185"/>
      <c r="RFM25" s="185"/>
      <c r="RFN25" s="185"/>
      <c r="RFO25" s="185"/>
      <c r="RFP25" s="185"/>
      <c r="RFQ25" s="185"/>
      <c r="RFR25" s="185"/>
      <c r="RFS25" s="185"/>
      <c r="RFT25" s="185"/>
      <c r="RFU25" s="185"/>
      <c r="RFV25" s="185"/>
      <c r="RFW25" s="185"/>
      <c r="RFX25" s="185"/>
      <c r="RFY25" s="185"/>
      <c r="RFZ25" s="185"/>
      <c r="RGA25" s="185"/>
      <c r="RGB25" s="185"/>
      <c r="RGC25" s="185"/>
      <c r="RGD25" s="185"/>
      <c r="RGE25" s="185"/>
      <c r="RGF25" s="185"/>
      <c r="RGG25" s="185"/>
      <c r="RGH25" s="185"/>
      <c r="RGI25" s="185"/>
      <c r="RGJ25" s="185"/>
      <c r="RGK25" s="185"/>
      <c r="RGL25" s="185"/>
      <c r="RGM25" s="185"/>
      <c r="RGN25" s="185"/>
      <c r="RGO25" s="185"/>
      <c r="RGP25" s="185"/>
      <c r="RGQ25" s="185"/>
      <c r="RGR25" s="185"/>
      <c r="RGS25" s="185"/>
      <c r="RGT25" s="185"/>
      <c r="RGU25" s="185"/>
      <c r="RGV25" s="185"/>
      <c r="RGW25" s="185"/>
      <c r="RGX25" s="185"/>
      <c r="RGY25" s="185"/>
      <c r="RGZ25" s="185"/>
      <c r="RHA25" s="185"/>
      <c r="RHB25" s="185"/>
      <c r="RHC25" s="185"/>
      <c r="RHD25" s="185"/>
      <c r="RHE25" s="185"/>
      <c r="RHF25" s="185"/>
      <c r="RHG25" s="185"/>
      <c r="RHH25" s="185"/>
      <c r="RHI25" s="185"/>
      <c r="RHJ25" s="185"/>
      <c r="RHK25" s="185"/>
      <c r="RHL25" s="185"/>
      <c r="RHM25" s="185"/>
      <c r="RHN25" s="185"/>
      <c r="RHO25" s="185"/>
      <c r="RHP25" s="185"/>
      <c r="RHQ25" s="185"/>
      <c r="RHR25" s="185"/>
      <c r="RHS25" s="185"/>
      <c r="RHT25" s="185"/>
      <c r="RHU25" s="185"/>
      <c r="RHV25" s="185"/>
      <c r="RHW25" s="185"/>
      <c r="RHX25" s="185"/>
      <c r="RHY25" s="185"/>
      <c r="RHZ25" s="185"/>
      <c r="RIA25" s="185"/>
      <c r="RIB25" s="185"/>
      <c r="RIC25" s="185"/>
      <c r="RID25" s="185"/>
      <c r="RIE25" s="185"/>
      <c r="RIF25" s="185"/>
      <c r="RIG25" s="185"/>
      <c r="RIH25" s="185"/>
      <c r="RII25" s="185"/>
      <c r="RIJ25" s="185"/>
      <c r="RIK25" s="185"/>
      <c r="RIL25" s="185"/>
      <c r="RIM25" s="185"/>
      <c r="RIN25" s="185"/>
      <c r="RIO25" s="185"/>
      <c r="RIP25" s="185"/>
      <c r="RIQ25" s="185"/>
      <c r="RIR25" s="185"/>
      <c r="RIS25" s="185"/>
      <c r="RIT25" s="185"/>
      <c r="RIU25" s="185"/>
      <c r="RIV25" s="185"/>
      <c r="RIW25" s="185"/>
      <c r="RIX25" s="185"/>
      <c r="RIY25" s="185"/>
      <c r="RIZ25" s="185"/>
      <c r="RJA25" s="185"/>
      <c r="RJB25" s="185"/>
      <c r="RJC25" s="185"/>
      <c r="RJD25" s="185"/>
      <c r="RJE25" s="185"/>
      <c r="RJF25" s="185"/>
      <c r="RJG25" s="185"/>
      <c r="RJH25" s="185"/>
      <c r="RJI25" s="185"/>
      <c r="RJJ25" s="185"/>
      <c r="RJK25" s="185"/>
      <c r="RJL25" s="185"/>
      <c r="RJM25" s="185"/>
      <c r="RJN25" s="185"/>
      <c r="RJO25" s="185"/>
      <c r="RJP25" s="185"/>
      <c r="RJQ25" s="185"/>
      <c r="RJR25" s="185"/>
      <c r="RJS25" s="185"/>
      <c r="RJT25" s="185"/>
      <c r="RJU25" s="185"/>
      <c r="RJV25" s="185"/>
      <c r="RJW25" s="185"/>
      <c r="RJX25" s="185"/>
      <c r="RJY25" s="185"/>
      <c r="RJZ25" s="185"/>
      <c r="RKA25" s="185"/>
      <c r="RKB25" s="185"/>
      <c r="RKC25" s="185"/>
      <c r="RKD25" s="185"/>
      <c r="RKE25" s="185"/>
      <c r="RKF25" s="185"/>
      <c r="RKG25" s="185"/>
      <c r="RKH25" s="185"/>
      <c r="RKI25" s="185"/>
      <c r="RKJ25" s="185"/>
      <c r="RKK25" s="185"/>
      <c r="RKL25" s="185"/>
      <c r="RKM25" s="185"/>
      <c r="RKN25" s="185"/>
      <c r="RKO25" s="185"/>
      <c r="RKP25" s="185"/>
      <c r="RKQ25" s="185"/>
      <c r="RKR25" s="185"/>
      <c r="RKS25" s="185"/>
      <c r="RKT25" s="185"/>
      <c r="RKU25" s="185"/>
      <c r="RKV25" s="185"/>
      <c r="RKW25" s="185"/>
      <c r="RKX25" s="185"/>
      <c r="RKY25" s="185"/>
      <c r="RKZ25" s="185"/>
      <c r="RLA25" s="185"/>
      <c r="RLB25" s="185"/>
      <c r="RLC25" s="185"/>
      <c r="RLD25" s="185"/>
      <c r="RLE25" s="185"/>
      <c r="RLF25" s="185"/>
      <c r="RLG25" s="185"/>
      <c r="RLH25" s="185"/>
      <c r="RLI25" s="185"/>
      <c r="RLJ25" s="185"/>
      <c r="RLK25" s="185"/>
      <c r="RLL25" s="185"/>
      <c r="RLM25" s="185"/>
      <c r="RLN25" s="185"/>
      <c r="RLO25" s="185"/>
      <c r="RLP25" s="185"/>
      <c r="RLQ25" s="185"/>
      <c r="RLR25" s="185"/>
      <c r="RLS25" s="185"/>
      <c r="RLT25" s="185"/>
      <c r="RLU25" s="185"/>
      <c r="RLV25" s="185"/>
      <c r="RLW25" s="185"/>
      <c r="RLX25" s="185"/>
      <c r="RLY25" s="185"/>
      <c r="RLZ25" s="185"/>
      <c r="RMA25" s="185"/>
      <c r="RMB25" s="185"/>
      <c r="RMC25" s="185"/>
      <c r="RMD25" s="185"/>
      <c r="RME25" s="185"/>
      <c r="RMF25" s="185"/>
      <c r="RMG25" s="185"/>
      <c r="RMH25" s="185"/>
      <c r="RMI25" s="185"/>
      <c r="RMJ25" s="185"/>
      <c r="RMK25" s="185"/>
      <c r="RML25" s="185"/>
      <c r="RMM25" s="185"/>
      <c r="RMN25" s="185"/>
      <c r="RMO25" s="185"/>
      <c r="RMP25" s="185"/>
      <c r="RMQ25" s="185"/>
      <c r="RMR25" s="185"/>
      <c r="RMS25" s="185"/>
      <c r="RMT25" s="185"/>
      <c r="RMU25" s="185"/>
      <c r="RMV25" s="185"/>
      <c r="RMW25" s="185"/>
      <c r="RMX25" s="185"/>
      <c r="RMY25" s="185"/>
      <c r="RMZ25" s="185"/>
      <c r="RNA25" s="185"/>
      <c r="RNB25" s="185"/>
      <c r="RNC25" s="185"/>
      <c r="RND25" s="185"/>
      <c r="RNE25" s="185"/>
      <c r="RNF25" s="185"/>
      <c r="RNG25" s="185"/>
      <c r="RNH25" s="185"/>
      <c r="RNI25" s="185"/>
      <c r="RNJ25" s="185"/>
      <c r="RNK25" s="185"/>
      <c r="RNL25" s="185"/>
      <c r="RNM25" s="185"/>
      <c r="RNN25" s="185"/>
      <c r="RNO25" s="185"/>
      <c r="RNP25" s="185"/>
      <c r="RNQ25" s="185"/>
      <c r="RNR25" s="185"/>
      <c r="RNS25" s="185"/>
      <c r="RNT25" s="185"/>
      <c r="RNU25" s="185"/>
      <c r="RNV25" s="185"/>
      <c r="RNW25" s="185"/>
      <c r="RNX25" s="185"/>
      <c r="RNY25" s="185"/>
      <c r="RNZ25" s="185"/>
      <c r="ROA25" s="185"/>
      <c r="ROB25" s="185"/>
      <c r="ROC25" s="185"/>
      <c r="ROD25" s="185"/>
      <c r="ROE25" s="185"/>
      <c r="ROF25" s="185"/>
      <c r="ROG25" s="185"/>
      <c r="ROH25" s="185"/>
      <c r="ROI25" s="185"/>
      <c r="ROJ25" s="185"/>
      <c r="ROK25" s="185"/>
      <c r="ROL25" s="185"/>
      <c r="ROM25" s="185"/>
      <c r="RON25" s="185"/>
      <c r="ROO25" s="185"/>
      <c r="ROP25" s="185"/>
      <c r="ROQ25" s="185"/>
      <c r="ROR25" s="185"/>
      <c r="ROS25" s="185"/>
      <c r="ROT25" s="185"/>
      <c r="ROU25" s="185"/>
      <c r="ROV25" s="185"/>
      <c r="ROW25" s="185"/>
      <c r="ROX25" s="185"/>
      <c r="ROY25" s="185"/>
      <c r="ROZ25" s="185"/>
      <c r="RPA25" s="185"/>
      <c r="RPB25" s="185"/>
      <c r="RPC25" s="185"/>
      <c r="RPD25" s="185"/>
      <c r="RPE25" s="185"/>
      <c r="RPF25" s="185"/>
      <c r="RPG25" s="185"/>
      <c r="RPH25" s="185"/>
      <c r="RPI25" s="185"/>
      <c r="RPJ25" s="185"/>
      <c r="RPK25" s="185"/>
      <c r="RPL25" s="185"/>
      <c r="RPM25" s="185"/>
      <c r="RPN25" s="185"/>
      <c r="RPO25" s="185"/>
      <c r="RPP25" s="185"/>
      <c r="RPQ25" s="185"/>
      <c r="RPR25" s="185"/>
      <c r="RPS25" s="185"/>
      <c r="RPT25" s="185"/>
      <c r="RPU25" s="185"/>
      <c r="RPV25" s="185"/>
      <c r="RPW25" s="185"/>
      <c r="RPX25" s="185"/>
      <c r="RPY25" s="185"/>
      <c r="RPZ25" s="185"/>
      <c r="RQA25" s="185"/>
      <c r="RQB25" s="185"/>
      <c r="RQC25" s="185"/>
      <c r="RQD25" s="185"/>
      <c r="RQE25" s="185"/>
      <c r="RQF25" s="185"/>
      <c r="RQG25" s="185"/>
      <c r="RQH25" s="185"/>
      <c r="RQI25" s="185"/>
      <c r="RQJ25" s="185"/>
      <c r="RQK25" s="185"/>
      <c r="RQL25" s="185"/>
      <c r="RQM25" s="185"/>
      <c r="RQN25" s="185"/>
      <c r="RQO25" s="185"/>
      <c r="RQP25" s="185"/>
      <c r="RQQ25" s="185"/>
      <c r="RQR25" s="185"/>
      <c r="RQS25" s="185"/>
      <c r="RQT25" s="185"/>
      <c r="RQU25" s="185"/>
      <c r="RQV25" s="185"/>
      <c r="RQW25" s="185"/>
      <c r="RQX25" s="185"/>
      <c r="RQY25" s="185"/>
      <c r="RQZ25" s="185"/>
      <c r="RRA25" s="185"/>
      <c r="RRB25" s="185"/>
      <c r="RRC25" s="185"/>
      <c r="RRD25" s="185"/>
      <c r="RRE25" s="185"/>
      <c r="RRF25" s="185"/>
      <c r="RRG25" s="185"/>
      <c r="RRH25" s="185"/>
      <c r="RRI25" s="185"/>
      <c r="RRJ25" s="185"/>
      <c r="RRK25" s="185"/>
      <c r="RRL25" s="185"/>
      <c r="RRM25" s="185"/>
      <c r="RRN25" s="185"/>
      <c r="RRO25" s="185"/>
      <c r="RRP25" s="185"/>
      <c r="RRQ25" s="185"/>
      <c r="RRR25" s="185"/>
      <c r="RRS25" s="185"/>
      <c r="RRT25" s="185"/>
      <c r="RRU25" s="185"/>
      <c r="RRV25" s="185"/>
      <c r="RRW25" s="185"/>
      <c r="RRX25" s="185"/>
      <c r="RRY25" s="185"/>
      <c r="RRZ25" s="185"/>
      <c r="RSA25" s="185"/>
      <c r="RSB25" s="185"/>
      <c r="RSC25" s="185"/>
      <c r="RSD25" s="185"/>
      <c r="RSE25" s="185"/>
      <c r="RSF25" s="185"/>
      <c r="RSG25" s="185"/>
      <c r="RSH25" s="185"/>
      <c r="RSI25" s="185"/>
      <c r="RSJ25" s="185"/>
      <c r="RSK25" s="185"/>
      <c r="RSL25" s="185"/>
      <c r="RSM25" s="185"/>
      <c r="RSN25" s="185"/>
      <c r="RSO25" s="185"/>
      <c r="RSP25" s="185"/>
      <c r="RSQ25" s="185"/>
      <c r="RSR25" s="185"/>
      <c r="RSS25" s="185"/>
      <c r="RST25" s="185"/>
      <c r="RSU25" s="185"/>
      <c r="RSV25" s="185"/>
      <c r="RSW25" s="185"/>
      <c r="RSX25" s="185"/>
      <c r="RSY25" s="185"/>
      <c r="RSZ25" s="185"/>
      <c r="RTA25" s="185"/>
      <c r="RTB25" s="185"/>
      <c r="RTC25" s="185"/>
      <c r="RTD25" s="185"/>
      <c r="RTE25" s="185"/>
      <c r="RTF25" s="185"/>
      <c r="RTG25" s="185"/>
      <c r="RTH25" s="185"/>
      <c r="RTI25" s="185"/>
      <c r="RTJ25" s="185"/>
      <c r="RTK25" s="185"/>
      <c r="RTL25" s="185"/>
      <c r="RTM25" s="185"/>
      <c r="RTN25" s="185"/>
      <c r="RTO25" s="185"/>
      <c r="RTP25" s="185"/>
      <c r="RTQ25" s="185"/>
      <c r="RTR25" s="185"/>
      <c r="RTS25" s="185"/>
      <c r="RTT25" s="185"/>
      <c r="RTU25" s="185"/>
      <c r="RTV25" s="185"/>
      <c r="RTW25" s="185"/>
      <c r="RTX25" s="185"/>
      <c r="RTY25" s="185"/>
      <c r="RTZ25" s="185"/>
      <c r="RUA25" s="185"/>
      <c r="RUB25" s="185"/>
      <c r="RUC25" s="185"/>
      <c r="RUD25" s="185"/>
      <c r="RUE25" s="185"/>
      <c r="RUF25" s="185"/>
      <c r="RUG25" s="185"/>
      <c r="RUH25" s="185"/>
      <c r="RUI25" s="185"/>
      <c r="RUJ25" s="185"/>
      <c r="RUK25" s="185"/>
      <c r="RUL25" s="185"/>
      <c r="RUM25" s="185"/>
      <c r="RUN25" s="185"/>
      <c r="RUO25" s="185"/>
      <c r="RUP25" s="185"/>
      <c r="RUQ25" s="185"/>
      <c r="RUR25" s="185"/>
      <c r="RUS25" s="185"/>
      <c r="RUT25" s="185"/>
      <c r="RUU25" s="185"/>
      <c r="RUV25" s="185"/>
      <c r="RUW25" s="185"/>
      <c r="RUX25" s="185"/>
      <c r="RUY25" s="185"/>
      <c r="RUZ25" s="185"/>
      <c r="RVA25" s="185"/>
      <c r="RVB25" s="185"/>
      <c r="RVC25" s="185"/>
      <c r="RVD25" s="185"/>
      <c r="RVE25" s="185"/>
      <c r="RVF25" s="185"/>
      <c r="RVG25" s="185"/>
      <c r="RVH25" s="185"/>
      <c r="RVI25" s="185"/>
      <c r="RVJ25" s="185"/>
      <c r="RVK25" s="185"/>
      <c r="RVL25" s="185"/>
      <c r="RVM25" s="185"/>
      <c r="RVN25" s="185"/>
      <c r="RVO25" s="185"/>
      <c r="RVP25" s="185"/>
      <c r="RVQ25" s="185"/>
      <c r="RVR25" s="185"/>
      <c r="RVS25" s="185"/>
      <c r="RVT25" s="185"/>
      <c r="RVU25" s="185"/>
      <c r="RVV25" s="185"/>
      <c r="RVW25" s="185"/>
      <c r="RVX25" s="185"/>
      <c r="RVY25" s="185"/>
      <c r="RVZ25" s="185"/>
      <c r="RWA25" s="185"/>
      <c r="RWB25" s="185"/>
      <c r="RWC25" s="185"/>
      <c r="RWD25" s="185"/>
      <c r="RWE25" s="185"/>
      <c r="RWF25" s="185"/>
      <c r="RWG25" s="185"/>
      <c r="RWH25" s="185"/>
      <c r="RWI25" s="185"/>
      <c r="RWJ25" s="185"/>
      <c r="RWK25" s="185"/>
      <c r="RWL25" s="185"/>
      <c r="RWM25" s="185"/>
      <c r="RWN25" s="185"/>
      <c r="RWO25" s="185"/>
      <c r="RWP25" s="185"/>
      <c r="RWQ25" s="185"/>
      <c r="RWR25" s="185"/>
      <c r="RWS25" s="185"/>
      <c r="RWT25" s="185"/>
      <c r="RWU25" s="185"/>
      <c r="RWV25" s="185"/>
      <c r="RWW25" s="185"/>
      <c r="RWX25" s="185"/>
      <c r="RWY25" s="185"/>
      <c r="RWZ25" s="185"/>
      <c r="RXA25" s="185"/>
      <c r="RXB25" s="185"/>
      <c r="RXC25" s="185"/>
      <c r="RXD25" s="185"/>
      <c r="RXE25" s="185"/>
      <c r="RXF25" s="185"/>
      <c r="RXG25" s="185"/>
      <c r="RXH25" s="185"/>
      <c r="RXI25" s="185"/>
      <c r="RXJ25" s="185"/>
      <c r="RXK25" s="185"/>
      <c r="RXL25" s="185"/>
      <c r="RXM25" s="185"/>
      <c r="RXN25" s="185"/>
      <c r="RXO25" s="185"/>
      <c r="RXP25" s="185"/>
      <c r="RXQ25" s="185"/>
      <c r="RXR25" s="185"/>
      <c r="RXS25" s="185"/>
      <c r="RXT25" s="185"/>
      <c r="RXU25" s="185"/>
      <c r="RXV25" s="185"/>
      <c r="RXW25" s="185"/>
      <c r="RXX25" s="185"/>
      <c r="RXY25" s="185"/>
      <c r="RXZ25" s="185"/>
      <c r="RYA25" s="185"/>
      <c r="RYB25" s="185"/>
      <c r="RYC25" s="185"/>
      <c r="RYD25" s="185"/>
      <c r="RYE25" s="185"/>
      <c r="RYF25" s="185"/>
      <c r="RYG25" s="185"/>
      <c r="RYH25" s="185"/>
      <c r="RYI25" s="185"/>
      <c r="RYJ25" s="185"/>
      <c r="RYK25" s="185"/>
      <c r="RYL25" s="185"/>
      <c r="RYM25" s="185"/>
      <c r="RYN25" s="185"/>
      <c r="RYO25" s="185"/>
      <c r="RYP25" s="185"/>
      <c r="RYQ25" s="185"/>
      <c r="RYR25" s="185"/>
      <c r="RYS25" s="185"/>
      <c r="RYT25" s="185"/>
      <c r="RYU25" s="185"/>
      <c r="RYV25" s="185"/>
      <c r="RYW25" s="185"/>
      <c r="RYX25" s="185"/>
      <c r="RYY25" s="185"/>
      <c r="RYZ25" s="185"/>
      <c r="RZA25" s="185"/>
      <c r="RZB25" s="185"/>
      <c r="RZC25" s="185"/>
      <c r="RZD25" s="185"/>
      <c r="RZE25" s="185"/>
      <c r="RZF25" s="185"/>
      <c r="RZG25" s="185"/>
      <c r="RZH25" s="185"/>
      <c r="RZI25" s="185"/>
      <c r="RZJ25" s="185"/>
      <c r="RZK25" s="185"/>
      <c r="RZL25" s="185"/>
      <c r="RZM25" s="185"/>
      <c r="RZN25" s="185"/>
      <c r="RZO25" s="185"/>
      <c r="RZP25" s="185"/>
      <c r="RZQ25" s="185"/>
      <c r="RZR25" s="185"/>
      <c r="RZS25" s="185"/>
      <c r="RZT25" s="185"/>
      <c r="RZU25" s="185"/>
      <c r="RZV25" s="185"/>
      <c r="RZW25" s="185"/>
      <c r="RZX25" s="185"/>
      <c r="RZY25" s="185"/>
      <c r="RZZ25" s="185"/>
      <c r="SAA25" s="185"/>
      <c r="SAB25" s="185"/>
      <c r="SAC25" s="185"/>
      <c r="SAD25" s="185"/>
      <c r="SAE25" s="185"/>
      <c r="SAF25" s="185"/>
      <c r="SAG25" s="185"/>
      <c r="SAH25" s="185"/>
      <c r="SAI25" s="185"/>
      <c r="SAJ25" s="185"/>
      <c r="SAK25" s="185"/>
      <c r="SAL25" s="185"/>
      <c r="SAM25" s="185"/>
      <c r="SAN25" s="185"/>
      <c r="SAO25" s="185"/>
      <c r="SAP25" s="185"/>
      <c r="SAQ25" s="185"/>
      <c r="SAR25" s="185"/>
      <c r="SAS25" s="185"/>
      <c r="SAT25" s="185"/>
      <c r="SAU25" s="185"/>
      <c r="SAV25" s="185"/>
      <c r="SAW25" s="185"/>
      <c r="SAX25" s="185"/>
      <c r="SAY25" s="185"/>
      <c r="SAZ25" s="185"/>
      <c r="SBA25" s="185"/>
      <c r="SBB25" s="185"/>
      <c r="SBC25" s="185"/>
      <c r="SBD25" s="185"/>
      <c r="SBE25" s="185"/>
      <c r="SBF25" s="185"/>
      <c r="SBG25" s="185"/>
      <c r="SBH25" s="185"/>
      <c r="SBI25" s="185"/>
      <c r="SBJ25" s="185"/>
      <c r="SBK25" s="185"/>
      <c r="SBL25" s="185"/>
      <c r="SBM25" s="185"/>
      <c r="SBN25" s="185"/>
      <c r="SBO25" s="185"/>
      <c r="SBP25" s="185"/>
      <c r="SBQ25" s="185"/>
      <c r="SBR25" s="185"/>
      <c r="SBS25" s="185"/>
      <c r="SBT25" s="185"/>
      <c r="SBU25" s="185"/>
      <c r="SBV25" s="185"/>
      <c r="SBW25" s="185"/>
      <c r="SBX25" s="185"/>
      <c r="SBY25" s="185"/>
      <c r="SBZ25" s="185"/>
      <c r="SCA25" s="185"/>
      <c r="SCB25" s="185"/>
      <c r="SCC25" s="185"/>
      <c r="SCD25" s="185"/>
      <c r="SCE25" s="185"/>
      <c r="SCF25" s="185"/>
      <c r="SCG25" s="185"/>
      <c r="SCH25" s="185"/>
      <c r="SCI25" s="185"/>
      <c r="SCJ25" s="185"/>
      <c r="SCK25" s="185"/>
      <c r="SCL25" s="185"/>
      <c r="SCM25" s="185"/>
      <c r="SCN25" s="185"/>
      <c r="SCO25" s="185"/>
      <c r="SCP25" s="185"/>
      <c r="SCQ25" s="185"/>
      <c r="SCR25" s="185"/>
      <c r="SCS25" s="185"/>
      <c r="SCT25" s="185"/>
      <c r="SCU25" s="185"/>
      <c r="SCV25" s="185"/>
      <c r="SCW25" s="185"/>
      <c r="SCX25" s="185"/>
      <c r="SCY25" s="185"/>
      <c r="SCZ25" s="185"/>
      <c r="SDA25" s="185"/>
      <c r="SDB25" s="185"/>
      <c r="SDC25" s="185"/>
      <c r="SDD25" s="185"/>
      <c r="SDE25" s="185"/>
      <c r="SDF25" s="185"/>
      <c r="SDG25" s="185"/>
      <c r="SDH25" s="185"/>
      <c r="SDI25" s="185"/>
      <c r="SDJ25" s="185"/>
      <c r="SDK25" s="185"/>
      <c r="SDL25" s="185"/>
      <c r="SDM25" s="185"/>
      <c r="SDN25" s="185"/>
      <c r="SDO25" s="185"/>
      <c r="SDP25" s="185"/>
      <c r="SDQ25" s="185"/>
      <c r="SDR25" s="185"/>
      <c r="SDS25" s="185"/>
      <c r="SDT25" s="185"/>
      <c r="SDU25" s="185"/>
      <c r="SDV25" s="185"/>
      <c r="SDW25" s="185"/>
      <c r="SDX25" s="185"/>
      <c r="SDY25" s="185"/>
      <c r="SDZ25" s="185"/>
      <c r="SEA25" s="185"/>
      <c r="SEB25" s="185"/>
      <c r="SEC25" s="185"/>
      <c r="SED25" s="185"/>
      <c r="SEE25" s="185"/>
      <c r="SEF25" s="185"/>
      <c r="SEG25" s="185"/>
      <c r="SEH25" s="185"/>
      <c r="SEI25" s="185"/>
      <c r="SEJ25" s="185"/>
      <c r="SEK25" s="185"/>
      <c r="SEL25" s="185"/>
      <c r="SEM25" s="185"/>
      <c r="SEN25" s="185"/>
      <c r="SEO25" s="185"/>
      <c r="SEP25" s="185"/>
      <c r="SEQ25" s="185"/>
      <c r="SER25" s="185"/>
      <c r="SES25" s="185"/>
      <c r="SET25" s="185"/>
      <c r="SEU25" s="185"/>
      <c r="SEV25" s="185"/>
      <c r="SEW25" s="185"/>
      <c r="SEX25" s="185"/>
      <c r="SEY25" s="185"/>
      <c r="SEZ25" s="185"/>
      <c r="SFA25" s="185"/>
      <c r="SFB25" s="185"/>
      <c r="SFC25" s="185"/>
      <c r="SFD25" s="185"/>
      <c r="SFE25" s="185"/>
      <c r="SFF25" s="185"/>
      <c r="SFG25" s="185"/>
      <c r="SFH25" s="185"/>
      <c r="SFI25" s="185"/>
      <c r="SFJ25" s="185"/>
      <c r="SFK25" s="185"/>
      <c r="SFL25" s="185"/>
      <c r="SFM25" s="185"/>
      <c r="SFN25" s="185"/>
      <c r="SFO25" s="185"/>
      <c r="SFP25" s="185"/>
      <c r="SFQ25" s="185"/>
      <c r="SFR25" s="185"/>
      <c r="SFS25" s="185"/>
      <c r="SFT25" s="185"/>
      <c r="SFU25" s="185"/>
      <c r="SFV25" s="185"/>
      <c r="SFW25" s="185"/>
      <c r="SFX25" s="185"/>
      <c r="SFY25" s="185"/>
      <c r="SFZ25" s="185"/>
      <c r="SGA25" s="185"/>
      <c r="SGB25" s="185"/>
      <c r="SGC25" s="185"/>
      <c r="SGD25" s="185"/>
      <c r="SGE25" s="185"/>
      <c r="SGF25" s="185"/>
      <c r="SGG25" s="185"/>
      <c r="SGH25" s="185"/>
      <c r="SGI25" s="185"/>
      <c r="SGJ25" s="185"/>
      <c r="SGK25" s="185"/>
      <c r="SGL25" s="185"/>
      <c r="SGM25" s="185"/>
      <c r="SGN25" s="185"/>
      <c r="SGO25" s="185"/>
      <c r="SGP25" s="185"/>
      <c r="SGQ25" s="185"/>
      <c r="SGR25" s="185"/>
      <c r="SGS25" s="185"/>
      <c r="SGT25" s="185"/>
      <c r="SGU25" s="185"/>
      <c r="SGV25" s="185"/>
      <c r="SGW25" s="185"/>
      <c r="SGX25" s="185"/>
      <c r="SGY25" s="185"/>
      <c r="SGZ25" s="185"/>
      <c r="SHA25" s="185"/>
      <c r="SHB25" s="185"/>
      <c r="SHC25" s="185"/>
      <c r="SHD25" s="185"/>
      <c r="SHE25" s="185"/>
      <c r="SHF25" s="185"/>
      <c r="SHG25" s="185"/>
      <c r="SHH25" s="185"/>
      <c r="SHI25" s="185"/>
      <c r="SHJ25" s="185"/>
      <c r="SHK25" s="185"/>
      <c r="SHL25" s="185"/>
      <c r="SHM25" s="185"/>
      <c r="SHN25" s="185"/>
      <c r="SHO25" s="185"/>
      <c r="SHP25" s="185"/>
      <c r="SHQ25" s="185"/>
      <c r="SHR25" s="185"/>
      <c r="SHS25" s="185"/>
      <c r="SHT25" s="185"/>
      <c r="SHU25" s="185"/>
      <c r="SHV25" s="185"/>
      <c r="SHW25" s="185"/>
      <c r="SHX25" s="185"/>
      <c r="SHY25" s="185"/>
      <c r="SHZ25" s="185"/>
      <c r="SIA25" s="185"/>
      <c r="SIB25" s="185"/>
      <c r="SIC25" s="185"/>
      <c r="SID25" s="185"/>
      <c r="SIE25" s="185"/>
      <c r="SIF25" s="185"/>
      <c r="SIG25" s="185"/>
      <c r="SIH25" s="185"/>
      <c r="SII25" s="185"/>
      <c r="SIJ25" s="185"/>
      <c r="SIK25" s="185"/>
      <c r="SIL25" s="185"/>
      <c r="SIM25" s="185"/>
      <c r="SIN25" s="185"/>
      <c r="SIO25" s="185"/>
      <c r="SIP25" s="185"/>
      <c r="SIQ25" s="185"/>
      <c r="SIR25" s="185"/>
      <c r="SIS25" s="185"/>
      <c r="SIT25" s="185"/>
      <c r="SIU25" s="185"/>
      <c r="SIV25" s="185"/>
      <c r="SIW25" s="185"/>
      <c r="SIX25" s="185"/>
      <c r="SIY25" s="185"/>
      <c r="SIZ25" s="185"/>
      <c r="SJA25" s="185"/>
      <c r="SJB25" s="185"/>
      <c r="SJC25" s="185"/>
      <c r="SJD25" s="185"/>
      <c r="SJE25" s="185"/>
      <c r="SJF25" s="185"/>
      <c r="SJG25" s="185"/>
      <c r="SJH25" s="185"/>
      <c r="SJI25" s="185"/>
      <c r="SJJ25" s="185"/>
      <c r="SJK25" s="185"/>
      <c r="SJL25" s="185"/>
      <c r="SJM25" s="185"/>
      <c r="SJN25" s="185"/>
      <c r="SJO25" s="185"/>
      <c r="SJP25" s="185"/>
      <c r="SJQ25" s="185"/>
      <c r="SJR25" s="185"/>
      <c r="SJS25" s="185"/>
      <c r="SJT25" s="185"/>
      <c r="SJU25" s="185"/>
      <c r="SJV25" s="185"/>
      <c r="SJW25" s="185"/>
      <c r="SJX25" s="185"/>
      <c r="SJY25" s="185"/>
      <c r="SJZ25" s="185"/>
      <c r="SKA25" s="185"/>
      <c r="SKB25" s="185"/>
      <c r="SKC25" s="185"/>
      <c r="SKD25" s="185"/>
      <c r="SKE25" s="185"/>
      <c r="SKF25" s="185"/>
      <c r="SKG25" s="185"/>
      <c r="SKH25" s="185"/>
      <c r="SKI25" s="185"/>
      <c r="SKJ25" s="185"/>
      <c r="SKK25" s="185"/>
      <c r="SKL25" s="185"/>
      <c r="SKM25" s="185"/>
      <c r="SKN25" s="185"/>
      <c r="SKO25" s="185"/>
      <c r="SKP25" s="185"/>
      <c r="SKQ25" s="185"/>
      <c r="SKR25" s="185"/>
      <c r="SKS25" s="185"/>
      <c r="SKT25" s="185"/>
      <c r="SKU25" s="185"/>
      <c r="SKV25" s="185"/>
      <c r="SKW25" s="185"/>
      <c r="SKX25" s="185"/>
      <c r="SKY25" s="185"/>
      <c r="SKZ25" s="185"/>
      <c r="SLA25" s="185"/>
      <c r="SLB25" s="185"/>
      <c r="SLC25" s="185"/>
      <c r="SLD25" s="185"/>
      <c r="SLE25" s="185"/>
      <c r="SLF25" s="185"/>
      <c r="SLG25" s="185"/>
      <c r="SLH25" s="185"/>
      <c r="SLI25" s="185"/>
      <c r="SLJ25" s="185"/>
      <c r="SLK25" s="185"/>
      <c r="SLL25" s="185"/>
      <c r="SLM25" s="185"/>
      <c r="SLN25" s="185"/>
      <c r="SLO25" s="185"/>
      <c r="SLP25" s="185"/>
      <c r="SLQ25" s="185"/>
      <c r="SLR25" s="185"/>
      <c r="SLS25" s="185"/>
      <c r="SLT25" s="185"/>
      <c r="SLU25" s="185"/>
      <c r="SLV25" s="185"/>
      <c r="SLW25" s="185"/>
      <c r="SLX25" s="185"/>
      <c r="SLY25" s="185"/>
      <c r="SLZ25" s="185"/>
      <c r="SMA25" s="185"/>
      <c r="SMB25" s="185"/>
      <c r="SMC25" s="185"/>
      <c r="SMD25" s="185"/>
      <c r="SME25" s="185"/>
      <c r="SMF25" s="185"/>
      <c r="SMG25" s="185"/>
      <c r="SMH25" s="185"/>
      <c r="SMI25" s="185"/>
      <c r="SMJ25" s="185"/>
      <c r="SMK25" s="185"/>
      <c r="SML25" s="185"/>
      <c r="SMM25" s="185"/>
      <c r="SMN25" s="185"/>
      <c r="SMO25" s="185"/>
      <c r="SMP25" s="185"/>
      <c r="SMQ25" s="185"/>
      <c r="SMR25" s="185"/>
      <c r="SMS25" s="185"/>
      <c r="SMT25" s="185"/>
      <c r="SMU25" s="185"/>
      <c r="SMV25" s="185"/>
      <c r="SMW25" s="185"/>
      <c r="SMX25" s="185"/>
      <c r="SMY25" s="185"/>
      <c r="SMZ25" s="185"/>
      <c r="SNA25" s="185"/>
      <c r="SNB25" s="185"/>
      <c r="SNC25" s="185"/>
      <c r="SND25" s="185"/>
      <c r="SNE25" s="185"/>
      <c r="SNF25" s="185"/>
      <c r="SNG25" s="185"/>
      <c r="SNH25" s="185"/>
      <c r="SNI25" s="185"/>
      <c r="SNJ25" s="185"/>
      <c r="SNK25" s="185"/>
      <c r="SNL25" s="185"/>
      <c r="SNM25" s="185"/>
      <c r="SNN25" s="185"/>
      <c r="SNO25" s="185"/>
      <c r="SNP25" s="185"/>
      <c r="SNQ25" s="185"/>
      <c r="SNR25" s="185"/>
      <c r="SNS25" s="185"/>
      <c r="SNT25" s="185"/>
      <c r="SNU25" s="185"/>
      <c r="SNV25" s="185"/>
      <c r="SNW25" s="185"/>
      <c r="SNX25" s="185"/>
      <c r="SNY25" s="185"/>
      <c r="SNZ25" s="185"/>
      <c r="SOA25" s="185"/>
      <c r="SOB25" s="185"/>
      <c r="SOC25" s="185"/>
      <c r="SOD25" s="185"/>
      <c r="SOE25" s="185"/>
      <c r="SOF25" s="185"/>
      <c r="SOG25" s="185"/>
      <c r="SOH25" s="185"/>
      <c r="SOI25" s="185"/>
      <c r="SOJ25" s="185"/>
      <c r="SOK25" s="185"/>
      <c r="SOL25" s="185"/>
      <c r="SOM25" s="185"/>
      <c r="SON25" s="185"/>
      <c r="SOO25" s="185"/>
      <c r="SOP25" s="185"/>
      <c r="SOQ25" s="185"/>
      <c r="SOR25" s="185"/>
      <c r="SOS25" s="185"/>
      <c r="SOT25" s="185"/>
      <c r="SOU25" s="185"/>
      <c r="SOV25" s="185"/>
      <c r="SOW25" s="185"/>
      <c r="SOX25" s="185"/>
      <c r="SOY25" s="185"/>
      <c r="SOZ25" s="185"/>
      <c r="SPA25" s="185"/>
      <c r="SPB25" s="185"/>
      <c r="SPC25" s="185"/>
      <c r="SPD25" s="185"/>
      <c r="SPE25" s="185"/>
      <c r="SPF25" s="185"/>
      <c r="SPG25" s="185"/>
      <c r="SPH25" s="185"/>
      <c r="SPI25" s="185"/>
      <c r="SPJ25" s="185"/>
      <c r="SPK25" s="185"/>
      <c r="SPL25" s="185"/>
      <c r="SPM25" s="185"/>
      <c r="SPN25" s="185"/>
      <c r="SPO25" s="185"/>
      <c r="SPP25" s="185"/>
      <c r="SPQ25" s="185"/>
      <c r="SPR25" s="185"/>
      <c r="SPS25" s="185"/>
      <c r="SPT25" s="185"/>
      <c r="SPU25" s="185"/>
      <c r="SPV25" s="185"/>
      <c r="SPW25" s="185"/>
      <c r="SPX25" s="185"/>
      <c r="SPY25" s="185"/>
      <c r="SPZ25" s="185"/>
      <c r="SQA25" s="185"/>
      <c r="SQB25" s="185"/>
      <c r="SQC25" s="185"/>
      <c r="SQD25" s="185"/>
      <c r="SQE25" s="185"/>
      <c r="SQF25" s="185"/>
      <c r="SQG25" s="185"/>
      <c r="SQH25" s="185"/>
      <c r="SQI25" s="185"/>
      <c r="SQJ25" s="185"/>
      <c r="SQK25" s="185"/>
      <c r="SQL25" s="185"/>
      <c r="SQM25" s="185"/>
      <c r="SQN25" s="185"/>
      <c r="SQO25" s="185"/>
      <c r="SQP25" s="185"/>
      <c r="SQQ25" s="185"/>
      <c r="SQR25" s="185"/>
      <c r="SQS25" s="185"/>
      <c r="SQT25" s="185"/>
      <c r="SQU25" s="185"/>
      <c r="SQV25" s="185"/>
      <c r="SQW25" s="185"/>
      <c r="SQX25" s="185"/>
      <c r="SQY25" s="185"/>
      <c r="SQZ25" s="185"/>
      <c r="SRA25" s="185"/>
      <c r="SRB25" s="185"/>
      <c r="SRC25" s="185"/>
      <c r="SRD25" s="185"/>
      <c r="SRE25" s="185"/>
      <c r="SRF25" s="185"/>
      <c r="SRG25" s="185"/>
      <c r="SRH25" s="185"/>
      <c r="SRI25" s="185"/>
      <c r="SRJ25" s="185"/>
      <c r="SRK25" s="185"/>
      <c r="SRL25" s="185"/>
      <c r="SRM25" s="185"/>
      <c r="SRN25" s="185"/>
      <c r="SRO25" s="185"/>
      <c r="SRP25" s="185"/>
      <c r="SRQ25" s="185"/>
      <c r="SRR25" s="185"/>
      <c r="SRS25" s="185"/>
      <c r="SRT25" s="185"/>
      <c r="SRU25" s="185"/>
      <c r="SRV25" s="185"/>
      <c r="SRW25" s="185"/>
      <c r="SRX25" s="185"/>
      <c r="SRY25" s="185"/>
      <c r="SRZ25" s="185"/>
      <c r="SSA25" s="185"/>
      <c r="SSB25" s="185"/>
      <c r="SSC25" s="185"/>
      <c r="SSD25" s="185"/>
      <c r="SSE25" s="185"/>
      <c r="SSF25" s="185"/>
      <c r="SSG25" s="185"/>
      <c r="SSH25" s="185"/>
      <c r="SSI25" s="185"/>
      <c r="SSJ25" s="185"/>
      <c r="SSK25" s="185"/>
      <c r="SSL25" s="185"/>
      <c r="SSM25" s="185"/>
      <c r="SSN25" s="185"/>
      <c r="SSO25" s="185"/>
      <c r="SSP25" s="185"/>
      <c r="SSQ25" s="185"/>
      <c r="SSR25" s="185"/>
      <c r="SSS25" s="185"/>
      <c r="SST25" s="185"/>
      <c r="SSU25" s="185"/>
      <c r="SSV25" s="185"/>
      <c r="SSW25" s="185"/>
      <c r="SSX25" s="185"/>
      <c r="SSY25" s="185"/>
      <c r="SSZ25" s="185"/>
      <c r="STA25" s="185"/>
      <c r="STB25" s="185"/>
      <c r="STC25" s="185"/>
      <c r="STD25" s="185"/>
      <c r="STE25" s="185"/>
      <c r="STF25" s="185"/>
      <c r="STG25" s="185"/>
      <c r="STH25" s="185"/>
      <c r="STI25" s="185"/>
      <c r="STJ25" s="185"/>
      <c r="STK25" s="185"/>
      <c r="STL25" s="185"/>
      <c r="STM25" s="185"/>
      <c r="STN25" s="185"/>
      <c r="STO25" s="185"/>
      <c r="STP25" s="185"/>
      <c r="STQ25" s="185"/>
      <c r="STR25" s="185"/>
      <c r="STS25" s="185"/>
      <c r="STT25" s="185"/>
      <c r="STU25" s="185"/>
      <c r="STV25" s="185"/>
      <c r="STW25" s="185"/>
      <c r="STX25" s="185"/>
      <c r="STY25" s="185"/>
      <c r="STZ25" s="185"/>
      <c r="SUA25" s="185"/>
      <c r="SUB25" s="185"/>
      <c r="SUC25" s="185"/>
      <c r="SUD25" s="185"/>
      <c r="SUE25" s="185"/>
      <c r="SUF25" s="185"/>
      <c r="SUG25" s="185"/>
      <c r="SUH25" s="185"/>
      <c r="SUI25" s="185"/>
      <c r="SUJ25" s="185"/>
      <c r="SUK25" s="185"/>
      <c r="SUL25" s="185"/>
      <c r="SUM25" s="185"/>
      <c r="SUN25" s="185"/>
      <c r="SUO25" s="185"/>
      <c r="SUP25" s="185"/>
      <c r="SUQ25" s="185"/>
      <c r="SUR25" s="185"/>
      <c r="SUS25" s="185"/>
      <c r="SUT25" s="185"/>
      <c r="SUU25" s="185"/>
      <c r="SUV25" s="185"/>
      <c r="SUW25" s="185"/>
      <c r="SUX25" s="185"/>
      <c r="SUY25" s="185"/>
      <c r="SUZ25" s="185"/>
      <c r="SVA25" s="185"/>
      <c r="SVB25" s="185"/>
      <c r="SVC25" s="185"/>
      <c r="SVD25" s="185"/>
      <c r="SVE25" s="185"/>
      <c r="SVF25" s="185"/>
      <c r="SVG25" s="185"/>
      <c r="SVH25" s="185"/>
      <c r="SVI25" s="185"/>
      <c r="SVJ25" s="185"/>
      <c r="SVK25" s="185"/>
      <c r="SVL25" s="185"/>
      <c r="SVM25" s="185"/>
      <c r="SVN25" s="185"/>
      <c r="SVO25" s="185"/>
      <c r="SVP25" s="185"/>
      <c r="SVQ25" s="185"/>
      <c r="SVR25" s="185"/>
      <c r="SVS25" s="185"/>
      <c r="SVT25" s="185"/>
      <c r="SVU25" s="185"/>
      <c r="SVV25" s="185"/>
      <c r="SVW25" s="185"/>
      <c r="SVX25" s="185"/>
      <c r="SVY25" s="185"/>
      <c r="SVZ25" s="185"/>
      <c r="SWA25" s="185"/>
      <c r="SWB25" s="185"/>
      <c r="SWC25" s="185"/>
      <c r="SWD25" s="185"/>
      <c r="SWE25" s="185"/>
      <c r="SWF25" s="185"/>
      <c r="SWG25" s="185"/>
      <c r="SWH25" s="185"/>
      <c r="SWI25" s="185"/>
      <c r="SWJ25" s="185"/>
      <c r="SWK25" s="185"/>
      <c r="SWL25" s="185"/>
      <c r="SWM25" s="185"/>
      <c r="SWN25" s="185"/>
      <c r="SWO25" s="185"/>
      <c r="SWP25" s="185"/>
      <c r="SWQ25" s="185"/>
      <c r="SWR25" s="185"/>
      <c r="SWS25" s="185"/>
      <c r="SWT25" s="185"/>
      <c r="SWU25" s="185"/>
      <c r="SWV25" s="185"/>
      <c r="SWW25" s="185"/>
      <c r="SWX25" s="185"/>
      <c r="SWY25" s="185"/>
      <c r="SWZ25" s="185"/>
      <c r="SXA25" s="185"/>
      <c r="SXB25" s="185"/>
      <c r="SXC25" s="185"/>
      <c r="SXD25" s="185"/>
      <c r="SXE25" s="185"/>
      <c r="SXF25" s="185"/>
      <c r="SXG25" s="185"/>
      <c r="SXH25" s="185"/>
      <c r="SXI25" s="185"/>
      <c r="SXJ25" s="185"/>
      <c r="SXK25" s="185"/>
      <c r="SXL25" s="185"/>
      <c r="SXM25" s="185"/>
      <c r="SXN25" s="185"/>
      <c r="SXO25" s="185"/>
      <c r="SXP25" s="185"/>
      <c r="SXQ25" s="185"/>
      <c r="SXR25" s="185"/>
      <c r="SXS25" s="185"/>
      <c r="SXT25" s="185"/>
      <c r="SXU25" s="185"/>
      <c r="SXV25" s="185"/>
      <c r="SXW25" s="185"/>
      <c r="SXX25" s="185"/>
      <c r="SXY25" s="185"/>
      <c r="SXZ25" s="185"/>
      <c r="SYA25" s="185"/>
      <c r="SYB25" s="185"/>
      <c r="SYC25" s="185"/>
      <c r="SYD25" s="185"/>
      <c r="SYE25" s="185"/>
      <c r="SYF25" s="185"/>
      <c r="SYG25" s="185"/>
      <c r="SYH25" s="185"/>
      <c r="SYI25" s="185"/>
      <c r="SYJ25" s="185"/>
      <c r="SYK25" s="185"/>
      <c r="SYL25" s="185"/>
      <c r="SYM25" s="185"/>
      <c r="SYN25" s="185"/>
      <c r="SYO25" s="185"/>
      <c r="SYP25" s="185"/>
      <c r="SYQ25" s="185"/>
      <c r="SYR25" s="185"/>
      <c r="SYS25" s="185"/>
      <c r="SYT25" s="185"/>
      <c r="SYU25" s="185"/>
      <c r="SYV25" s="185"/>
      <c r="SYW25" s="185"/>
      <c r="SYX25" s="185"/>
      <c r="SYY25" s="185"/>
      <c r="SYZ25" s="185"/>
      <c r="SZA25" s="185"/>
      <c r="SZB25" s="185"/>
      <c r="SZC25" s="185"/>
      <c r="SZD25" s="185"/>
      <c r="SZE25" s="185"/>
      <c r="SZF25" s="185"/>
      <c r="SZG25" s="185"/>
      <c r="SZH25" s="185"/>
      <c r="SZI25" s="185"/>
      <c r="SZJ25" s="185"/>
      <c r="SZK25" s="185"/>
      <c r="SZL25" s="185"/>
      <c r="SZM25" s="185"/>
      <c r="SZN25" s="185"/>
      <c r="SZO25" s="185"/>
      <c r="SZP25" s="185"/>
      <c r="SZQ25" s="185"/>
      <c r="SZR25" s="185"/>
      <c r="SZS25" s="185"/>
      <c r="SZT25" s="185"/>
      <c r="SZU25" s="185"/>
      <c r="SZV25" s="185"/>
      <c r="SZW25" s="185"/>
      <c r="SZX25" s="185"/>
      <c r="SZY25" s="185"/>
      <c r="SZZ25" s="185"/>
      <c r="TAA25" s="185"/>
      <c r="TAB25" s="185"/>
      <c r="TAC25" s="185"/>
      <c r="TAD25" s="185"/>
      <c r="TAE25" s="185"/>
      <c r="TAF25" s="185"/>
      <c r="TAG25" s="185"/>
      <c r="TAH25" s="185"/>
      <c r="TAI25" s="185"/>
      <c r="TAJ25" s="185"/>
      <c r="TAK25" s="185"/>
      <c r="TAL25" s="185"/>
      <c r="TAM25" s="185"/>
      <c r="TAN25" s="185"/>
      <c r="TAO25" s="185"/>
      <c r="TAP25" s="185"/>
      <c r="TAQ25" s="185"/>
      <c r="TAR25" s="185"/>
      <c r="TAS25" s="185"/>
      <c r="TAT25" s="185"/>
      <c r="TAU25" s="185"/>
      <c r="TAV25" s="185"/>
      <c r="TAW25" s="185"/>
      <c r="TAX25" s="185"/>
      <c r="TAY25" s="185"/>
      <c r="TAZ25" s="185"/>
      <c r="TBA25" s="185"/>
      <c r="TBB25" s="185"/>
      <c r="TBC25" s="185"/>
      <c r="TBD25" s="185"/>
      <c r="TBE25" s="185"/>
      <c r="TBF25" s="185"/>
      <c r="TBG25" s="185"/>
      <c r="TBH25" s="185"/>
      <c r="TBI25" s="185"/>
      <c r="TBJ25" s="185"/>
      <c r="TBK25" s="185"/>
      <c r="TBL25" s="185"/>
      <c r="TBM25" s="185"/>
      <c r="TBN25" s="185"/>
      <c r="TBO25" s="185"/>
      <c r="TBP25" s="185"/>
      <c r="TBQ25" s="185"/>
      <c r="TBR25" s="185"/>
      <c r="TBS25" s="185"/>
      <c r="TBT25" s="185"/>
      <c r="TBU25" s="185"/>
      <c r="TBV25" s="185"/>
      <c r="TBW25" s="185"/>
      <c r="TBX25" s="185"/>
      <c r="TBY25" s="185"/>
      <c r="TBZ25" s="185"/>
      <c r="TCA25" s="185"/>
      <c r="TCB25" s="185"/>
      <c r="TCC25" s="185"/>
      <c r="TCD25" s="185"/>
      <c r="TCE25" s="185"/>
      <c r="TCF25" s="185"/>
      <c r="TCG25" s="185"/>
      <c r="TCH25" s="185"/>
      <c r="TCI25" s="185"/>
      <c r="TCJ25" s="185"/>
      <c r="TCK25" s="185"/>
      <c r="TCL25" s="185"/>
      <c r="TCM25" s="185"/>
      <c r="TCN25" s="185"/>
      <c r="TCO25" s="185"/>
      <c r="TCP25" s="185"/>
      <c r="TCQ25" s="185"/>
      <c r="TCR25" s="185"/>
      <c r="TCS25" s="185"/>
      <c r="TCT25" s="185"/>
      <c r="TCU25" s="185"/>
      <c r="TCV25" s="185"/>
      <c r="TCW25" s="185"/>
      <c r="TCX25" s="185"/>
      <c r="TCY25" s="185"/>
      <c r="TCZ25" s="185"/>
      <c r="TDA25" s="185"/>
      <c r="TDB25" s="185"/>
      <c r="TDC25" s="185"/>
      <c r="TDD25" s="185"/>
      <c r="TDE25" s="185"/>
      <c r="TDF25" s="185"/>
      <c r="TDG25" s="185"/>
      <c r="TDH25" s="185"/>
      <c r="TDI25" s="185"/>
      <c r="TDJ25" s="185"/>
      <c r="TDK25" s="185"/>
      <c r="TDL25" s="185"/>
      <c r="TDM25" s="185"/>
      <c r="TDN25" s="185"/>
      <c r="TDO25" s="185"/>
      <c r="TDP25" s="185"/>
      <c r="TDQ25" s="185"/>
      <c r="TDR25" s="185"/>
      <c r="TDS25" s="185"/>
      <c r="TDT25" s="185"/>
      <c r="TDU25" s="185"/>
      <c r="TDV25" s="185"/>
      <c r="TDW25" s="185"/>
      <c r="TDX25" s="185"/>
      <c r="TDY25" s="185"/>
      <c r="TDZ25" s="185"/>
      <c r="TEA25" s="185"/>
      <c r="TEB25" s="185"/>
      <c r="TEC25" s="185"/>
      <c r="TED25" s="185"/>
      <c r="TEE25" s="185"/>
      <c r="TEF25" s="185"/>
      <c r="TEG25" s="185"/>
      <c r="TEH25" s="185"/>
      <c r="TEI25" s="185"/>
      <c r="TEJ25" s="185"/>
      <c r="TEK25" s="185"/>
      <c r="TEL25" s="185"/>
      <c r="TEM25" s="185"/>
      <c r="TEN25" s="185"/>
      <c r="TEO25" s="185"/>
      <c r="TEP25" s="185"/>
      <c r="TEQ25" s="185"/>
      <c r="TER25" s="185"/>
      <c r="TES25" s="185"/>
      <c r="TET25" s="185"/>
      <c r="TEU25" s="185"/>
      <c r="TEV25" s="185"/>
      <c r="TEW25" s="185"/>
      <c r="TEX25" s="185"/>
      <c r="TEY25" s="185"/>
      <c r="TEZ25" s="185"/>
      <c r="TFA25" s="185"/>
      <c r="TFB25" s="185"/>
      <c r="TFC25" s="185"/>
      <c r="TFD25" s="185"/>
      <c r="TFE25" s="185"/>
      <c r="TFF25" s="185"/>
      <c r="TFG25" s="185"/>
      <c r="TFH25" s="185"/>
      <c r="TFI25" s="185"/>
      <c r="TFJ25" s="185"/>
      <c r="TFK25" s="185"/>
      <c r="TFL25" s="185"/>
      <c r="TFM25" s="185"/>
      <c r="TFN25" s="185"/>
      <c r="TFO25" s="185"/>
      <c r="TFP25" s="185"/>
      <c r="TFQ25" s="185"/>
      <c r="TFR25" s="185"/>
      <c r="TFS25" s="185"/>
      <c r="TFT25" s="185"/>
      <c r="TFU25" s="185"/>
      <c r="TFV25" s="185"/>
      <c r="TFW25" s="185"/>
      <c r="TFX25" s="185"/>
      <c r="TFY25" s="185"/>
      <c r="TFZ25" s="185"/>
      <c r="TGA25" s="185"/>
      <c r="TGB25" s="185"/>
      <c r="TGC25" s="185"/>
      <c r="TGD25" s="185"/>
      <c r="TGE25" s="185"/>
      <c r="TGF25" s="185"/>
      <c r="TGG25" s="185"/>
      <c r="TGH25" s="185"/>
      <c r="TGI25" s="185"/>
      <c r="TGJ25" s="185"/>
      <c r="TGK25" s="185"/>
      <c r="TGL25" s="185"/>
      <c r="TGM25" s="185"/>
      <c r="TGN25" s="185"/>
      <c r="TGO25" s="185"/>
      <c r="TGP25" s="185"/>
      <c r="TGQ25" s="185"/>
      <c r="TGR25" s="185"/>
      <c r="TGS25" s="185"/>
      <c r="TGT25" s="185"/>
      <c r="TGU25" s="185"/>
      <c r="TGV25" s="185"/>
      <c r="TGW25" s="185"/>
      <c r="TGX25" s="185"/>
      <c r="TGY25" s="185"/>
      <c r="TGZ25" s="185"/>
      <c r="THA25" s="185"/>
      <c r="THB25" s="185"/>
      <c r="THC25" s="185"/>
      <c r="THD25" s="185"/>
      <c r="THE25" s="185"/>
      <c r="THF25" s="185"/>
      <c r="THG25" s="185"/>
      <c r="THH25" s="185"/>
      <c r="THI25" s="185"/>
      <c r="THJ25" s="185"/>
      <c r="THK25" s="185"/>
      <c r="THL25" s="185"/>
      <c r="THM25" s="185"/>
      <c r="THN25" s="185"/>
      <c r="THO25" s="185"/>
      <c r="THP25" s="185"/>
      <c r="THQ25" s="185"/>
      <c r="THR25" s="185"/>
      <c r="THS25" s="185"/>
      <c r="THT25" s="185"/>
      <c r="THU25" s="185"/>
      <c r="THV25" s="185"/>
      <c r="THW25" s="185"/>
      <c r="THX25" s="185"/>
      <c r="THY25" s="185"/>
      <c r="THZ25" s="185"/>
      <c r="TIA25" s="185"/>
      <c r="TIB25" s="185"/>
      <c r="TIC25" s="185"/>
      <c r="TID25" s="185"/>
      <c r="TIE25" s="185"/>
      <c r="TIF25" s="185"/>
      <c r="TIG25" s="185"/>
      <c r="TIH25" s="185"/>
      <c r="TII25" s="185"/>
      <c r="TIJ25" s="185"/>
      <c r="TIK25" s="185"/>
      <c r="TIL25" s="185"/>
      <c r="TIM25" s="185"/>
      <c r="TIN25" s="185"/>
      <c r="TIO25" s="185"/>
      <c r="TIP25" s="185"/>
      <c r="TIQ25" s="185"/>
      <c r="TIR25" s="185"/>
      <c r="TIS25" s="185"/>
      <c r="TIT25" s="185"/>
      <c r="TIU25" s="185"/>
      <c r="TIV25" s="185"/>
      <c r="TIW25" s="185"/>
      <c r="TIX25" s="185"/>
      <c r="TIY25" s="185"/>
      <c r="TIZ25" s="185"/>
      <c r="TJA25" s="185"/>
      <c r="TJB25" s="185"/>
      <c r="TJC25" s="185"/>
      <c r="TJD25" s="185"/>
      <c r="TJE25" s="185"/>
      <c r="TJF25" s="185"/>
      <c r="TJG25" s="185"/>
      <c r="TJH25" s="185"/>
      <c r="TJI25" s="185"/>
      <c r="TJJ25" s="185"/>
      <c r="TJK25" s="185"/>
      <c r="TJL25" s="185"/>
      <c r="TJM25" s="185"/>
      <c r="TJN25" s="185"/>
      <c r="TJO25" s="185"/>
      <c r="TJP25" s="185"/>
      <c r="TJQ25" s="185"/>
      <c r="TJR25" s="185"/>
      <c r="TJS25" s="185"/>
      <c r="TJT25" s="185"/>
      <c r="TJU25" s="185"/>
      <c r="TJV25" s="185"/>
      <c r="TJW25" s="185"/>
      <c r="TJX25" s="185"/>
      <c r="TJY25" s="185"/>
      <c r="TJZ25" s="185"/>
      <c r="TKA25" s="185"/>
      <c r="TKB25" s="185"/>
      <c r="TKC25" s="185"/>
      <c r="TKD25" s="185"/>
      <c r="TKE25" s="185"/>
      <c r="TKF25" s="185"/>
      <c r="TKG25" s="185"/>
      <c r="TKH25" s="185"/>
      <c r="TKI25" s="185"/>
      <c r="TKJ25" s="185"/>
      <c r="TKK25" s="185"/>
      <c r="TKL25" s="185"/>
      <c r="TKM25" s="185"/>
      <c r="TKN25" s="185"/>
      <c r="TKO25" s="185"/>
      <c r="TKP25" s="185"/>
      <c r="TKQ25" s="185"/>
      <c r="TKR25" s="185"/>
      <c r="TKS25" s="185"/>
      <c r="TKT25" s="185"/>
      <c r="TKU25" s="185"/>
      <c r="TKV25" s="185"/>
      <c r="TKW25" s="185"/>
      <c r="TKX25" s="185"/>
      <c r="TKY25" s="185"/>
      <c r="TKZ25" s="185"/>
      <c r="TLA25" s="185"/>
      <c r="TLB25" s="185"/>
      <c r="TLC25" s="185"/>
      <c r="TLD25" s="185"/>
      <c r="TLE25" s="185"/>
      <c r="TLF25" s="185"/>
      <c r="TLG25" s="185"/>
      <c r="TLH25" s="185"/>
      <c r="TLI25" s="185"/>
      <c r="TLJ25" s="185"/>
      <c r="TLK25" s="185"/>
      <c r="TLL25" s="185"/>
      <c r="TLM25" s="185"/>
      <c r="TLN25" s="185"/>
      <c r="TLO25" s="185"/>
      <c r="TLP25" s="185"/>
      <c r="TLQ25" s="185"/>
      <c r="TLR25" s="185"/>
      <c r="TLS25" s="185"/>
      <c r="TLT25" s="185"/>
      <c r="TLU25" s="185"/>
      <c r="TLV25" s="185"/>
      <c r="TLW25" s="185"/>
      <c r="TLX25" s="185"/>
      <c r="TLY25" s="185"/>
      <c r="TLZ25" s="185"/>
      <c r="TMA25" s="185"/>
      <c r="TMB25" s="185"/>
      <c r="TMC25" s="185"/>
      <c r="TMD25" s="185"/>
      <c r="TME25" s="185"/>
      <c r="TMF25" s="185"/>
      <c r="TMG25" s="185"/>
      <c r="TMH25" s="185"/>
      <c r="TMI25" s="185"/>
      <c r="TMJ25" s="185"/>
      <c r="TMK25" s="185"/>
      <c r="TML25" s="185"/>
      <c r="TMM25" s="185"/>
      <c r="TMN25" s="185"/>
      <c r="TMO25" s="185"/>
      <c r="TMP25" s="185"/>
      <c r="TMQ25" s="185"/>
      <c r="TMR25" s="185"/>
      <c r="TMS25" s="185"/>
      <c r="TMT25" s="185"/>
      <c r="TMU25" s="185"/>
      <c r="TMV25" s="185"/>
      <c r="TMW25" s="185"/>
      <c r="TMX25" s="185"/>
      <c r="TMY25" s="185"/>
      <c r="TMZ25" s="185"/>
      <c r="TNA25" s="185"/>
      <c r="TNB25" s="185"/>
      <c r="TNC25" s="185"/>
      <c r="TND25" s="185"/>
      <c r="TNE25" s="185"/>
      <c r="TNF25" s="185"/>
      <c r="TNG25" s="185"/>
      <c r="TNH25" s="185"/>
      <c r="TNI25" s="185"/>
      <c r="TNJ25" s="185"/>
      <c r="TNK25" s="185"/>
      <c r="TNL25" s="185"/>
      <c r="TNM25" s="185"/>
      <c r="TNN25" s="185"/>
      <c r="TNO25" s="185"/>
      <c r="TNP25" s="185"/>
      <c r="TNQ25" s="185"/>
      <c r="TNR25" s="185"/>
      <c r="TNS25" s="185"/>
      <c r="TNT25" s="185"/>
      <c r="TNU25" s="185"/>
      <c r="TNV25" s="185"/>
      <c r="TNW25" s="185"/>
      <c r="TNX25" s="185"/>
      <c r="TNY25" s="185"/>
      <c r="TNZ25" s="185"/>
      <c r="TOA25" s="185"/>
      <c r="TOB25" s="185"/>
      <c r="TOC25" s="185"/>
      <c r="TOD25" s="185"/>
      <c r="TOE25" s="185"/>
      <c r="TOF25" s="185"/>
      <c r="TOG25" s="185"/>
      <c r="TOH25" s="185"/>
      <c r="TOI25" s="185"/>
      <c r="TOJ25" s="185"/>
      <c r="TOK25" s="185"/>
      <c r="TOL25" s="185"/>
      <c r="TOM25" s="185"/>
      <c r="TON25" s="185"/>
      <c r="TOO25" s="185"/>
      <c r="TOP25" s="185"/>
      <c r="TOQ25" s="185"/>
      <c r="TOR25" s="185"/>
      <c r="TOS25" s="185"/>
      <c r="TOT25" s="185"/>
      <c r="TOU25" s="185"/>
      <c r="TOV25" s="185"/>
      <c r="TOW25" s="185"/>
      <c r="TOX25" s="185"/>
      <c r="TOY25" s="185"/>
      <c r="TOZ25" s="185"/>
      <c r="TPA25" s="185"/>
      <c r="TPB25" s="185"/>
      <c r="TPC25" s="185"/>
      <c r="TPD25" s="185"/>
      <c r="TPE25" s="185"/>
      <c r="TPF25" s="185"/>
      <c r="TPG25" s="185"/>
      <c r="TPH25" s="185"/>
      <c r="TPI25" s="185"/>
      <c r="TPJ25" s="185"/>
      <c r="TPK25" s="185"/>
      <c r="TPL25" s="185"/>
      <c r="TPM25" s="185"/>
      <c r="TPN25" s="185"/>
      <c r="TPO25" s="185"/>
      <c r="TPP25" s="185"/>
      <c r="TPQ25" s="185"/>
      <c r="TPR25" s="185"/>
      <c r="TPS25" s="185"/>
      <c r="TPT25" s="185"/>
      <c r="TPU25" s="185"/>
      <c r="TPV25" s="185"/>
      <c r="TPW25" s="185"/>
      <c r="TPX25" s="185"/>
      <c r="TPY25" s="185"/>
      <c r="TPZ25" s="185"/>
      <c r="TQA25" s="185"/>
      <c r="TQB25" s="185"/>
      <c r="TQC25" s="185"/>
      <c r="TQD25" s="185"/>
      <c r="TQE25" s="185"/>
      <c r="TQF25" s="185"/>
      <c r="TQG25" s="185"/>
      <c r="TQH25" s="185"/>
      <c r="TQI25" s="185"/>
      <c r="TQJ25" s="185"/>
      <c r="TQK25" s="185"/>
      <c r="TQL25" s="185"/>
      <c r="TQM25" s="185"/>
      <c r="TQN25" s="185"/>
      <c r="TQO25" s="185"/>
      <c r="TQP25" s="185"/>
      <c r="TQQ25" s="185"/>
      <c r="TQR25" s="185"/>
      <c r="TQS25" s="185"/>
      <c r="TQT25" s="185"/>
      <c r="TQU25" s="185"/>
      <c r="TQV25" s="185"/>
      <c r="TQW25" s="185"/>
      <c r="TQX25" s="185"/>
      <c r="TQY25" s="185"/>
      <c r="TQZ25" s="185"/>
      <c r="TRA25" s="185"/>
      <c r="TRB25" s="185"/>
      <c r="TRC25" s="185"/>
      <c r="TRD25" s="185"/>
      <c r="TRE25" s="185"/>
      <c r="TRF25" s="185"/>
      <c r="TRG25" s="185"/>
      <c r="TRH25" s="185"/>
      <c r="TRI25" s="185"/>
      <c r="TRJ25" s="185"/>
      <c r="TRK25" s="185"/>
      <c r="TRL25" s="185"/>
      <c r="TRM25" s="185"/>
      <c r="TRN25" s="185"/>
      <c r="TRO25" s="185"/>
      <c r="TRP25" s="185"/>
      <c r="TRQ25" s="185"/>
      <c r="TRR25" s="185"/>
      <c r="TRS25" s="185"/>
      <c r="TRT25" s="185"/>
      <c r="TRU25" s="185"/>
      <c r="TRV25" s="185"/>
      <c r="TRW25" s="185"/>
      <c r="TRX25" s="185"/>
      <c r="TRY25" s="185"/>
      <c r="TRZ25" s="185"/>
      <c r="TSA25" s="185"/>
      <c r="TSB25" s="185"/>
      <c r="TSC25" s="185"/>
      <c r="TSD25" s="185"/>
      <c r="TSE25" s="185"/>
      <c r="TSF25" s="185"/>
      <c r="TSG25" s="185"/>
      <c r="TSH25" s="185"/>
      <c r="TSI25" s="185"/>
      <c r="TSJ25" s="185"/>
      <c r="TSK25" s="185"/>
      <c r="TSL25" s="185"/>
      <c r="TSM25" s="185"/>
      <c r="TSN25" s="185"/>
      <c r="TSO25" s="185"/>
      <c r="TSP25" s="185"/>
      <c r="TSQ25" s="185"/>
      <c r="TSR25" s="185"/>
      <c r="TSS25" s="185"/>
      <c r="TST25" s="185"/>
      <c r="TSU25" s="185"/>
      <c r="TSV25" s="185"/>
      <c r="TSW25" s="185"/>
      <c r="TSX25" s="185"/>
      <c r="TSY25" s="185"/>
      <c r="TSZ25" s="185"/>
      <c r="TTA25" s="185"/>
      <c r="TTB25" s="185"/>
      <c r="TTC25" s="185"/>
      <c r="TTD25" s="185"/>
      <c r="TTE25" s="185"/>
      <c r="TTF25" s="185"/>
      <c r="TTG25" s="185"/>
      <c r="TTH25" s="185"/>
      <c r="TTI25" s="185"/>
      <c r="TTJ25" s="185"/>
      <c r="TTK25" s="185"/>
      <c r="TTL25" s="185"/>
      <c r="TTM25" s="185"/>
      <c r="TTN25" s="185"/>
      <c r="TTO25" s="185"/>
      <c r="TTP25" s="185"/>
      <c r="TTQ25" s="185"/>
      <c r="TTR25" s="185"/>
      <c r="TTS25" s="185"/>
      <c r="TTT25" s="185"/>
      <c r="TTU25" s="185"/>
      <c r="TTV25" s="185"/>
      <c r="TTW25" s="185"/>
      <c r="TTX25" s="185"/>
      <c r="TTY25" s="185"/>
      <c r="TTZ25" s="185"/>
      <c r="TUA25" s="185"/>
      <c r="TUB25" s="185"/>
      <c r="TUC25" s="185"/>
      <c r="TUD25" s="185"/>
      <c r="TUE25" s="185"/>
      <c r="TUF25" s="185"/>
      <c r="TUG25" s="185"/>
      <c r="TUH25" s="185"/>
      <c r="TUI25" s="185"/>
      <c r="TUJ25" s="185"/>
      <c r="TUK25" s="185"/>
      <c r="TUL25" s="185"/>
      <c r="TUM25" s="185"/>
      <c r="TUN25" s="185"/>
      <c r="TUO25" s="185"/>
      <c r="TUP25" s="185"/>
      <c r="TUQ25" s="185"/>
      <c r="TUR25" s="185"/>
      <c r="TUS25" s="185"/>
      <c r="TUT25" s="185"/>
      <c r="TUU25" s="185"/>
      <c r="TUV25" s="185"/>
      <c r="TUW25" s="185"/>
      <c r="TUX25" s="185"/>
      <c r="TUY25" s="185"/>
      <c r="TUZ25" s="185"/>
      <c r="TVA25" s="185"/>
      <c r="TVB25" s="185"/>
      <c r="TVC25" s="185"/>
      <c r="TVD25" s="185"/>
      <c r="TVE25" s="185"/>
      <c r="TVF25" s="185"/>
      <c r="TVG25" s="185"/>
      <c r="TVH25" s="185"/>
      <c r="TVI25" s="185"/>
      <c r="TVJ25" s="185"/>
      <c r="TVK25" s="185"/>
      <c r="TVL25" s="185"/>
      <c r="TVM25" s="185"/>
      <c r="TVN25" s="185"/>
      <c r="TVO25" s="185"/>
      <c r="TVP25" s="185"/>
      <c r="TVQ25" s="185"/>
      <c r="TVR25" s="185"/>
      <c r="TVS25" s="185"/>
      <c r="TVT25" s="185"/>
      <c r="TVU25" s="185"/>
      <c r="TVV25" s="185"/>
      <c r="TVW25" s="185"/>
      <c r="TVX25" s="185"/>
      <c r="TVY25" s="185"/>
      <c r="TVZ25" s="185"/>
      <c r="TWA25" s="185"/>
      <c r="TWB25" s="185"/>
      <c r="TWC25" s="185"/>
      <c r="TWD25" s="185"/>
      <c r="TWE25" s="185"/>
      <c r="TWF25" s="185"/>
      <c r="TWG25" s="185"/>
      <c r="TWH25" s="185"/>
      <c r="TWI25" s="185"/>
      <c r="TWJ25" s="185"/>
      <c r="TWK25" s="185"/>
      <c r="TWL25" s="185"/>
      <c r="TWM25" s="185"/>
      <c r="TWN25" s="185"/>
      <c r="TWO25" s="185"/>
      <c r="TWP25" s="185"/>
      <c r="TWQ25" s="185"/>
      <c r="TWR25" s="185"/>
      <c r="TWS25" s="185"/>
      <c r="TWT25" s="185"/>
      <c r="TWU25" s="185"/>
      <c r="TWV25" s="185"/>
      <c r="TWW25" s="185"/>
      <c r="TWX25" s="185"/>
      <c r="TWY25" s="185"/>
      <c r="TWZ25" s="185"/>
      <c r="TXA25" s="185"/>
      <c r="TXB25" s="185"/>
      <c r="TXC25" s="185"/>
      <c r="TXD25" s="185"/>
      <c r="TXE25" s="185"/>
      <c r="TXF25" s="185"/>
      <c r="TXG25" s="185"/>
      <c r="TXH25" s="185"/>
      <c r="TXI25" s="185"/>
      <c r="TXJ25" s="185"/>
      <c r="TXK25" s="185"/>
      <c r="TXL25" s="185"/>
      <c r="TXM25" s="185"/>
      <c r="TXN25" s="185"/>
      <c r="TXO25" s="185"/>
      <c r="TXP25" s="185"/>
      <c r="TXQ25" s="185"/>
      <c r="TXR25" s="185"/>
      <c r="TXS25" s="185"/>
      <c r="TXT25" s="185"/>
      <c r="TXU25" s="185"/>
      <c r="TXV25" s="185"/>
      <c r="TXW25" s="185"/>
      <c r="TXX25" s="185"/>
      <c r="TXY25" s="185"/>
      <c r="TXZ25" s="185"/>
      <c r="TYA25" s="185"/>
      <c r="TYB25" s="185"/>
      <c r="TYC25" s="185"/>
      <c r="TYD25" s="185"/>
      <c r="TYE25" s="185"/>
      <c r="TYF25" s="185"/>
      <c r="TYG25" s="185"/>
      <c r="TYH25" s="185"/>
      <c r="TYI25" s="185"/>
      <c r="TYJ25" s="185"/>
      <c r="TYK25" s="185"/>
      <c r="TYL25" s="185"/>
      <c r="TYM25" s="185"/>
      <c r="TYN25" s="185"/>
      <c r="TYO25" s="185"/>
      <c r="TYP25" s="185"/>
      <c r="TYQ25" s="185"/>
      <c r="TYR25" s="185"/>
      <c r="TYS25" s="185"/>
      <c r="TYT25" s="185"/>
      <c r="TYU25" s="185"/>
      <c r="TYV25" s="185"/>
      <c r="TYW25" s="185"/>
      <c r="TYX25" s="185"/>
      <c r="TYY25" s="185"/>
      <c r="TYZ25" s="185"/>
      <c r="TZA25" s="185"/>
      <c r="TZB25" s="185"/>
      <c r="TZC25" s="185"/>
      <c r="TZD25" s="185"/>
      <c r="TZE25" s="185"/>
      <c r="TZF25" s="185"/>
      <c r="TZG25" s="185"/>
      <c r="TZH25" s="185"/>
      <c r="TZI25" s="185"/>
      <c r="TZJ25" s="185"/>
      <c r="TZK25" s="185"/>
      <c r="TZL25" s="185"/>
      <c r="TZM25" s="185"/>
      <c r="TZN25" s="185"/>
      <c r="TZO25" s="185"/>
      <c r="TZP25" s="185"/>
      <c r="TZQ25" s="185"/>
      <c r="TZR25" s="185"/>
      <c r="TZS25" s="185"/>
      <c r="TZT25" s="185"/>
      <c r="TZU25" s="185"/>
      <c r="TZV25" s="185"/>
      <c r="TZW25" s="185"/>
      <c r="TZX25" s="185"/>
      <c r="TZY25" s="185"/>
      <c r="TZZ25" s="185"/>
      <c r="UAA25" s="185"/>
      <c r="UAB25" s="185"/>
      <c r="UAC25" s="185"/>
      <c r="UAD25" s="185"/>
      <c r="UAE25" s="185"/>
      <c r="UAF25" s="185"/>
      <c r="UAG25" s="185"/>
      <c r="UAH25" s="185"/>
      <c r="UAI25" s="185"/>
      <c r="UAJ25" s="185"/>
      <c r="UAK25" s="185"/>
      <c r="UAL25" s="185"/>
      <c r="UAM25" s="185"/>
      <c r="UAN25" s="185"/>
      <c r="UAO25" s="185"/>
      <c r="UAP25" s="185"/>
      <c r="UAQ25" s="185"/>
      <c r="UAR25" s="185"/>
      <c r="UAS25" s="185"/>
      <c r="UAT25" s="185"/>
      <c r="UAU25" s="185"/>
      <c r="UAV25" s="185"/>
      <c r="UAW25" s="185"/>
      <c r="UAX25" s="185"/>
      <c r="UAY25" s="185"/>
      <c r="UAZ25" s="185"/>
      <c r="UBA25" s="185"/>
      <c r="UBB25" s="185"/>
      <c r="UBC25" s="185"/>
      <c r="UBD25" s="185"/>
      <c r="UBE25" s="185"/>
      <c r="UBF25" s="185"/>
      <c r="UBG25" s="185"/>
      <c r="UBH25" s="185"/>
      <c r="UBI25" s="185"/>
      <c r="UBJ25" s="185"/>
      <c r="UBK25" s="185"/>
      <c r="UBL25" s="185"/>
      <c r="UBM25" s="185"/>
      <c r="UBN25" s="185"/>
      <c r="UBO25" s="185"/>
      <c r="UBP25" s="185"/>
      <c r="UBQ25" s="185"/>
      <c r="UBR25" s="185"/>
      <c r="UBS25" s="185"/>
      <c r="UBT25" s="185"/>
      <c r="UBU25" s="185"/>
      <c r="UBV25" s="185"/>
      <c r="UBW25" s="185"/>
      <c r="UBX25" s="185"/>
      <c r="UBY25" s="185"/>
      <c r="UBZ25" s="185"/>
      <c r="UCA25" s="185"/>
      <c r="UCB25" s="185"/>
      <c r="UCC25" s="185"/>
      <c r="UCD25" s="185"/>
      <c r="UCE25" s="185"/>
      <c r="UCF25" s="185"/>
      <c r="UCG25" s="185"/>
      <c r="UCH25" s="185"/>
      <c r="UCI25" s="185"/>
      <c r="UCJ25" s="185"/>
      <c r="UCK25" s="185"/>
      <c r="UCL25" s="185"/>
      <c r="UCM25" s="185"/>
      <c r="UCN25" s="185"/>
      <c r="UCO25" s="185"/>
      <c r="UCP25" s="185"/>
      <c r="UCQ25" s="185"/>
      <c r="UCR25" s="185"/>
      <c r="UCS25" s="185"/>
      <c r="UCT25" s="185"/>
      <c r="UCU25" s="185"/>
      <c r="UCV25" s="185"/>
      <c r="UCW25" s="185"/>
      <c r="UCX25" s="185"/>
      <c r="UCY25" s="185"/>
      <c r="UCZ25" s="185"/>
      <c r="UDA25" s="185"/>
      <c r="UDB25" s="185"/>
      <c r="UDC25" s="185"/>
      <c r="UDD25" s="185"/>
      <c r="UDE25" s="185"/>
      <c r="UDF25" s="185"/>
      <c r="UDG25" s="185"/>
      <c r="UDH25" s="185"/>
      <c r="UDI25" s="185"/>
      <c r="UDJ25" s="185"/>
      <c r="UDK25" s="185"/>
      <c r="UDL25" s="185"/>
      <c r="UDM25" s="185"/>
      <c r="UDN25" s="185"/>
      <c r="UDO25" s="185"/>
      <c r="UDP25" s="185"/>
      <c r="UDQ25" s="185"/>
      <c r="UDR25" s="185"/>
      <c r="UDS25" s="185"/>
      <c r="UDT25" s="185"/>
      <c r="UDU25" s="185"/>
      <c r="UDV25" s="185"/>
      <c r="UDW25" s="185"/>
      <c r="UDX25" s="185"/>
      <c r="UDY25" s="185"/>
      <c r="UDZ25" s="185"/>
      <c r="UEA25" s="185"/>
      <c r="UEB25" s="185"/>
      <c r="UEC25" s="185"/>
      <c r="UED25" s="185"/>
      <c r="UEE25" s="185"/>
      <c r="UEF25" s="185"/>
      <c r="UEG25" s="185"/>
      <c r="UEH25" s="185"/>
      <c r="UEI25" s="185"/>
      <c r="UEJ25" s="185"/>
      <c r="UEK25" s="185"/>
      <c r="UEL25" s="185"/>
      <c r="UEM25" s="185"/>
      <c r="UEN25" s="185"/>
      <c r="UEO25" s="185"/>
      <c r="UEP25" s="185"/>
      <c r="UEQ25" s="185"/>
      <c r="UER25" s="185"/>
      <c r="UES25" s="185"/>
      <c r="UET25" s="185"/>
      <c r="UEU25" s="185"/>
      <c r="UEV25" s="185"/>
      <c r="UEW25" s="185"/>
      <c r="UEX25" s="185"/>
      <c r="UEY25" s="185"/>
      <c r="UEZ25" s="185"/>
      <c r="UFA25" s="185"/>
      <c r="UFB25" s="185"/>
      <c r="UFC25" s="185"/>
      <c r="UFD25" s="185"/>
      <c r="UFE25" s="185"/>
      <c r="UFF25" s="185"/>
      <c r="UFG25" s="185"/>
      <c r="UFH25" s="185"/>
      <c r="UFI25" s="185"/>
      <c r="UFJ25" s="185"/>
      <c r="UFK25" s="185"/>
      <c r="UFL25" s="185"/>
      <c r="UFM25" s="185"/>
      <c r="UFN25" s="185"/>
      <c r="UFO25" s="185"/>
      <c r="UFP25" s="185"/>
      <c r="UFQ25" s="185"/>
      <c r="UFR25" s="185"/>
      <c r="UFS25" s="185"/>
      <c r="UFT25" s="185"/>
      <c r="UFU25" s="185"/>
      <c r="UFV25" s="185"/>
      <c r="UFW25" s="185"/>
      <c r="UFX25" s="185"/>
      <c r="UFY25" s="185"/>
      <c r="UFZ25" s="185"/>
      <c r="UGA25" s="185"/>
      <c r="UGB25" s="185"/>
      <c r="UGC25" s="185"/>
      <c r="UGD25" s="185"/>
      <c r="UGE25" s="185"/>
      <c r="UGF25" s="185"/>
      <c r="UGG25" s="185"/>
      <c r="UGH25" s="185"/>
      <c r="UGI25" s="185"/>
      <c r="UGJ25" s="185"/>
      <c r="UGK25" s="185"/>
      <c r="UGL25" s="185"/>
      <c r="UGM25" s="185"/>
      <c r="UGN25" s="185"/>
      <c r="UGO25" s="185"/>
      <c r="UGP25" s="185"/>
      <c r="UGQ25" s="185"/>
      <c r="UGR25" s="185"/>
      <c r="UGS25" s="185"/>
      <c r="UGT25" s="185"/>
      <c r="UGU25" s="185"/>
      <c r="UGV25" s="185"/>
      <c r="UGW25" s="185"/>
      <c r="UGX25" s="185"/>
      <c r="UGY25" s="185"/>
      <c r="UGZ25" s="185"/>
      <c r="UHA25" s="185"/>
      <c r="UHB25" s="185"/>
      <c r="UHC25" s="185"/>
      <c r="UHD25" s="185"/>
      <c r="UHE25" s="185"/>
      <c r="UHF25" s="185"/>
      <c r="UHG25" s="185"/>
      <c r="UHH25" s="185"/>
      <c r="UHI25" s="185"/>
      <c r="UHJ25" s="185"/>
      <c r="UHK25" s="185"/>
      <c r="UHL25" s="185"/>
      <c r="UHM25" s="185"/>
      <c r="UHN25" s="185"/>
      <c r="UHO25" s="185"/>
      <c r="UHP25" s="185"/>
      <c r="UHQ25" s="185"/>
      <c r="UHR25" s="185"/>
      <c r="UHS25" s="185"/>
      <c r="UHT25" s="185"/>
      <c r="UHU25" s="185"/>
      <c r="UHV25" s="185"/>
      <c r="UHW25" s="185"/>
      <c r="UHX25" s="185"/>
      <c r="UHY25" s="185"/>
      <c r="UHZ25" s="185"/>
      <c r="UIA25" s="185"/>
      <c r="UIB25" s="185"/>
      <c r="UIC25" s="185"/>
      <c r="UID25" s="185"/>
      <c r="UIE25" s="185"/>
      <c r="UIF25" s="185"/>
      <c r="UIG25" s="185"/>
      <c r="UIH25" s="185"/>
      <c r="UII25" s="185"/>
      <c r="UIJ25" s="185"/>
      <c r="UIK25" s="185"/>
      <c r="UIL25" s="185"/>
      <c r="UIM25" s="185"/>
      <c r="UIN25" s="185"/>
      <c r="UIO25" s="185"/>
      <c r="UIP25" s="185"/>
      <c r="UIQ25" s="185"/>
      <c r="UIR25" s="185"/>
      <c r="UIS25" s="185"/>
      <c r="UIT25" s="185"/>
      <c r="UIU25" s="185"/>
      <c r="UIV25" s="185"/>
      <c r="UIW25" s="185"/>
      <c r="UIX25" s="185"/>
      <c r="UIY25" s="185"/>
      <c r="UIZ25" s="185"/>
      <c r="UJA25" s="185"/>
      <c r="UJB25" s="185"/>
      <c r="UJC25" s="185"/>
      <c r="UJD25" s="185"/>
      <c r="UJE25" s="185"/>
      <c r="UJF25" s="185"/>
      <c r="UJG25" s="185"/>
      <c r="UJH25" s="185"/>
      <c r="UJI25" s="185"/>
      <c r="UJJ25" s="185"/>
      <c r="UJK25" s="185"/>
      <c r="UJL25" s="185"/>
      <c r="UJM25" s="185"/>
      <c r="UJN25" s="185"/>
      <c r="UJO25" s="185"/>
      <c r="UJP25" s="185"/>
      <c r="UJQ25" s="185"/>
      <c r="UJR25" s="185"/>
      <c r="UJS25" s="185"/>
      <c r="UJT25" s="185"/>
      <c r="UJU25" s="185"/>
      <c r="UJV25" s="185"/>
      <c r="UJW25" s="185"/>
      <c r="UJX25" s="185"/>
      <c r="UJY25" s="185"/>
      <c r="UJZ25" s="185"/>
      <c r="UKA25" s="185"/>
      <c r="UKB25" s="185"/>
      <c r="UKC25" s="185"/>
      <c r="UKD25" s="185"/>
      <c r="UKE25" s="185"/>
      <c r="UKF25" s="185"/>
      <c r="UKG25" s="185"/>
      <c r="UKH25" s="185"/>
      <c r="UKI25" s="185"/>
      <c r="UKJ25" s="185"/>
      <c r="UKK25" s="185"/>
      <c r="UKL25" s="185"/>
      <c r="UKM25" s="185"/>
      <c r="UKN25" s="185"/>
      <c r="UKO25" s="185"/>
      <c r="UKP25" s="185"/>
      <c r="UKQ25" s="185"/>
      <c r="UKR25" s="185"/>
      <c r="UKS25" s="185"/>
      <c r="UKT25" s="185"/>
      <c r="UKU25" s="185"/>
      <c r="UKV25" s="185"/>
      <c r="UKW25" s="185"/>
      <c r="UKX25" s="185"/>
      <c r="UKY25" s="185"/>
      <c r="UKZ25" s="185"/>
      <c r="ULA25" s="185"/>
      <c r="ULB25" s="185"/>
      <c r="ULC25" s="185"/>
      <c r="ULD25" s="185"/>
      <c r="ULE25" s="185"/>
      <c r="ULF25" s="185"/>
      <c r="ULG25" s="185"/>
      <c r="ULH25" s="185"/>
      <c r="ULI25" s="185"/>
      <c r="ULJ25" s="185"/>
      <c r="ULK25" s="185"/>
      <c r="ULL25" s="185"/>
      <c r="ULM25" s="185"/>
      <c r="ULN25" s="185"/>
      <c r="ULO25" s="185"/>
      <c r="ULP25" s="185"/>
      <c r="ULQ25" s="185"/>
      <c r="ULR25" s="185"/>
      <c r="ULS25" s="185"/>
      <c r="ULT25" s="185"/>
      <c r="ULU25" s="185"/>
      <c r="ULV25" s="185"/>
      <c r="ULW25" s="185"/>
      <c r="ULX25" s="185"/>
      <c r="ULY25" s="185"/>
      <c r="ULZ25" s="185"/>
      <c r="UMA25" s="185"/>
      <c r="UMB25" s="185"/>
      <c r="UMC25" s="185"/>
      <c r="UMD25" s="185"/>
      <c r="UME25" s="185"/>
      <c r="UMF25" s="185"/>
      <c r="UMG25" s="185"/>
      <c r="UMH25" s="185"/>
      <c r="UMI25" s="185"/>
      <c r="UMJ25" s="185"/>
      <c r="UMK25" s="185"/>
      <c r="UML25" s="185"/>
      <c r="UMM25" s="185"/>
      <c r="UMN25" s="185"/>
      <c r="UMO25" s="185"/>
      <c r="UMP25" s="185"/>
      <c r="UMQ25" s="185"/>
      <c r="UMR25" s="185"/>
      <c r="UMS25" s="185"/>
      <c r="UMT25" s="185"/>
      <c r="UMU25" s="185"/>
      <c r="UMV25" s="185"/>
      <c r="UMW25" s="185"/>
      <c r="UMX25" s="185"/>
      <c r="UMY25" s="185"/>
      <c r="UMZ25" s="185"/>
      <c r="UNA25" s="185"/>
      <c r="UNB25" s="185"/>
      <c r="UNC25" s="185"/>
      <c r="UND25" s="185"/>
      <c r="UNE25" s="185"/>
      <c r="UNF25" s="185"/>
      <c r="UNG25" s="185"/>
      <c r="UNH25" s="185"/>
      <c r="UNI25" s="185"/>
      <c r="UNJ25" s="185"/>
      <c r="UNK25" s="185"/>
      <c r="UNL25" s="185"/>
      <c r="UNM25" s="185"/>
      <c r="UNN25" s="185"/>
      <c r="UNO25" s="185"/>
      <c r="UNP25" s="185"/>
      <c r="UNQ25" s="185"/>
      <c r="UNR25" s="185"/>
      <c r="UNS25" s="185"/>
      <c r="UNT25" s="185"/>
      <c r="UNU25" s="185"/>
      <c r="UNV25" s="185"/>
      <c r="UNW25" s="185"/>
      <c r="UNX25" s="185"/>
      <c r="UNY25" s="185"/>
      <c r="UNZ25" s="185"/>
      <c r="UOA25" s="185"/>
      <c r="UOB25" s="185"/>
      <c r="UOC25" s="185"/>
      <c r="UOD25" s="185"/>
      <c r="UOE25" s="185"/>
      <c r="UOF25" s="185"/>
      <c r="UOG25" s="185"/>
      <c r="UOH25" s="185"/>
      <c r="UOI25" s="185"/>
      <c r="UOJ25" s="185"/>
      <c r="UOK25" s="185"/>
      <c r="UOL25" s="185"/>
      <c r="UOM25" s="185"/>
      <c r="UON25" s="185"/>
      <c r="UOO25" s="185"/>
      <c r="UOP25" s="185"/>
      <c r="UOQ25" s="185"/>
      <c r="UOR25" s="185"/>
      <c r="UOS25" s="185"/>
      <c r="UOT25" s="185"/>
      <c r="UOU25" s="185"/>
      <c r="UOV25" s="185"/>
      <c r="UOW25" s="185"/>
      <c r="UOX25" s="185"/>
      <c r="UOY25" s="185"/>
      <c r="UOZ25" s="185"/>
      <c r="UPA25" s="185"/>
      <c r="UPB25" s="185"/>
      <c r="UPC25" s="185"/>
      <c r="UPD25" s="185"/>
      <c r="UPE25" s="185"/>
      <c r="UPF25" s="185"/>
      <c r="UPG25" s="185"/>
      <c r="UPH25" s="185"/>
      <c r="UPI25" s="185"/>
      <c r="UPJ25" s="185"/>
      <c r="UPK25" s="185"/>
      <c r="UPL25" s="185"/>
      <c r="UPM25" s="185"/>
      <c r="UPN25" s="185"/>
      <c r="UPO25" s="185"/>
      <c r="UPP25" s="185"/>
      <c r="UPQ25" s="185"/>
      <c r="UPR25" s="185"/>
      <c r="UPS25" s="185"/>
      <c r="UPT25" s="185"/>
      <c r="UPU25" s="185"/>
      <c r="UPV25" s="185"/>
      <c r="UPW25" s="185"/>
      <c r="UPX25" s="185"/>
      <c r="UPY25" s="185"/>
      <c r="UPZ25" s="185"/>
      <c r="UQA25" s="185"/>
      <c r="UQB25" s="185"/>
      <c r="UQC25" s="185"/>
      <c r="UQD25" s="185"/>
      <c r="UQE25" s="185"/>
      <c r="UQF25" s="185"/>
      <c r="UQG25" s="185"/>
      <c r="UQH25" s="185"/>
      <c r="UQI25" s="185"/>
      <c r="UQJ25" s="185"/>
      <c r="UQK25" s="185"/>
      <c r="UQL25" s="185"/>
      <c r="UQM25" s="185"/>
      <c r="UQN25" s="185"/>
      <c r="UQO25" s="185"/>
      <c r="UQP25" s="185"/>
      <c r="UQQ25" s="185"/>
      <c r="UQR25" s="185"/>
      <c r="UQS25" s="185"/>
      <c r="UQT25" s="185"/>
      <c r="UQU25" s="185"/>
      <c r="UQV25" s="185"/>
      <c r="UQW25" s="185"/>
      <c r="UQX25" s="185"/>
      <c r="UQY25" s="185"/>
      <c r="UQZ25" s="185"/>
      <c r="URA25" s="185"/>
      <c r="URB25" s="185"/>
      <c r="URC25" s="185"/>
      <c r="URD25" s="185"/>
      <c r="URE25" s="185"/>
      <c r="URF25" s="185"/>
      <c r="URG25" s="185"/>
      <c r="URH25" s="185"/>
      <c r="URI25" s="185"/>
      <c r="URJ25" s="185"/>
      <c r="URK25" s="185"/>
      <c r="URL25" s="185"/>
      <c r="URM25" s="185"/>
      <c r="URN25" s="185"/>
      <c r="URO25" s="185"/>
      <c r="URP25" s="185"/>
      <c r="URQ25" s="185"/>
      <c r="URR25" s="185"/>
      <c r="URS25" s="185"/>
      <c r="URT25" s="185"/>
      <c r="URU25" s="185"/>
      <c r="URV25" s="185"/>
      <c r="URW25" s="185"/>
      <c r="URX25" s="185"/>
      <c r="URY25" s="185"/>
      <c r="URZ25" s="185"/>
      <c r="USA25" s="185"/>
      <c r="USB25" s="185"/>
      <c r="USC25" s="185"/>
      <c r="USD25" s="185"/>
      <c r="USE25" s="185"/>
      <c r="USF25" s="185"/>
      <c r="USG25" s="185"/>
      <c r="USH25" s="185"/>
      <c r="USI25" s="185"/>
      <c r="USJ25" s="185"/>
      <c r="USK25" s="185"/>
      <c r="USL25" s="185"/>
      <c r="USM25" s="185"/>
      <c r="USN25" s="185"/>
      <c r="USO25" s="185"/>
      <c r="USP25" s="185"/>
      <c r="USQ25" s="185"/>
      <c r="USR25" s="185"/>
      <c r="USS25" s="185"/>
      <c r="UST25" s="185"/>
      <c r="USU25" s="185"/>
      <c r="USV25" s="185"/>
      <c r="USW25" s="185"/>
      <c r="USX25" s="185"/>
      <c r="USY25" s="185"/>
      <c r="USZ25" s="185"/>
      <c r="UTA25" s="185"/>
      <c r="UTB25" s="185"/>
      <c r="UTC25" s="185"/>
      <c r="UTD25" s="185"/>
      <c r="UTE25" s="185"/>
      <c r="UTF25" s="185"/>
      <c r="UTG25" s="185"/>
      <c r="UTH25" s="185"/>
      <c r="UTI25" s="185"/>
      <c r="UTJ25" s="185"/>
      <c r="UTK25" s="185"/>
      <c r="UTL25" s="185"/>
      <c r="UTM25" s="185"/>
      <c r="UTN25" s="185"/>
      <c r="UTO25" s="185"/>
      <c r="UTP25" s="185"/>
      <c r="UTQ25" s="185"/>
      <c r="UTR25" s="185"/>
      <c r="UTS25" s="185"/>
      <c r="UTT25" s="185"/>
      <c r="UTU25" s="185"/>
      <c r="UTV25" s="185"/>
      <c r="UTW25" s="185"/>
      <c r="UTX25" s="185"/>
      <c r="UTY25" s="185"/>
      <c r="UTZ25" s="185"/>
      <c r="UUA25" s="185"/>
      <c r="UUB25" s="185"/>
      <c r="UUC25" s="185"/>
      <c r="UUD25" s="185"/>
      <c r="UUE25" s="185"/>
      <c r="UUF25" s="185"/>
      <c r="UUG25" s="185"/>
      <c r="UUH25" s="185"/>
      <c r="UUI25" s="185"/>
      <c r="UUJ25" s="185"/>
      <c r="UUK25" s="185"/>
      <c r="UUL25" s="185"/>
      <c r="UUM25" s="185"/>
      <c r="UUN25" s="185"/>
      <c r="UUO25" s="185"/>
      <c r="UUP25" s="185"/>
      <c r="UUQ25" s="185"/>
      <c r="UUR25" s="185"/>
      <c r="UUS25" s="185"/>
      <c r="UUT25" s="185"/>
      <c r="UUU25" s="185"/>
      <c r="UUV25" s="185"/>
      <c r="UUW25" s="185"/>
      <c r="UUX25" s="185"/>
      <c r="UUY25" s="185"/>
      <c r="UUZ25" s="185"/>
      <c r="UVA25" s="185"/>
      <c r="UVB25" s="185"/>
      <c r="UVC25" s="185"/>
      <c r="UVD25" s="185"/>
      <c r="UVE25" s="185"/>
      <c r="UVF25" s="185"/>
      <c r="UVG25" s="185"/>
      <c r="UVH25" s="185"/>
      <c r="UVI25" s="185"/>
      <c r="UVJ25" s="185"/>
      <c r="UVK25" s="185"/>
      <c r="UVL25" s="185"/>
      <c r="UVM25" s="185"/>
      <c r="UVN25" s="185"/>
      <c r="UVO25" s="185"/>
      <c r="UVP25" s="185"/>
      <c r="UVQ25" s="185"/>
      <c r="UVR25" s="185"/>
      <c r="UVS25" s="185"/>
      <c r="UVT25" s="185"/>
      <c r="UVU25" s="185"/>
      <c r="UVV25" s="185"/>
      <c r="UVW25" s="185"/>
      <c r="UVX25" s="185"/>
      <c r="UVY25" s="185"/>
      <c r="UVZ25" s="185"/>
      <c r="UWA25" s="185"/>
      <c r="UWB25" s="185"/>
      <c r="UWC25" s="185"/>
      <c r="UWD25" s="185"/>
      <c r="UWE25" s="185"/>
      <c r="UWF25" s="185"/>
      <c r="UWG25" s="185"/>
      <c r="UWH25" s="185"/>
      <c r="UWI25" s="185"/>
      <c r="UWJ25" s="185"/>
      <c r="UWK25" s="185"/>
      <c r="UWL25" s="185"/>
      <c r="UWM25" s="185"/>
      <c r="UWN25" s="185"/>
      <c r="UWO25" s="185"/>
      <c r="UWP25" s="185"/>
      <c r="UWQ25" s="185"/>
      <c r="UWR25" s="185"/>
      <c r="UWS25" s="185"/>
      <c r="UWT25" s="185"/>
      <c r="UWU25" s="185"/>
      <c r="UWV25" s="185"/>
      <c r="UWW25" s="185"/>
      <c r="UWX25" s="185"/>
      <c r="UWY25" s="185"/>
      <c r="UWZ25" s="185"/>
      <c r="UXA25" s="185"/>
      <c r="UXB25" s="185"/>
      <c r="UXC25" s="185"/>
      <c r="UXD25" s="185"/>
      <c r="UXE25" s="185"/>
      <c r="UXF25" s="185"/>
      <c r="UXG25" s="185"/>
      <c r="UXH25" s="185"/>
      <c r="UXI25" s="185"/>
      <c r="UXJ25" s="185"/>
      <c r="UXK25" s="185"/>
      <c r="UXL25" s="185"/>
      <c r="UXM25" s="185"/>
      <c r="UXN25" s="185"/>
      <c r="UXO25" s="185"/>
      <c r="UXP25" s="185"/>
      <c r="UXQ25" s="185"/>
      <c r="UXR25" s="185"/>
      <c r="UXS25" s="185"/>
      <c r="UXT25" s="185"/>
      <c r="UXU25" s="185"/>
      <c r="UXV25" s="185"/>
      <c r="UXW25" s="185"/>
      <c r="UXX25" s="185"/>
      <c r="UXY25" s="185"/>
      <c r="UXZ25" s="185"/>
      <c r="UYA25" s="185"/>
      <c r="UYB25" s="185"/>
      <c r="UYC25" s="185"/>
      <c r="UYD25" s="185"/>
      <c r="UYE25" s="185"/>
      <c r="UYF25" s="185"/>
      <c r="UYG25" s="185"/>
      <c r="UYH25" s="185"/>
      <c r="UYI25" s="185"/>
      <c r="UYJ25" s="185"/>
      <c r="UYK25" s="185"/>
      <c r="UYL25" s="185"/>
      <c r="UYM25" s="185"/>
      <c r="UYN25" s="185"/>
      <c r="UYO25" s="185"/>
      <c r="UYP25" s="185"/>
      <c r="UYQ25" s="185"/>
      <c r="UYR25" s="185"/>
      <c r="UYS25" s="185"/>
      <c r="UYT25" s="185"/>
      <c r="UYU25" s="185"/>
      <c r="UYV25" s="185"/>
      <c r="UYW25" s="185"/>
      <c r="UYX25" s="185"/>
      <c r="UYY25" s="185"/>
      <c r="UYZ25" s="185"/>
      <c r="UZA25" s="185"/>
      <c r="UZB25" s="185"/>
      <c r="UZC25" s="185"/>
      <c r="UZD25" s="185"/>
      <c r="UZE25" s="185"/>
      <c r="UZF25" s="185"/>
      <c r="UZG25" s="185"/>
      <c r="UZH25" s="185"/>
      <c r="UZI25" s="185"/>
      <c r="UZJ25" s="185"/>
      <c r="UZK25" s="185"/>
      <c r="UZL25" s="185"/>
      <c r="UZM25" s="185"/>
      <c r="UZN25" s="185"/>
      <c r="UZO25" s="185"/>
      <c r="UZP25" s="185"/>
      <c r="UZQ25" s="185"/>
      <c r="UZR25" s="185"/>
      <c r="UZS25" s="185"/>
      <c r="UZT25" s="185"/>
      <c r="UZU25" s="185"/>
      <c r="UZV25" s="185"/>
      <c r="UZW25" s="185"/>
      <c r="UZX25" s="185"/>
      <c r="UZY25" s="185"/>
      <c r="UZZ25" s="185"/>
      <c r="VAA25" s="185"/>
      <c r="VAB25" s="185"/>
      <c r="VAC25" s="185"/>
      <c r="VAD25" s="185"/>
      <c r="VAE25" s="185"/>
      <c r="VAF25" s="185"/>
      <c r="VAG25" s="185"/>
      <c r="VAH25" s="185"/>
      <c r="VAI25" s="185"/>
      <c r="VAJ25" s="185"/>
      <c r="VAK25" s="185"/>
      <c r="VAL25" s="185"/>
      <c r="VAM25" s="185"/>
      <c r="VAN25" s="185"/>
      <c r="VAO25" s="185"/>
      <c r="VAP25" s="185"/>
      <c r="VAQ25" s="185"/>
      <c r="VAR25" s="185"/>
      <c r="VAS25" s="185"/>
      <c r="VAT25" s="185"/>
      <c r="VAU25" s="185"/>
      <c r="VAV25" s="185"/>
      <c r="VAW25" s="185"/>
      <c r="VAX25" s="185"/>
      <c r="VAY25" s="185"/>
      <c r="VAZ25" s="185"/>
      <c r="VBA25" s="185"/>
      <c r="VBB25" s="185"/>
      <c r="VBC25" s="185"/>
      <c r="VBD25" s="185"/>
      <c r="VBE25" s="185"/>
      <c r="VBF25" s="185"/>
      <c r="VBG25" s="185"/>
      <c r="VBH25" s="185"/>
      <c r="VBI25" s="185"/>
      <c r="VBJ25" s="185"/>
      <c r="VBK25" s="185"/>
      <c r="VBL25" s="185"/>
      <c r="VBM25" s="185"/>
      <c r="VBN25" s="185"/>
      <c r="VBO25" s="185"/>
      <c r="VBP25" s="185"/>
      <c r="VBQ25" s="185"/>
      <c r="VBR25" s="185"/>
      <c r="VBS25" s="185"/>
      <c r="VBT25" s="185"/>
      <c r="VBU25" s="185"/>
      <c r="VBV25" s="185"/>
      <c r="VBW25" s="185"/>
      <c r="VBX25" s="185"/>
      <c r="VBY25" s="185"/>
      <c r="VBZ25" s="185"/>
      <c r="VCA25" s="185"/>
      <c r="VCB25" s="185"/>
      <c r="VCC25" s="185"/>
      <c r="VCD25" s="185"/>
      <c r="VCE25" s="185"/>
      <c r="VCF25" s="185"/>
      <c r="VCG25" s="185"/>
      <c r="VCH25" s="185"/>
      <c r="VCI25" s="185"/>
      <c r="VCJ25" s="185"/>
      <c r="VCK25" s="185"/>
      <c r="VCL25" s="185"/>
      <c r="VCM25" s="185"/>
      <c r="VCN25" s="185"/>
      <c r="VCO25" s="185"/>
      <c r="VCP25" s="185"/>
      <c r="VCQ25" s="185"/>
      <c r="VCR25" s="185"/>
      <c r="VCS25" s="185"/>
      <c r="VCT25" s="185"/>
      <c r="VCU25" s="185"/>
      <c r="VCV25" s="185"/>
      <c r="VCW25" s="185"/>
      <c r="VCX25" s="185"/>
      <c r="VCY25" s="185"/>
      <c r="VCZ25" s="185"/>
      <c r="VDA25" s="185"/>
      <c r="VDB25" s="185"/>
      <c r="VDC25" s="185"/>
      <c r="VDD25" s="185"/>
      <c r="VDE25" s="185"/>
      <c r="VDF25" s="185"/>
      <c r="VDG25" s="185"/>
      <c r="VDH25" s="185"/>
      <c r="VDI25" s="185"/>
      <c r="VDJ25" s="185"/>
      <c r="VDK25" s="185"/>
      <c r="VDL25" s="185"/>
      <c r="VDM25" s="185"/>
      <c r="VDN25" s="185"/>
      <c r="VDO25" s="185"/>
      <c r="VDP25" s="185"/>
      <c r="VDQ25" s="185"/>
      <c r="VDR25" s="185"/>
      <c r="VDS25" s="185"/>
      <c r="VDT25" s="185"/>
      <c r="VDU25" s="185"/>
      <c r="VDV25" s="185"/>
      <c r="VDW25" s="185"/>
      <c r="VDX25" s="185"/>
      <c r="VDY25" s="185"/>
      <c r="VDZ25" s="185"/>
      <c r="VEA25" s="185"/>
      <c r="VEB25" s="185"/>
      <c r="VEC25" s="185"/>
      <c r="VED25" s="185"/>
      <c r="VEE25" s="185"/>
      <c r="VEF25" s="185"/>
      <c r="VEG25" s="185"/>
      <c r="VEH25" s="185"/>
      <c r="VEI25" s="185"/>
      <c r="VEJ25" s="185"/>
      <c r="VEK25" s="185"/>
      <c r="VEL25" s="185"/>
      <c r="VEM25" s="185"/>
      <c r="VEN25" s="185"/>
      <c r="VEO25" s="185"/>
      <c r="VEP25" s="185"/>
      <c r="VEQ25" s="185"/>
      <c r="VER25" s="185"/>
      <c r="VES25" s="185"/>
      <c r="VET25" s="185"/>
      <c r="VEU25" s="185"/>
      <c r="VEV25" s="185"/>
      <c r="VEW25" s="185"/>
      <c r="VEX25" s="185"/>
      <c r="VEY25" s="185"/>
      <c r="VEZ25" s="185"/>
      <c r="VFA25" s="185"/>
      <c r="VFB25" s="185"/>
      <c r="VFC25" s="185"/>
      <c r="VFD25" s="185"/>
      <c r="VFE25" s="185"/>
      <c r="VFF25" s="185"/>
      <c r="VFG25" s="185"/>
      <c r="VFH25" s="185"/>
      <c r="VFI25" s="185"/>
      <c r="VFJ25" s="185"/>
      <c r="VFK25" s="185"/>
      <c r="VFL25" s="185"/>
      <c r="VFM25" s="185"/>
      <c r="VFN25" s="185"/>
      <c r="VFO25" s="185"/>
      <c r="VFP25" s="185"/>
      <c r="VFQ25" s="185"/>
      <c r="VFR25" s="185"/>
      <c r="VFS25" s="185"/>
      <c r="VFT25" s="185"/>
      <c r="VFU25" s="185"/>
      <c r="VFV25" s="185"/>
      <c r="VFW25" s="185"/>
      <c r="VFX25" s="185"/>
      <c r="VFY25" s="185"/>
      <c r="VFZ25" s="185"/>
      <c r="VGA25" s="185"/>
      <c r="VGB25" s="185"/>
      <c r="VGC25" s="185"/>
      <c r="VGD25" s="185"/>
      <c r="VGE25" s="185"/>
      <c r="VGF25" s="185"/>
      <c r="VGG25" s="185"/>
      <c r="VGH25" s="185"/>
      <c r="VGI25" s="185"/>
      <c r="VGJ25" s="185"/>
      <c r="VGK25" s="185"/>
      <c r="VGL25" s="185"/>
      <c r="VGM25" s="185"/>
      <c r="VGN25" s="185"/>
      <c r="VGO25" s="185"/>
      <c r="VGP25" s="185"/>
      <c r="VGQ25" s="185"/>
      <c r="VGR25" s="185"/>
      <c r="VGS25" s="185"/>
      <c r="VGT25" s="185"/>
      <c r="VGU25" s="185"/>
      <c r="VGV25" s="185"/>
      <c r="VGW25" s="185"/>
      <c r="VGX25" s="185"/>
      <c r="VGY25" s="185"/>
      <c r="VGZ25" s="185"/>
      <c r="VHA25" s="185"/>
      <c r="VHB25" s="185"/>
      <c r="VHC25" s="185"/>
      <c r="VHD25" s="185"/>
      <c r="VHE25" s="185"/>
      <c r="VHF25" s="185"/>
      <c r="VHG25" s="185"/>
      <c r="VHH25" s="185"/>
      <c r="VHI25" s="185"/>
      <c r="VHJ25" s="185"/>
      <c r="VHK25" s="185"/>
      <c r="VHL25" s="185"/>
      <c r="VHM25" s="185"/>
      <c r="VHN25" s="185"/>
      <c r="VHO25" s="185"/>
      <c r="VHP25" s="185"/>
      <c r="VHQ25" s="185"/>
      <c r="VHR25" s="185"/>
      <c r="VHS25" s="185"/>
      <c r="VHT25" s="185"/>
      <c r="VHU25" s="185"/>
      <c r="VHV25" s="185"/>
      <c r="VHW25" s="185"/>
      <c r="VHX25" s="185"/>
      <c r="VHY25" s="185"/>
      <c r="VHZ25" s="185"/>
      <c r="VIA25" s="185"/>
      <c r="VIB25" s="185"/>
      <c r="VIC25" s="185"/>
      <c r="VID25" s="185"/>
      <c r="VIE25" s="185"/>
      <c r="VIF25" s="185"/>
      <c r="VIG25" s="185"/>
      <c r="VIH25" s="185"/>
      <c r="VII25" s="185"/>
      <c r="VIJ25" s="185"/>
      <c r="VIK25" s="185"/>
      <c r="VIL25" s="185"/>
      <c r="VIM25" s="185"/>
      <c r="VIN25" s="185"/>
      <c r="VIO25" s="185"/>
      <c r="VIP25" s="185"/>
      <c r="VIQ25" s="185"/>
      <c r="VIR25" s="185"/>
      <c r="VIS25" s="185"/>
      <c r="VIT25" s="185"/>
      <c r="VIU25" s="185"/>
      <c r="VIV25" s="185"/>
      <c r="VIW25" s="185"/>
      <c r="VIX25" s="185"/>
      <c r="VIY25" s="185"/>
      <c r="VIZ25" s="185"/>
      <c r="VJA25" s="185"/>
      <c r="VJB25" s="185"/>
      <c r="VJC25" s="185"/>
      <c r="VJD25" s="185"/>
      <c r="VJE25" s="185"/>
      <c r="VJF25" s="185"/>
      <c r="VJG25" s="185"/>
      <c r="VJH25" s="185"/>
      <c r="VJI25" s="185"/>
      <c r="VJJ25" s="185"/>
      <c r="VJK25" s="185"/>
      <c r="VJL25" s="185"/>
      <c r="VJM25" s="185"/>
      <c r="VJN25" s="185"/>
      <c r="VJO25" s="185"/>
      <c r="VJP25" s="185"/>
      <c r="VJQ25" s="185"/>
      <c r="VJR25" s="185"/>
      <c r="VJS25" s="185"/>
      <c r="VJT25" s="185"/>
      <c r="VJU25" s="185"/>
      <c r="VJV25" s="185"/>
      <c r="VJW25" s="185"/>
      <c r="VJX25" s="185"/>
      <c r="VJY25" s="185"/>
      <c r="VJZ25" s="185"/>
      <c r="VKA25" s="185"/>
      <c r="VKB25" s="185"/>
      <c r="VKC25" s="185"/>
      <c r="VKD25" s="185"/>
      <c r="VKE25" s="185"/>
      <c r="VKF25" s="185"/>
      <c r="VKG25" s="185"/>
      <c r="VKH25" s="185"/>
      <c r="VKI25" s="185"/>
      <c r="VKJ25" s="185"/>
      <c r="VKK25" s="185"/>
      <c r="VKL25" s="185"/>
      <c r="VKM25" s="185"/>
      <c r="VKN25" s="185"/>
      <c r="VKO25" s="185"/>
      <c r="VKP25" s="185"/>
      <c r="VKQ25" s="185"/>
      <c r="VKR25" s="185"/>
      <c r="VKS25" s="185"/>
      <c r="VKT25" s="185"/>
      <c r="VKU25" s="185"/>
      <c r="VKV25" s="185"/>
      <c r="VKW25" s="185"/>
      <c r="VKX25" s="185"/>
      <c r="VKY25" s="185"/>
      <c r="VKZ25" s="185"/>
      <c r="VLA25" s="185"/>
      <c r="VLB25" s="185"/>
      <c r="VLC25" s="185"/>
      <c r="VLD25" s="185"/>
      <c r="VLE25" s="185"/>
      <c r="VLF25" s="185"/>
      <c r="VLG25" s="185"/>
      <c r="VLH25" s="185"/>
      <c r="VLI25" s="185"/>
      <c r="VLJ25" s="185"/>
      <c r="VLK25" s="185"/>
      <c r="VLL25" s="185"/>
      <c r="VLM25" s="185"/>
      <c r="VLN25" s="185"/>
      <c r="VLO25" s="185"/>
      <c r="VLP25" s="185"/>
      <c r="VLQ25" s="185"/>
      <c r="VLR25" s="185"/>
      <c r="VLS25" s="185"/>
      <c r="VLT25" s="185"/>
      <c r="VLU25" s="185"/>
      <c r="VLV25" s="185"/>
      <c r="VLW25" s="185"/>
      <c r="VLX25" s="185"/>
      <c r="VLY25" s="185"/>
      <c r="VLZ25" s="185"/>
      <c r="VMA25" s="185"/>
      <c r="VMB25" s="185"/>
      <c r="VMC25" s="185"/>
      <c r="VMD25" s="185"/>
      <c r="VME25" s="185"/>
      <c r="VMF25" s="185"/>
      <c r="VMG25" s="185"/>
      <c r="VMH25" s="185"/>
      <c r="VMI25" s="185"/>
      <c r="VMJ25" s="185"/>
      <c r="VMK25" s="185"/>
      <c r="VML25" s="185"/>
      <c r="VMM25" s="185"/>
      <c r="VMN25" s="185"/>
      <c r="VMO25" s="185"/>
      <c r="VMP25" s="185"/>
      <c r="VMQ25" s="185"/>
      <c r="VMR25" s="185"/>
      <c r="VMS25" s="185"/>
      <c r="VMT25" s="185"/>
      <c r="VMU25" s="185"/>
      <c r="VMV25" s="185"/>
      <c r="VMW25" s="185"/>
      <c r="VMX25" s="185"/>
      <c r="VMY25" s="185"/>
      <c r="VMZ25" s="185"/>
      <c r="VNA25" s="185"/>
      <c r="VNB25" s="185"/>
      <c r="VNC25" s="185"/>
      <c r="VND25" s="185"/>
      <c r="VNE25" s="185"/>
      <c r="VNF25" s="185"/>
      <c r="VNG25" s="185"/>
      <c r="VNH25" s="185"/>
      <c r="VNI25" s="185"/>
      <c r="VNJ25" s="185"/>
      <c r="VNK25" s="185"/>
      <c r="VNL25" s="185"/>
      <c r="VNM25" s="185"/>
      <c r="VNN25" s="185"/>
      <c r="VNO25" s="185"/>
      <c r="VNP25" s="185"/>
      <c r="VNQ25" s="185"/>
      <c r="VNR25" s="185"/>
      <c r="VNS25" s="185"/>
      <c r="VNT25" s="185"/>
      <c r="VNU25" s="185"/>
      <c r="VNV25" s="185"/>
      <c r="VNW25" s="185"/>
      <c r="VNX25" s="185"/>
      <c r="VNY25" s="185"/>
      <c r="VNZ25" s="185"/>
      <c r="VOA25" s="185"/>
      <c r="VOB25" s="185"/>
      <c r="VOC25" s="185"/>
      <c r="VOD25" s="185"/>
      <c r="VOE25" s="185"/>
      <c r="VOF25" s="185"/>
      <c r="VOG25" s="185"/>
      <c r="VOH25" s="185"/>
      <c r="VOI25" s="185"/>
      <c r="VOJ25" s="185"/>
      <c r="VOK25" s="185"/>
      <c r="VOL25" s="185"/>
      <c r="VOM25" s="185"/>
      <c r="VON25" s="185"/>
      <c r="VOO25" s="185"/>
      <c r="VOP25" s="185"/>
      <c r="VOQ25" s="185"/>
      <c r="VOR25" s="185"/>
      <c r="VOS25" s="185"/>
      <c r="VOT25" s="185"/>
      <c r="VOU25" s="185"/>
      <c r="VOV25" s="185"/>
      <c r="VOW25" s="185"/>
      <c r="VOX25" s="185"/>
      <c r="VOY25" s="185"/>
      <c r="VOZ25" s="185"/>
      <c r="VPA25" s="185"/>
      <c r="VPB25" s="185"/>
      <c r="VPC25" s="185"/>
      <c r="VPD25" s="185"/>
      <c r="VPE25" s="185"/>
      <c r="VPF25" s="185"/>
      <c r="VPG25" s="185"/>
      <c r="VPH25" s="185"/>
      <c r="VPI25" s="185"/>
      <c r="VPJ25" s="185"/>
      <c r="VPK25" s="185"/>
      <c r="VPL25" s="185"/>
      <c r="VPM25" s="185"/>
      <c r="VPN25" s="185"/>
      <c r="VPO25" s="185"/>
      <c r="VPP25" s="185"/>
      <c r="VPQ25" s="185"/>
      <c r="VPR25" s="185"/>
      <c r="VPS25" s="185"/>
      <c r="VPT25" s="185"/>
      <c r="VPU25" s="185"/>
      <c r="VPV25" s="185"/>
      <c r="VPW25" s="185"/>
      <c r="VPX25" s="185"/>
      <c r="VPY25" s="185"/>
      <c r="VPZ25" s="185"/>
      <c r="VQA25" s="185"/>
      <c r="VQB25" s="185"/>
      <c r="VQC25" s="185"/>
      <c r="VQD25" s="185"/>
      <c r="VQE25" s="185"/>
      <c r="VQF25" s="185"/>
      <c r="VQG25" s="185"/>
      <c r="VQH25" s="185"/>
      <c r="VQI25" s="185"/>
      <c r="VQJ25" s="185"/>
      <c r="VQK25" s="185"/>
      <c r="VQL25" s="185"/>
      <c r="VQM25" s="185"/>
      <c r="VQN25" s="185"/>
      <c r="VQO25" s="185"/>
      <c r="VQP25" s="185"/>
      <c r="VQQ25" s="185"/>
      <c r="VQR25" s="185"/>
      <c r="VQS25" s="185"/>
      <c r="VQT25" s="185"/>
      <c r="VQU25" s="185"/>
      <c r="VQV25" s="185"/>
      <c r="VQW25" s="185"/>
      <c r="VQX25" s="185"/>
      <c r="VQY25" s="185"/>
      <c r="VQZ25" s="185"/>
      <c r="VRA25" s="185"/>
      <c r="VRB25" s="185"/>
      <c r="VRC25" s="185"/>
      <c r="VRD25" s="185"/>
      <c r="VRE25" s="185"/>
      <c r="VRF25" s="185"/>
      <c r="VRG25" s="185"/>
      <c r="VRH25" s="185"/>
      <c r="VRI25" s="185"/>
      <c r="VRJ25" s="185"/>
      <c r="VRK25" s="185"/>
      <c r="VRL25" s="185"/>
      <c r="VRM25" s="185"/>
      <c r="VRN25" s="185"/>
      <c r="VRO25" s="185"/>
      <c r="VRP25" s="185"/>
      <c r="VRQ25" s="185"/>
      <c r="VRR25" s="185"/>
      <c r="VRS25" s="185"/>
      <c r="VRT25" s="185"/>
      <c r="VRU25" s="185"/>
      <c r="VRV25" s="185"/>
      <c r="VRW25" s="185"/>
      <c r="VRX25" s="185"/>
      <c r="VRY25" s="185"/>
      <c r="VRZ25" s="185"/>
      <c r="VSA25" s="185"/>
      <c r="VSB25" s="185"/>
      <c r="VSC25" s="185"/>
      <c r="VSD25" s="185"/>
      <c r="VSE25" s="185"/>
      <c r="VSF25" s="185"/>
      <c r="VSG25" s="185"/>
      <c r="VSH25" s="185"/>
      <c r="VSI25" s="185"/>
      <c r="VSJ25" s="185"/>
      <c r="VSK25" s="185"/>
      <c r="VSL25" s="185"/>
      <c r="VSM25" s="185"/>
      <c r="VSN25" s="185"/>
      <c r="VSO25" s="185"/>
      <c r="VSP25" s="185"/>
      <c r="VSQ25" s="185"/>
      <c r="VSR25" s="185"/>
      <c r="VSS25" s="185"/>
      <c r="VST25" s="185"/>
      <c r="VSU25" s="185"/>
      <c r="VSV25" s="185"/>
      <c r="VSW25" s="185"/>
      <c r="VSX25" s="185"/>
      <c r="VSY25" s="185"/>
      <c r="VSZ25" s="185"/>
      <c r="VTA25" s="185"/>
      <c r="VTB25" s="185"/>
      <c r="VTC25" s="185"/>
      <c r="VTD25" s="185"/>
      <c r="VTE25" s="185"/>
      <c r="VTF25" s="185"/>
      <c r="VTG25" s="185"/>
      <c r="VTH25" s="185"/>
      <c r="VTI25" s="185"/>
      <c r="VTJ25" s="185"/>
      <c r="VTK25" s="185"/>
      <c r="VTL25" s="185"/>
      <c r="VTM25" s="185"/>
      <c r="VTN25" s="185"/>
      <c r="VTO25" s="185"/>
      <c r="VTP25" s="185"/>
      <c r="VTQ25" s="185"/>
      <c r="VTR25" s="185"/>
      <c r="VTS25" s="185"/>
      <c r="VTT25" s="185"/>
      <c r="VTU25" s="185"/>
      <c r="VTV25" s="185"/>
      <c r="VTW25" s="185"/>
      <c r="VTX25" s="185"/>
      <c r="VTY25" s="185"/>
      <c r="VTZ25" s="185"/>
      <c r="VUA25" s="185"/>
      <c r="VUB25" s="185"/>
      <c r="VUC25" s="185"/>
      <c r="VUD25" s="185"/>
      <c r="VUE25" s="185"/>
      <c r="VUF25" s="185"/>
      <c r="VUG25" s="185"/>
      <c r="VUH25" s="185"/>
      <c r="VUI25" s="185"/>
      <c r="VUJ25" s="185"/>
      <c r="VUK25" s="185"/>
      <c r="VUL25" s="185"/>
      <c r="VUM25" s="185"/>
      <c r="VUN25" s="185"/>
      <c r="VUO25" s="185"/>
      <c r="VUP25" s="185"/>
      <c r="VUQ25" s="185"/>
      <c r="VUR25" s="185"/>
      <c r="VUS25" s="185"/>
      <c r="VUT25" s="185"/>
      <c r="VUU25" s="185"/>
      <c r="VUV25" s="185"/>
      <c r="VUW25" s="185"/>
      <c r="VUX25" s="185"/>
      <c r="VUY25" s="185"/>
      <c r="VUZ25" s="185"/>
      <c r="VVA25" s="185"/>
      <c r="VVB25" s="185"/>
      <c r="VVC25" s="185"/>
      <c r="VVD25" s="185"/>
      <c r="VVE25" s="185"/>
      <c r="VVF25" s="185"/>
      <c r="VVG25" s="185"/>
      <c r="VVH25" s="185"/>
      <c r="VVI25" s="185"/>
      <c r="VVJ25" s="185"/>
      <c r="VVK25" s="185"/>
      <c r="VVL25" s="185"/>
      <c r="VVM25" s="185"/>
      <c r="VVN25" s="185"/>
      <c r="VVO25" s="185"/>
      <c r="VVP25" s="185"/>
      <c r="VVQ25" s="185"/>
      <c r="VVR25" s="185"/>
      <c r="VVS25" s="185"/>
      <c r="VVT25" s="185"/>
      <c r="VVU25" s="185"/>
      <c r="VVV25" s="185"/>
      <c r="VVW25" s="185"/>
      <c r="VVX25" s="185"/>
      <c r="VVY25" s="185"/>
      <c r="VVZ25" s="185"/>
      <c r="VWA25" s="185"/>
      <c r="VWB25" s="185"/>
      <c r="VWC25" s="185"/>
      <c r="VWD25" s="185"/>
      <c r="VWE25" s="185"/>
      <c r="VWF25" s="185"/>
      <c r="VWG25" s="185"/>
      <c r="VWH25" s="185"/>
      <c r="VWI25" s="185"/>
      <c r="VWJ25" s="185"/>
      <c r="VWK25" s="185"/>
      <c r="VWL25" s="185"/>
      <c r="VWM25" s="185"/>
      <c r="VWN25" s="185"/>
      <c r="VWO25" s="185"/>
      <c r="VWP25" s="185"/>
      <c r="VWQ25" s="185"/>
      <c r="VWR25" s="185"/>
      <c r="VWS25" s="185"/>
      <c r="VWT25" s="185"/>
      <c r="VWU25" s="185"/>
      <c r="VWV25" s="185"/>
      <c r="VWW25" s="185"/>
      <c r="VWX25" s="185"/>
      <c r="VWY25" s="185"/>
      <c r="VWZ25" s="185"/>
      <c r="VXA25" s="185"/>
      <c r="VXB25" s="185"/>
      <c r="VXC25" s="185"/>
      <c r="VXD25" s="185"/>
      <c r="VXE25" s="185"/>
      <c r="VXF25" s="185"/>
      <c r="VXG25" s="185"/>
      <c r="VXH25" s="185"/>
      <c r="VXI25" s="185"/>
      <c r="VXJ25" s="185"/>
      <c r="VXK25" s="185"/>
      <c r="VXL25" s="185"/>
      <c r="VXM25" s="185"/>
      <c r="VXN25" s="185"/>
      <c r="VXO25" s="185"/>
      <c r="VXP25" s="185"/>
      <c r="VXQ25" s="185"/>
      <c r="VXR25" s="185"/>
      <c r="VXS25" s="185"/>
      <c r="VXT25" s="185"/>
      <c r="VXU25" s="185"/>
      <c r="VXV25" s="185"/>
      <c r="VXW25" s="185"/>
      <c r="VXX25" s="185"/>
      <c r="VXY25" s="185"/>
      <c r="VXZ25" s="185"/>
      <c r="VYA25" s="185"/>
      <c r="VYB25" s="185"/>
      <c r="VYC25" s="185"/>
      <c r="VYD25" s="185"/>
      <c r="VYE25" s="185"/>
      <c r="VYF25" s="185"/>
      <c r="VYG25" s="185"/>
      <c r="VYH25" s="185"/>
      <c r="VYI25" s="185"/>
      <c r="VYJ25" s="185"/>
      <c r="VYK25" s="185"/>
      <c r="VYL25" s="185"/>
      <c r="VYM25" s="185"/>
      <c r="VYN25" s="185"/>
      <c r="VYO25" s="185"/>
      <c r="VYP25" s="185"/>
      <c r="VYQ25" s="185"/>
      <c r="VYR25" s="185"/>
      <c r="VYS25" s="185"/>
      <c r="VYT25" s="185"/>
      <c r="VYU25" s="185"/>
      <c r="VYV25" s="185"/>
      <c r="VYW25" s="185"/>
      <c r="VYX25" s="185"/>
      <c r="VYY25" s="185"/>
      <c r="VYZ25" s="185"/>
      <c r="VZA25" s="185"/>
      <c r="VZB25" s="185"/>
      <c r="VZC25" s="185"/>
      <c r="VZD25" s="185"/>
      <c r="VZE25" s="185"/>
      <c r="VZF25" s="185"/>
      <c r="VZG25" s="185"/>
      <c r="VZH25" s="185"/>
      <c r="VZI25" s="185"/>
      <c r="VZJ25" s="185"/>
      <c r="VZK25" s="185"/>
      <c r="VZL25" s="185"/>
      <c r="VZM25" s="185"/>
      <c r="VZN25" s="185"/>
      <c r="VZO25" s="185"/>
      <c r="VZP25" s="185"/>
      <c r="VZQ25" s="185"/>
      <c r="VZR25" s="185"/>
      <c r="VZS25" s="185"/>
      <c r="VZT25" s="185"/>
      <c r="VZU25" s="185"/>
      <c r="VZV25" s="185"/>
      <c r="VZW25" s="185"/>
      <c r="VZX25" s="185"/>
      <c r="VZY25" s="185"/>
      <c r="VZZ25" s="185"/>
      <c r="WAA25" s="185"/>
      <c r="WAB25" s="185"/>
      <c r="WAC25" s="185"/>
      <c r="WAD25" s="185"/>
      <c r="WAE25" s="185"/>
      <c r="WAF25" s="185"/>
      <c r="WAG25" s="185"/>
      <c r="WAH25" s="185"/>
      <c r="WAI25" s="185"/>
      <c r="WAJ25" s="185"/>
      <c r="WAK25" s="185"/>
      <c r="WAL25" s="185"/>
      <c r="WAM25" s="185"/>
      <c r="WAN25" s="185"/>
      <c r="WAO25" s="185"/>
      <c r="WAP25" s="185"/>
      <c r="WAQ25" s="185"/>
      <c r="WAR25" s="185"/>
      <c r="WAS25" s="185"/>
      <c r="WAT25" s="185"/>
      <c r="WAU25" s="185"/>
      <c r="WAV25" s="185"/>
      <c r="WAW25" s="185"/>
      <c r="WAX25" s="185"/>
      <c r="WAY25" s="185"/>
      <c r="WAZ25" s="185"/>
      <c r="WBA25" s="185"/>
      <c r="WBB25" s="185"/>
      <c r="WBC25" s="185"/>
      <c r="WBD25" s="185"/>
      <c r="WBE25" s="185"/>
      <c r="WBF25" s="185"/>
      <c r="WBG25" s="185"/>
      <c r="WBH25" s="185"/>
      <c r="WBI25" s="185"/>
      <c r="WBJ25" s="185"/>
      <c r="WBK25" s="185"/>
      <c r="WBL25" s="185"/>
      <c r="WBM25" s="185"/>
      <c r="WBN25" s="185"/>
      <c r="WBO25" s="185"/>
      <c r="WBP25" s="185"/>
      <c r="WBQ25" s="185"/>
      <c r="WBR25" s="185"/>
      <c r="WBS25" s="185"/>
      <c r="WBT25" s="185"/>
      <c r="WBU25" s="185"/>
      <c r="WBV25" s="185"/>
      <c r="WBW25" s="185"/>
      <c r="WBX25" s="185"/>
      <c r="WBY25" s="185"/>
      <c r="WBZ25" s="185"/>
      <c r="WCA25" s="185"/>
      <c r="WCB25" s="185"/>
      <c r="WCC25" s="185"/>
      <c r="WCD25" s="185"/>
      <c r="WCE25" s="185"/>
      <c r="WCF25" s="185"/>
      <c r="WCG25" s="185"/>
      <c r="WCH25" s="185"/>
      <c r="WCI25" s="185"/>
      <c r="WCJ25" s="185"/>
      <c r="WCK25" s="185"/>
      <c r="WCL25" s="185"/>
      <c r="WCM25" s="185"/>
      <c r="WCN25" s="185"/>
      <c r="WCO25" s="185"/>
      <c r="WCP25" s="185"/>
      <c r="WCQ25" s="185"/>
      <c r="WCR25" s="185"/>
      <c r="WCS25" s="185"/>
      <c r="WCT25" s="185"/>
      <c r="WCU25" s="185"/>
      <c r="WCV25" s="185"/>
      <c r="WCW25" s="185"/>
      <c r="WCX25" s="185"/>
      <c r="WCY25" s="185"/>
      <c r="WCZ25" s="185"/>
      <c r="WDA25" s="185"/>
      <c r="WDB25" s="185"/>
      <c r="WDC25" s="185"/>
      <c r="WDD25" s="185"/>
      <c r="WDE25" s="185"/>
      <c r="WDF25" s="185"/>
      <c r="WDG25" s="185"/>
      <c r="WDH25" s="185"/>
      <c r="WDI25" s="185"/>
      <c r="WDJ25" s="185"/>
      <c r="WDK25" s="185"/>
      <c r="WDL25" s="185"/>
      <c r="WDM25" s="185"/>
      <c r="WDN25" s="185"/>
      <c r="WDO25" s="185"/>
      <c r="WDP25" s="185"/>
      <c r="WDQ25" s="185"/>
      <c r="WDR25" s="185"/>
      <c r="WDS25" s="185"/>
      <c r="WDT25" s="185"/>
      <c r="WDU25" s="185"/>
      <c r="WDV25" s="185"/>
      <c r="WDW25" s="185"/>
      <c r="WDX25" s="185"/>
      <c r="WDY25" s="185"/>
      <c r="WDZ25" s="185"/>
      <c r="WEA25" s="185"/>
      <c r="WEB25" s="185"/>
      <c r="WEC25" s="185"/>
      <c r="WED25" s="185"/>
      <c r="WEE25" s="185"/>
      <c r="WEF25" s="185"/>
      <c r="WEG25" s="185"/>
      <c r="WEH25" s="185"/>
      <c r="WEI25" s="185"/>
      <c r="WEJ25" s="185"/>
      <c r="WEK25" s="185"/>
      <c r="WEL25" s="185"/>
      <c r="WEM25" s="185"/>
      <c r="WEN25" s="185"/>
      <c r="WEO25" s="185"/>
      <c r="WEP25" s="185"/>
      <c r="WEQ25" s="185"/>
      <c r="WER25" s="185"/>
      <c r="WES25" s="185"/>
      <c r="WET25" s="185"/>
      <c r="WEU25" s="185"/>
      <c r="WEV25" s="185"/>
      <c r="WEW25" s="185"/>
      <c r="WEX25" s="185"/>
      <c r="WEY25" s="185"/>
      <c r="WEZ25" s="185"/>
      <c r="WFA25" s="185"/>
      <c r="WFB25" s="185"/>
      <c r="WFC25" s="185"/>
      <c r="WFD25" s="185"/>
      <c r="WFE25" s="185"/>
      <c r="WFF25" s="185"/>
      <c r="WFG25" s="185"/>
      <c r="WFH25" s="185"/>
      <c r="WFI25" s="185"/>
      <c r="WFJ25" s="185"/>
      <c r="WFK25" s="185"/>
      <c r="WFL25" s="185"/>
      <c r="WFM25" s="185"/>
      <c r="WFN25" s="185"/>
      <c r="WFO25" s="185"/>
      <c r="WFP25" s="185"/>
      <c r="WFQ25" s="185"/>
      <c r="WFR25" s="185"/>
      <c r="WFS25" s="185"/>
      <c r="WFT25" s="185"/>
      <c r="WFU25" s="185"/>
      <c r="WFV25" s="185"/>
      <c r="WFW25" s="185"/>
      <c r="WFX25" s="185"/>
      <c r="WFY25" s="185"/>
      <c r="WFZ25" s="185"/>
      <c r="WGA25" s="185"/>
      <c r="WGB25" s="185"/>
      <c r="WGC25" s="185"/>
      <c r="WGD25" s="185"/>
      <c r="WGE25" s="185"/>
      <c r="WGF25" s="185"/>
      <c r="WGG25" s="185"/>
      <c r="WGH25" s="185"/>
      <c r="WGI25" s="185"/>
      <c r="WGJ25" s="185"/>
      <c r="WGK25" s="185"/>
      <c r="WGL25" s="185"/>
      <c r="WGM25" s="185"/>
      <c r="WGN25" s="185"/>
      <c r="WGO25" s="185"/>
      <c r="WGP25" s="185"/>
      <c r="WGQ25" s="185"/>
      <c r="WGR25" s="185"/>
      <c r="WGS25" s="185"/>
      <c r="WGT25" s="185"/>
      <c r="WGU25" s="185"/>
      <c r="WGV25" s="185"/>
      <c r="WGW25" s="185"/>
      <c r="WGX25" s="185"/>
      <c r="WGY25" s="185"/>
      <c r="WGZ25" s="185"/>
      <c r="WHA25" s="185"/>
      <c r="WHB25" s="185"/>
      <c r="WHC25" s="185"/>
      <c r="WHD25" s="185"/>
      <c r="WHE25" s="185"/>
      <c r="WHF25" s="185"/>
      <c r="WHG25" s="185"/>
      <c r="WHH25" s="185"/>
      <c r="WHI25" s="185"/>
      <c r="WHJ25" s="185"/>
      <c r="WHK25" s="185"/>
      <c r="WHL25" s="185"/>
      <c r="WHM25" s="185"/>
      <c r="WHN25" s="185"/>
      <c r="WHO25" s="185"/>
      <c r="WHP25" s="185"/>
      <c r="WHQ25" s="185"/>
      <c r="WHR25" s="185"/>
      <c r="WHS25" s="185"/>
      <c r="WHT25" s="185"/>
      <c r="WHU25" s="185"/>
      <c r="WHV25" s="185"/>
      <c r="WHW25" s="185"/>
      <c r="WHX25" s="185"/>
      <c r="WHY25" s="185"/>
      <c r="WHZ25" s="185"/>
      <c r="WIA25" s="185"/>
      <c r="WIB25" s="185"/>
      <c r="WIC25" s="185"/>
      <c r="WID25" s="185"/>
      <c r="WIE25" s="185"/>
      <c r="WIF25" s="185"/>
      <c r="WIG25" s="185"/>
      <c r="WIH25" s="185"/>
      <c r="WII25" s="185"/>
      <c r="WIJ25" s="185"/>
      <c r="WIK25" s="185"/>
      <c r="WIL25" s="185"/>
      <c r="WIM25" s="185"/>
      <c r="WIN25" s="185"/>
      <c r="WIO25" s="185"/>
      <c r="WIP25" s="185"/>
      <c r="WIQ25" s="185"/>
      <c r="WIR25" s="185"/>
      <c r="WIS25" s="185"/>
      <c r="WIT25" s="185"/>
      <c r="WIU25" s="185"/>
      <c r="WIV25" s="185"/>
      <c r="WIW25" s="185"/>
      <c r="WIX25" s="185"/>
      <c r="WIY25" s="185"/>
      <c r="WIZ25" s="185"/>
      <c r="WJA25" s="185"/>
      <c r="WJB25" s="185"/>
      <c r="WJC25" s="185"/>
      <c r="WJD25" s="185"/>
      <c r="WJE25" s="185"/>
      <c r="WJF25" s="185"/>
      <c r="WJG25" s="185"/>
      <c r="WJH25" s="185"/>
      <c r="WJI25" s="185"/>
      <c r="WJJ25" s="185"/>
      <c r="WJK25" s="185"/>
      <c r="WJL25" s="185"/>
      <c r="WJM25" s="185"/>
      <c r="WJN25" s="185"/>
      <c r="WJO25" s="185"/>
      <c r="WJP25" s="185"/>
      <c r="WJQ25" s="185"/>
      <c r="WJR25" s="185"/>
      <c r="WJS25" s="185"/>
      <c r="WJT25" s="185"/>
      <c r="WJU25" s="185"/>
      <c r="WJV25" s="185"/>
      <c r="WJW25" s="185"/>
      <c r="WJX25" s="185"/>
      <c r="WJY25" s="185"/>
      <c r="WJZ25" s="185"/>
      <c r="WKA25" s="185"/>
      <c r="WKB25" s="185"/>
      <c r="WKC25" s="185"/>
      <c r="WKD25" s="185"/>
      <c r="WKE25" s="185"/>
      <c r="WKF25" s="185"/>
      <c r="WKG25" s="185"/>
      <c r="WKH25" s="185"/>
      <c r="WKI25" s="185"/>
      <c r="WKJ25" s="185"/>
      <c r="WKK25" s="185"/>
      <c r="WKL25" s="185"/>
      <c r="WKM25" s="185"/>
      <c r="WKN25" s="185"/>
      <c r="WKO25" s="185"/>
      <c r="WKP25" s="185"/>
      <c r="WKQ25" s="185"/>
      <c r="WKR25" s="185"/>
      <c r="WKS25" s="185"/>
      <c r="WKT25" s="185"/>
      <c r="WKU25" s="185"/>
      <c r="WKV25" s="185"/>
      <c r="WKW25" s="185"/>
      <c r="WKX25" s="185"/>
      <c r="WKY25" s="185"/>
      <c r="WKZ25" s="185"/>
      <c r="WLA25" s="185"/>
      <c r="WLB25" s="185"/>
      <c r="WLC25" s="185"/>
      <c r="WLD25" s="185"/>
      <c r="WLE25" s="185"/>
      <c r="WLF25" s="185"/>
      <c r="WLG25" s="185"/>
      <c r="WLH25" s="185"/>
      <c r="WLI25" s="185"/>
      <c r="WLJ25" s="185"/>
      <c r="WLK25" s="185"/>
      <c r="WLL25" s="185"/>
      <c r="WLM25" s="185"/>
      <c r="WLN25" s="185"/>
      <c r="WLO25" s="185"/>
      <c r="WLP25" s="185"/>
      <c r="WLQ25" s="185"/>
      <c r="WLR25" s="185"/>
      <c r="WLS25" s="185"/>
      <c r="WLT25" s="185"/>
      <c r="WLU25" s="185"/>
      <c r="WLV25" s="185"/>
      <c r="WLW25" s="185"/>
      <c r="WLX25" s="185"/>
      <c r="WLY25" s="185"/>
      <c r="WLZ25" s="185"/>
      <c r="WMA25" s="185"/>
      <c r="WMB25" s="185"/>
      <c r="WMC25" s="185"/>
      <c r="WMD25" s="185"/>
      <c r="WME25" s="185"/>
      <c r="WMF25" s="185"/>
      <c r="WMG25" s="185"/>
      <c r="WMH25" s="185"/>
      <c r="WMI25" s="185"/>
      <c r="WMJ25" s="185"/>
      <c r="WMK25" s="185"/>
      <c r="WML25" s="185"/>
      <c r="WMM25" s="185"/>
      <c r="WMN25" s="185"/>
      <c r="WMO25" s="185"/>
      <c r="WMP25" s="185"/>
      <c r="WMQ25" s="185"/>
      <c r="WMR25" s="185"/>
      <c r="WMS25" s="185"/>
      <c r="WMT25" s="185"/>
      <c r="WMU25" s="185"/>
      <c r="WMV25" s="185"/>
      <c r="WMW25" s="185"/>
      <c r="WMX25" s="185"/>
      <c r="WMY25" s="185"/>
      <c r="WMZ25" s="185"/>
      <c r="WNA25" s="185"/>
      <c r="WNB25" s="185"/>
      <c r="WNC25" s="185"/>
      <c r="WND25" s="185"/>
      <c r="WNE25" s="185"/>
      <c r="WNF25" s="185"/>
      <c r="WNG25" s="185"/>
      <c r="WNH25" s="185"/>
      <c r="WNI25" s="185"/>
      <c r="WNJ25" s="185"/>
      <c r="WNK25" s="185"/>
      <c r="WNL25" s="185"/>
      <c r="WNM25" s="185"/>
      <c r="WNN25" s="185"/>
      <c r="WNO25" s="185"/>
      <c r="WNP25" s="185"/>
      <c r="WNQ25" s="185"/>
      <c r="WNR25" s="185"/>
      <c r="WNS25" s="185"/>
      <c r="WNT25" s="185"/>
      <c r="WNU25" s="185"/>
      <c r="WNV25" s="185"/>
      <c r="WNW25" s="185"/>
      <c r="WNX25" s="185"/>
      <c r="WNY25" s="185"/>
      <c r="WNZ25" s="185"/>
      <c r="WOA25" s="185"/>
      <c r="WOB25" s="185"/>
      <c r="WOC25" s="185"/>
      <c r="WOD25" s="185"/>
      <c r="WOE25" s="185"/>
      <c r="WOF25" s="185"/>
      <c r="WOG25" s="185"/>
      <c r="WOH25" s="185"/>
      <c r="WOI25" s="185"/>
      <c r="WOJ25" s="185"/>
      <c r="WOK25" s="185"/>
      <c r="WOL25" s="185"/>
      <c r="WOM25" s="185"/>
      <c r="WON25" s="185"/>
      <c r="WOO25" s="185"/>
      <c r="WOP25" s="185"/>
      <c r="WOQ25" s="185"/>
      <c r="WOR25" s="185"/>
      <c r="WOS25" s="185"/>
      <c r="WOT25" s="185"/>
      <c r="WOU25" s="185"/>
      <c r="WOV25" s="185"/>
      <c r="WOW25" s="185"/>
      <c r="WOX25" s="185"/>
      <c r="WOY25" s="185"/>
      <c r="WOZ25" s="185"/>
      <c r="WPA25" s="185"/>
      <c r="WPB25" s="185"/>
      <c r="WPC25" s="185"/>
      <c r="WPD25" s="185"/>
      <c r="WPE25" s="185"/>
      <c r="WPF25" s="185"/>
      <c r="WPG25" s="185"/>
      <c r="WPH25" s="185"/>
      <c r="WPI25" s="185"/>
      <c r="WPJ25" s="185"/>
      <c r="WPK25" s="185"/>
      <c r="WPL25" s="185"/>
      <c r="WPM25" s="185"/>
      <c r="WPN25" s="185"/>
      <c r="WPO25" s="185"/>
      <c r="WPP25" s="185"/>
      <c r="WPQ25" s="185"/>
      <c r="WPR25" s="185"/>
      <c r="WPS25" s="185"/>
      <c r="WPT25" s="185"/>
      <c r="WPU25" s="185"/>
      <c r="WPV25" s="185"/>
      <c r="WPW25" s="185"/>
      <c r="WPX25" s="185"/>
      <c r="WPY25" s="185"/>
      <c r="WPZ25" s="185"/>
      <c r="WQA25" s="185"/>
      <c r="WQB25" s="185"/>
      <c r="WQC25" s="185"/>
      <c r="WQD25" s="185"/>
      <c r="WQE25" s="185"/>
      <c r="WQF25" s="185"/>
      <c r="WQG25" s="185"/>
      <c r="WQH25" s="185"/>
      <c r="WQI25" s="185"/>
      <c r="WQJ25" s="185"/>
      <c r="WQK25" s="185"/>
      <c r="WQL25" s="185"/>
      <c r="WQM25" s="185"/>
      <c r="WQN25" s="185"/>
      <c r="WQO25" s="185"/>
      <c r="WQP25" s="185"/>
      <c r="WQQ25" s="185"/>
      <c r="WQR25" s="185"/>
      <c r="WQS25" s="185"/>
      <c r="WQT25" s="185"/>
      <c r="WQU25" s="185"/>
      <c r="WQV25" s="185"/>
      <c r="WQW25" s="185"/>
      <c r="WQX25" s="185"/>
      <c r="WQY25" s="185"/>
      <c r="WQZ25" s="185"/>
      <c r="WRA25" s="185"/>
      <c r="WRB25" s="185"/>
      <c r="WRC25" s="185"/>
      <c r="WRD25" s="185"/>
      <c r="WRE25" s="185"/>
      <c r="WRF25" s="185"/>
      <c r="WRG25" s="185"/>
      <c r="WRH25" s="185"/>
      <c r="WRI25" s="185"/>
      <c r="WRJ25" s="185"/>
      <c r="WRK25" s="185"/>
      <c r="WRL25" s="185"/>
      <c r="WRM25" s="185"/>
      <c r="WRN25" s="185"/>
      <c r="WRO25" s="185"/>
      <c r="WRP25" s="185"/>
      <c r="WRQ25" s="185"/>
      <c r="WRR25" s="185"/>
      <c r="WRS25" s="185"/>
      <c r="WRT25" s="185"/>
      <c r="WRU25" s="185"/>
      <c r="WRV25" s="185"/>
      <c r="WRW25" s="185"/>
      <c r="WRX25" s="185"/>
      <c r="WRY25" s="185"/>
      <c r="WRZ25" s="185"/>
      <c r="WSA25" s="185"/>
      <c r="WSB25" s="185"/>
      <c r="WSC25" s="185"/>
      <c r="WSD25" s="185"/>
      <c r="WSE25" s="185"/>
      <c r="WSF25" s="185"/>
      <c r="WSG25" s="185"/>
      <c r="WSH25" s="185"/>
      <c r="WSI25" s="185"/>
      <c r="WSJ25" s="185"/>
      <c r="WSK25" s="185"/>
      <c r="WSL25" s="185"/>
      <c r="WSM25" s="185"/>
      <c r="WSN25" s="185"/>
      <c r="WSO25" s="185"/>
      <c r="WSP25" s="185"/>
      <c r="WSQ25" s="185"/>
      <c r="WSR25" s="185"/>
      <c r="WSS25" s="185"/>
      <c r="WST25" s="185"/>
      <c r="WSU25" s="185"/>
      <c r="WSV25" s="185"/>
      <c r="WSW25" s="185"/>
      <c r="WSX25" s="185"/>
      <c r="WSY25" s="185"/>
      <c r="WSZ25" s="185"/>
      <c r="WTA25" s="185"/>
      <c r="WTB25" s="185"/>
      <c r="WTC25" s="185"/>
      <c r="WTD25" s="185"/>
      <c r="WTE25" s="185"/>
      <c r="WTF25" s="185"/>
      <c r="WTG25" s="185"/>
      <c r="WTH25" s="185"/>
      <c r="WTI25" s="185"/>
      <c r="WTJ25" s="185"/>
      <c r="WTK25" s="185"/>
      <c r="WTL25" s="185"/>
      <c r="WTM25" s="185"/>
      <c r="WTN25" s="185"/>
      <c r="WTO25" s="185"/>
      <c r="WTP25" s="185"/>
      <c r="WTQ25" s="185"/>
      <c r="WTR25" s="185"/>
      <c r="WTS25" s="185"/>
      <c r="WTT25" s="185"/>
      <c r="WTU25" s="185"/>
      <c r="WTV25" s="185"/>
      <c r="WTW25" s="185"/>
      <c r="WTX25" s="185"/>
      <c r="WTY25" s="185"/>
      <c r="WTZ25" s="185"/>
      <c r="WUA25" s="185"/>
      <c r="WUB25" s="185"/>
      <c r="WUC25" s="185"/>
      <c r="WUD25" s="185"/>
      <c r="WUE25" s="185"/>
      <c r="WUF25" s="185"/>
      <c r="WUG25" s="185"/>
      <c r="WUH25" s="185"/>
      <c r="WUI25" s="185"/>
      <c r="WUJ25" s="185"/>
      <c r="WUK25" s="185"/>
      <c r="WUL25" s="185"/>
      <c r="WUM25" s="185"/>
      <c r="WUN25" s="185"/>
      <c r="WUO25" s="185"/>
      <c r="WUP25" s="185"/>
      <c r="WUQ25" s="185"/>
      <c r="WUR25" s="185"/>
      <c r="WUS25" s="185"/>
      <c r="WUT25" s="185"/>
      <c r="WUU25" s="185"/>
      <c r="WUV25" s="185"/>
      <c r="WUW25" s="185"/>
      <c r="WUX25" s="185"/>
      <c r="WUY25" s="185"/>
      <c r="WUZ25" s="185"/>
      <c r="WVA25" s="185"/>
      <c r="WVB25" s="185"/>
      <c r="WVC25" s="185"/>
      <c r="WVD25" s="185"/>
      <c r="WVE25" s="185"/>
      <c r="WVF25" s="185"/>
      <c r="WVG25" s="185"/>
      <c r="WVH25" s="185"/>
      <c r="WVI25" s="185"/>
      <c r="WVJ25" s="185"/>
      <c r="WVK25" s="185"/>
      <c r="WVL25" s="185"/>
      <c r="WVM25" s="185"/>
      <c r="WVN25" s="185"/>
      <c r="WVO25" s="185"/>
      <c r="WVP25" s="185"/>
      <c r="WVQ25" s="185"/>
      <c r="WVR25" s="185"/>
      <c r="WVS25" s="185"/>
      <c r="WVT25" s="185"/>
      <c r="WVU25" s="185"/>
      <c r="WVV25" s="185"/>
      <c r="WVW25" s="185"/>
      <c r="WVX25" s="185"/>
      <c r="WVY25" s="185"/>
      <c r="WVZ25" s="185"/>
      <c r="WWA25" s="185"/>
      <c r="WWB25" s="185"/>
      <c r="WWC25" s="185"/>
      <c r="WWD25" s="185"/>
      <c r="WWE25" s="185"/>
      <c r="WWF25" s="185"/>
      <c r="WWG25" s="185"/>
      <c r="WWH25" s="185"/>
      <c r="WWI25" s="185"/>
      <c r="WWJ25" s="185"/>
      <c r="WWK25" s="185"/>
      <c r="WWL25" s="185"/>
      <c r="WWM25" s="185"/>
      <c r="WWN25" s="185"/>
      <c r="WWO25" s="185"/>
      <c r="WWP25" s="185"/>
      <c r="WWQ25" s="185"/>
      <c r="WWR25" s="185"/>
      <c r="WWS25" s="185"/>
      <c r="WWT25" s="185"/>
      <c r="WWU25" s="185"/>
      <c r="WWV25" s="185"/>
      <c r="WWW25" s="185"/>
      <c r="WWX25" s="185"/>
      <c r="WWY25" s="185"/>
      <c r="WWZ25" s="185"/>
      <c r="WXA25" s="185"/>
      <c r="WXB25" s="185"/>
      <c r="WXC25" s="185"/>
      <c r="WXD25" s="185"/>
      <c r="WXE25" s="185"/>
      <c r="WXF25" s="185"/>
      <c r="WXG25" s="185"/>
      <c r="WXH25" s="185"/>
      <c r="WXI25" s="185"/>
      <c r="WXJ25" s="185"/>
      <c r="WXK25" s="185"/>
      <c r="WXL25" s="185"/>
      <c r="WXM25" s="185"/>
      <c r="WXN25" s="185"/>
      <c r="WXO25" s="185"/>
      <c r="WXP25" s="185"/>
      <c r="WXQ25" s="185"/>
      <c r="WXR25" s="185"/>
      <c r="WXS25" s="185"/>
      <c r="WXT25" s="185"/>
      <c r="WXU25" s="185"/>
      <c r="WXV25" s="185"/>
      <c r="WXW25" s="185"/>
      <c r="WXX25" s="185"/>
      <c r="WXY25" s="185"/>
      <c r="WXZ25" s="185"/>
      <c r="WYA25" s="185"/>
      <c r="WYB25" s="185"/>
      <c r="WYC25" s="185"/>
      <c r="WYD25" s="185"/>
      <c r="WYE25" s="185"/>
      <c r="WYF25" s="185"/>
      <c r="WYG25" s="185"/>
      <c r="WYH25" s="185"/>
      <c r="WYI25" s="185"/>
      <c r="WYJ25" s="185"/>
      <c r="WYK25" s="185"/>
      <c r="WYL25" s="185"/>
      <c r="WYM25" s="185"/>
      <c r="WYN25" s="185"/>
      <c r="WYO25" s="185"/>
      <c r="WYP25" s="185"/>
      <c r="WYQ25" s="185"/>
      <c r="WYR25" s="185"/>
      <c r="WYS25" s="185"/>
      <c r="WYT25" s="185"/>
      <c r="WYU25" s="185"/>
      <c r="WYV25" s="185"/>
      <c r="WYW25" s="185"/>
      <c r="WYX25" s="185"/>
      <c r="WYY25" s="185"/>
      <c r="WYZ25" s="185"/>
      <c r="WZA25" s="185"/>
      <c r="WZB25" s="185"/>
      <c r="WZC25" s="185"/>
      <c r="WZD25" s="185"/>
      <c r="WZE25" s="185"/>
      <c r="WZF25" s="185"/>
      <c r="WZG25" s="185"/>
      <c r="WZH25" s="185"/>
      <c r="WZI25" s="185"/>
      <c r="WZJ25" s="185"/>
      <c r="WZK25" s="185"/>
      <c r="WZL25" s="185"/>
      <c r="WZM25" s="185"/>
      <c r="WZN25" s="185"/>
      <c r="WZO25" s="185"/>
      <c r="WZP25" s="185"/>
      <c r="WZQ25" s="185"/>
      <c r="WZR25" s="185"/>
      <c r="WZS25" s="185"/>
      <c r="WZT25" s="185"/>
      <c r="WZU25" s="185"/>
      <c r="WZV25" s="185"/>
      <c r="WZW25" s="185"/>
      <c r="WZX25" s="185"/>
      <c r="WZY25" s="185"/>
      <c r="WZZ25" s="185"/>
      <c r="XAA25" s="185"/>
      <c r="XAB25" s="185"/>
      <c r="XAC25" s="185"/>
      <c r="XAD25" s="185"/>
      <c r="XAE25" s="185"/>
      <c r="XAF25" s="185"/>
      <c r="XAG25" s="185"/>
      <c r="XAH25" s="185"/>
      <c r="XAI25" s="185"/>
      <c r="XAJ25" s="185"/>
      <c r="XAK25" s="185"/>
      <c r="XAL25" s="185"/>
      <c r="XAM25" s="185"/>
      <c r="XAN25" s="185"/>
      <c r="XAO25" s="185"/>
      <c r="XAP25" s="185"/>
      <c r="XAQ25" s="185"/>
      <c r="XAR25" s="185"/>
      <c r="XAS25" s="185"/>
      <c r="XAT25" s="185"/>
      <c r="XAU25" s="185"/>
      <c r="XAV25" s="185"/>
      <c r="XAW25" s="185"/>
      <c r="XAX25" s="185"/>
      <c r="XAY25" s="185"/>
      <c r="XAZ25" s="185"/>
      <c r="XBA25" s="185"/>
      <c r="XBB25" s="185"/>
      <c r="XBC25" s="185"/>
      <c r="XBD25" s="185"/>
      <c r="XBE25" s="185"/>
      <c r="XBF25" s="185"/>
      <c r="XBG25" s="185"/>
      <c r="XBH25" s="185"/>
      <c r="XBI25" s="185"/>
      <c r="XBJ25" s="185"/>
      <c r="XBK25" s="185"/>
      <c r="XBL25" s="185"/>
      <c r="XBM25" s="185"/>
      <c r="XBN25" s="185"/>
      <c r="XBO25" s="185"/>
      <c r="XBP25" s="185"/>
      <c r="XBQ25" s="185"/>
      <c r="XBR25" s="185"/>
      <c r="XBS25" s="185"/>
      <c r="XBT25" s="185"/>
      <c r="XBU25" s="185"/>
      <c r="XBV25" s="185"/>
      <c r="XBW25" s="185"/>
      <c r="XBX25" s="185"/>
      <c r="XBY25" s="185"/>
      <c r="XBZ25" s="185"/>
      <c r="XCA25" s="185"/>
      <c r="XCB25" s="185"/>
      <c r="XCC25" s="185"/>
      <c r="XCD25" s="185"/>
      <c r="XCE25" s="185"/>
      <c r="XCF25" s="185"/>
      <c r="XCG25" s="185"/>
      <c r="XCH25" s="185"/>
      <c r="XCI25" s="185"/>
      <c r="XCJ25" s="185"/>
      <c r="XCK25" s="185"/>
      <c r="XCL25" s="185"/>
      <c r="XCM25" s="185"/>
      <c r="XCN25" s="185"/>
      <c r="XCO25" s="185"/>
      <c r="XCP25" s="185"/>
      <c r="XCQ25" s="185"/>
      <c r="XCR25" s="185"/>
      <c r="XCS25" s="185"/>
      <c r="XCT25" s="185"/>
      <c r="XCU25" s="185"/>
      <c r="XCV25" s="185"/>
      <c r="XCW25" s="185"/>
      <c r="XCX25" s="185"/>
      <c r="XCY25" s="185"/>
      <c r="XCZ25" s="185"/>
      <c r="XDA25" s="185"/>
      <c r="XDB25" s="185"/>
      <c r="XDC25" s="185"/>
      <c r="XDD25" s="185"/>
      <c r="XDE25" s="185"/>
      <c r="XDF25" s="185"/>
      <c r="XDG25" s="185"/>
      <c r="XDH25" s="185"/>
      <c r="XDI25" s="185"/>
      <c r="XDJ25" s="185"/>
      <c r="XDK25" s="185"/>
      <c r="XDL25" s="185"/>
      <c r="XDM25" s="185"/>
      <c r="XDN25" s="185"/>
      <c r="XDO25" s="185"/>
      <c r="XDP25" s="185"/>
      <c r="XDQ25" s="185"/>
      <c r="XDR25" s="185"/>
      <c r="XDS25" s="185"/>
      <c r="XDT25" s="185"/>
      <c r="XDU25" s="185"/>
      <c r="XDV25" s="185"/>
      <c r="XDW25" s="185"/>
      <c r="XDX25" s="185"/>
      <c r="XDY25" s="185"/>
      <c r="XDZ25" s="185"/>
      <c r="XEA25" s="185"/>
      <c r="XEB25" s="185"/>
      <c r="XEC25" s="185"/>
      <c r="XED25" s="185"/>
      <c r="XEE25" s="185"/>
      <c r="XEF25" s="185"/>
      <c r="XEG25" s="185"/>
      <c r="XEH25" s="185"/>
      <c r="XEI25" s="185"/>
      <c r="XEJ25" s="185"/>
      <c r="XEK25" s="185"/>
      <c r="XEL25" s="185"/>
      <c r="XEM25" s="185"/>
      <c r="XEN25" s="185"/>
      <c r="XEO25" s="185"/>
      <c r="XEP25" s="185"/>
      <c r="XEQ25" s="185"/>
      <c r="XER25" s="185"/>
      <c r="XES25" s="185"/>
      <c r="XET25" s="185"/>
      <c r="XEU25" s="185"/>
      <c r="XEV25" s="185"/>
      <c r="XEW25" s="185"/>
      <c r="XEX25" s="185"/>
      <c r="XEY25" s="185"/>
      <c r="XEZ25" s="185"/>
      <c r="XFA25" s="185"/>
      <c r="XFB25" s="185"/>
      <c r="XFC25" s="185"/>
      <c r="XFD25" s="185"/>
    </row>
    <row r="28" spans="1:16384" x14ac:dyDescent="0.25">
      <c r="A28" s="28" t="s">
        <v>298</v>
      </c>
    </row>
    <row r="29" spans="1:16384" x14ac:dyDescent="0.25">
      <c r="A29" s="36" t="s">
        <v>64</v>
      </c>
    </row>
  </sheetData>
  <hyperlinks>
    <hyperlink ref="A3" location="TOC!A1" display="Return to Table to Contents"/>
  </hyperlinks>
  <pageMargins left="0.25" right="0.25" top="0.75" bottom="0.75" header="0.3" footer="0.3"/>
  <pageSetup orientation="landscape" r:id="rId1"/>
  <headerFooter>
    <oddHeader>&amp;L&amp;"Arial,Bold"2016-17&amp;"Arial,Regular" &amp;"Arial,Bold Italic"Survey of Allied Dental Education&amp;"Arial,Regular"
&amp;"Arial,Bold"Report 3: Dental Laboratory Technology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sheetViews>
  <sheetFormatPr defaultColWidth="9.109375" defaultRowHeight="13.2" x14ac:dyDescent="0.25"/>
  <cols>
    <col min="1" max="1" width="5.88671875" style="119" customWidth="1"/>
    <col min="2" max="2" width="60.88671875" style="119" customWidth="1"/>
    <col min="3" max="3" width="10.44140625" style="119" customWidth="1"/>
    <col min="4" max="4" width="9.44140625" style="119" customWidth="1"/>
    <col min="5" max="5" width="11.88671875" style="119" customWidth="1"/>
    <col min="6" max="6" width="12.109375" style="119" customWidth="1"/>
    <col min="7" max="7" width="10.88671875" style="119" customWidth="1"/>
    <col min="8" max="8" width="11.44140625" style="119" customWidth="1"/>
    <col min="9" max="9" width="11.5546875" style="119" customWidth="1"/>
    <col min="10" max="12" width="9.44140625" style="119" customWidth="1"/>
    <col min="13" max="16384" width="9.109375" style="119"/>
  </cols>
  <sheetData>
    <row r="1" spans="1:12" x14ac:dyDescent="0.25">
      <c r="A1" s="118" t="s">
        <v>133</v>
      </c>
    </row>
    <row r="2" spans="1:12" x14ac:dyDescent="0.25">
      <c r="A2" s="298" t="s">
        <v>1</v>
      </c>
      <c r="B2" s="298"/>
    </row>
    <row r="3" spans="1:12" ht="12.75" customHeight="1" x14ac:dyDescent="0.25">
      <c r="A3" s="295" t="s">
        <v>201</v>
      </c>
      <c r="B3" s="306" t="s">
        <v>200</v>
      </c>
      <c r="C3" s="305" t="s">
        <v>215</v>
      </c>
      <c r="D3" s="305" t="s">
        <v>216</v>
      </c>
      <c r="E3" s="305" t="s">
        <v>217</v>
      </c>
      <c r="F3" s="305" t="s">
        <v>218</v>
      </c>
      <c r="G3" s="305" t="s">
        <v>219</v>
      </c>
      <c r="H3" s="305" t="s">
        <v>220</v>
      </c>
      <c r="I3" s="305" t="s">
        <v>221</v>
      </c>
      <c r="J3" s="305" t="s">
        <v>222</v>
      </c>
      <c r="K3" s="305" t="s">
        <v>194</v>
      </c>
      <c r="L3" s="305" t="s">
        <v>223</v>
      </c>
    </row>
    <row r="4" spans="1:12" ht="36" customHeight="1" x14ac:dyDescent="0.25">
      <c r="A4" s="295"/>
      <c r="B4" s="306"/>
      <c r="C4" s="305"/>
      <c r="D4" s="305"/>
      <c r="E4" s="305"/>
      <c r="F4" s="305"/>
      <c r="G4" s="305"/>
      <c r="H4" s="305"/>
      <c r="I4" s="305"/>
      <c r="J4" s="305"/>
      <c r="K4" s="305"/>
      <c r="L4" s="305"/>
    </row>
    <row r="5" spans="1:12" x14ac:dyDescent="0.25">
      <c r="A5" s="101" t="s">
        <v>193</v>
      </c>
      <c r="B5" s="100" t="s">
        <v>192</v>
      </c>
      <c r="C5" s="101">
        <v>1</v>
      </c>
      <c r="D5" s="101">
        <v>1</v>
      </c>
      <c r="E5" s="101">
        <v>1</v>
      </c>
      <c r="F5" s="101">
        <v>2</v>
      </c>
      <c r="G5" s="101">
        <v>0</v>
      </c>
      <c r="H5" s="101">
        <v>1</v>
      </c>
      <c r="I5" s="101">
        <v>1</v>
      </c>
      <c r="J5" s="101">
        <v>0</v>
      </c>
      <c r="K5" s="101">
        <v>0</v>
      </c>
      <c r="L5" s="101">
        <v>7</v>
      </c>
    </row>
    <row r="6" spans="1:12" x14ac:dyDescent="0.25">
      <c r="A6" s="103" t="s">
        <v>190</v>
      </c>
      <c r="B6" s="102" t="s">
        <v>191</v>
      </c>
      <c r="C6" s="103">
        <v>8</v>
      </c>
      <c r="D6" s="103">
        <v>0</v>
      </c>
      <c r="E6" s="103">
        <v>0</v>
      </c>
      <c r="F6" s="103">
        <v>0</v>
      </c>
      <c r="G6" s="103">
        <v>1</v>
      </c>
      <c r="H6" s="103">
        <v>0</v>
      </c>
      <c r="I6" s="103">
        <v>0</v>
      </c>
      <c r="J6" s="103">
        <v>2</v>
      </c>
      <c r="K6" s="103">
        <v>5</v>
      </c>
      <c r="L6" s="103">
        <v>16</v>
      </c>
    </row>
    <row r="7" spans="1:12" x14ac:dyDescent="0.25">
      <c r="A7" s="101" t="s">
        <v>190</v>
      </c>
      <c r="B7" s="100" t="s">
        <v>189</v>
      </c>
      <c r="C7" s="101">
        <v>8</v>
      </c>
      <c r="D7" s="101">
        <v>0</v>
      </c>
      <c r="E7" s="101">
        <v>0</v>
      </c>
      <c r="F7" s="101">
        <v>3</v>
      </c>
      <c r="G7" s="101">
        <v>3</v>
      </c>
      <c r="H7" s="101">
        <v>0</v>
      </c>
      <c r="I7" s="101">
        <v>0</v>
      </c>
      <c r="J7" s="101">
        <v>3</v>
      </c>
      <c r="K7" s="101">
        <v>2</v>
      </c>
      <c r="L7" s="101">
        <v>19</v>
      </c>
    </row>
    <row r="8" spans="1:12" x14ac:dyDescent="0.25">
      <c r="A8" s="103" t="s">
        <v>187</v>
      </c>
      <c r="B8" s="102" t="s">
        <v>188</v>
      </c>
      <c r="C8" s="103">
        <v>0</v>
      </c>
      <c r="D8" s="103">
        <v>0</v>
      </c>
      <c r="E8" s="103">
        <v>0</v>
      </c>
      <c r="F8" s="103">
        <v>0</v>
      </c>
      <c r="G8" s="103">
        <v>0</v>
      </c>
      <c r="H8" s="103">
        <v>0</v>
      </c>
      <c r="I8" s="103">
        <v>0</v>
      </c>
      <c r="J8" s="103">
        <v>0</v>
      </c>
      <c r="K8" s="103">
        <v>0</v>
      </c>
      <c r="L8" s="103">
        <v>0</v>
      </c>
    </row>
    <row r="9" spans="1:12" x14ac:dyDescent="0.25">
      <c r="A9" s="101" t="s">
        <v>187</v>
      </c>
      <c r="B9" s="100" t="s">
        <v>186</v>
      </c>
      <c r="C9" s="101">
        <v>7</v>
      </c>
      <c r="D9" s="101">
        <v>0</v>
      </c>
      <c r="E9" s="101">
        <v>0</v>
      </c>
      <c r="F9" s="101">
        <v>0</v>
      </c>
      <c r="G9" s="101">
        <v>1</v>
      </c>
      <c r="H9" s="101">
        <v>0</v>
      </c>
      <c r="I9" s="101">
        <v>0</v>
      </c>
      <c r="J9" s="101">
        <v>2</v>
      </c>
      <c r="K9" s="101">
        <v>0</v>
      </c>
      <c r="L9" s="101">
        <v>10</v>
      </c>
    </row>
    <row r="10" spans="1:12" x14ac:dyDescent="0.25">
      <c r="A10" s="103" t="s">
        <v>185</v>
      </c>
      <c r="B10" s="102" t="s">
        <v>184</v>
      </c>
      <c r="C10" s="103">
        <v>0</v>
      </c>
      <c r="D10" s="103">
        <v>0</v>
      </c>
      <c r="E10" s="103">
        <v>0</v>
      </c>
      <c r="F10" s="103">
        <v>0</v>
      </c>
      <c r="G10" s="103">
        <v>0</v>
      </c>
      <c r="H10" s="103">
        <v>0</v>
      </c>
      <c r="I10" s="103">
        <v>0</v>
      </c>
      <c r="J10" s="103">
        <v>0</v>
      </c>
      <c r="K10" s="103">
        <v>0</v>
      </c>
      <c r="L10" s="103">
        <v>0</v>
      </c>
    </row>
    <row r="11" spans="1:12" x14ac:dyDescent="0.25">
      <c r="A11" s="101" t="s">
        <v>183</v>
      </c>
      <c r="B11" s="100" t="s">
        <v>182</v>
      </c>
      <c r="C11" s="101">
        <v>1</v>
      </c>
      <c r="D11" s="101">
        <v>2</v>
      </c>
      <c r="E11" s="101">
        <v>7</v>
      </c>
      <c r="F11" s="101">
        <v>6</v>
      </c>
      <c r="G11" s="101">
        <v>0</v>
      </c>
      <c r="H11" s="101">
        <v>2</v>
      </c>
      <c r="I11" s="101">
        <v>1</v>
      </c>
      <c r="J11" s="101">
        <v>0</v>
      </c>
      <c r="K11" s="101">
        <v>0</v>
      </c>
      <c r="L11" s="101">
        <v>19</v>
      </c>
    </row>
    <row r="12" spans="1:12" x14ac:dyDescent="0.25">
      <c r="A12" s="103" t="s">
        <v>181</v>
      </c>
      <c r="B12" s="102" t="s">
        <v>180</v>
      </c>
      <c r="C12" s="103">
        <v>3</v>
      </c>
      <c r="D12" s="103">
        <v>1</v>
      </c>
      <c r="E12" s="103">
        <v>3</v>
      </c>
      <c r="F12" s="103">
        <v>0</v>
      </c>
      <c r="G12" s="103">
        <v>1</v>
      </c>
      <c r="H12" s="103">
        <v>0</v>
      </c>
      <c r="I12" s="103">
        <v>0</v>
      </c>
      <c r="J12" s="103">
        <v>0</v>
      </c>
      <c r="K12" s="103">
        <v>1</v>
      </c>
      <c r="L12" s="103">
        <v>9</v>
      </c>
    </row>
    <row r="13" spans="1:12" x14ac:dyDescent="0.25">
      <c r="A13" s="101" t="s">
        <v>179</v>
      </c>
      <c r="B13" s="100" t="s">
        <v>178</v>
      </c>
      <c r="C13" s="101">
        <v>0</v>
      </c>
      <c r="D13" s="101">
        <v>0</v>
      </c>
      <c r="E13" s="101">
        <v>1</v>
      </c>
      <c r="F13" s="101">
        <v>0</v>
      </c>
      <c r="G13" s="101">
        <v>0</v>
      </c>
      <c r="H13" s="101">
        <v>1</v>
      </c>
      <c r="I13" s="101">
        <v>0</v>
      </c>
      <c r="J13" s="101">
        <v>1</v>
      </c>
      <c r="K13" s="101">
        <v>0</v>
      </c>
      <c r="L13" s="101">
        <v>3</v>
      </c>
    </row>
    <row r="14" spans="1:12" x14ac:dyDescent="0.25">
      <c r="A14" s="103" t="s">
        <v>177</v>
      </c>
      <c r="B14" s="102" t="s">
        <v>176</v>
      </c>
      <c r="C14" s="103">
        <v>0</v>
      </c>
      <c r="D14" s="103">
        <v>0</v>
      </c>
      <c r="E14" s="103">
        <v>0</v>
      </c>
      <c r="F14" s="103">
        <v>0</v>
      </c>
      <c r="G14" s="103">
        <v>0</v>
      </c>
      <c r="H14" s="103">
        <v>0</v>
      </c>
      <c r="I14" s="103">
        <v>0</v>
      </c>
      <c r="J14" s="103">
        <v>0</v>
      </c>
      <c r="K14" s="103">
        <v>0</v>
      </c>
      <c r="L14" s="103">
        <v>0</v>
      </c>
    </row>
    <row r="15" spans="1:12" x14ac:dyDescent="0.25">
      <c r="A15" s="101" t="s">
        <v>174</v>
      </c>
      <c r="B15" s="100" t="s">
        <v>175</v>
      </c>
      <c r="C15" s="101">
        <v>2</v>
      </c>
      <c r="D15" s="101">
        <v>18</v>
      </c>
      <c r="E15" s="101">
        <v>0</v>
      </c>
      <c r="F15" s="101">
        <v>0</v>
      </c>
      <c r="G15" s="101">
        <v>1</v>
      </c>
      <c r="H15" s="101">
        <v>0</v>
      </c>
      <c r="I15" s="101">
        <v>0</v>
      </c>
      <c r="J15" s="101">
        <v>0</v>
      </c>
      <c r="K15" s="101">
        <v>0</v>
      </c>
      <c r="L15" s="101">
        <v>21</v>
      </c>
    </row>
    <row r="16" spans="1:12" x14ac:dyDescent="0.25">
      <c r="A16" s="103" t="s">
        <v>174</v>
      </c>
      <c r="B16" s="102" t="s">
        <v>173</v>
      </c>
      <c r="C16" s="103">
        <v>17</v>
      </c>
      <c r="D16" s="103">
        <v>2</v>
      </c>
      <c r="E16" s="103">
        <v>10</v>
      </c>
      <c r="F16" s="103">
        <v>16</v>
      </c>
      <c r="G16" s="103">
        <v>6</v>
      </c>
      <c r="H16" s="103">
        <v>4</v>
      </c>
      <c r="I16" s="103">
        <v>1</v>
      </c>
      <c r="J16" s="103">
        <v>4</v>
      </c>
      <c r="K16" s="103">
        <v>1</v>
      </c>
      <c r="L16" s="103">
        <v>61</v>
      </c>
    </row>
    <row r="17" spans="1:12" x14ac:dyDescent="0.25">
      <c r="A17" s="101" t="s">
        <v>172</v>
      </c>
      <c r="B17" s="100" t="s">
        <v>171</v>
      </c>
      <c r="C17" s="101">
        <v>5</v>
      </c>
      <c r="D17" s="101">
        <v>0</v>
      </c>
      <c r="E17" s="101">
        <v>0</v>
      </c>
      <c r="F17" s="101">
        <v>0</v>
      </c>
      <c r="G17" s="101">
        <v>1</v>
      </c>
      <c r="H17" s="101">
        <v>0</v>
      </c>
      <c r="I17" s="101">
        <v>0</v>
      </c>
      <c r="J17" s="101">
        <v>2</v>
      </c>
      <c r="K17" s="101">
        <v>0</v>
      </c>
      <c r="L17" s="101">
        <v>8</v>
      </c>
    </row>
    <row r="18" spans="1:12" x14ac:dyDescent="0.25">
      <c r="A18" s="103" t="s">
        <v>170</v>
      </c>
      <c r="B18" s="102" t="s">
        <v>169</v>
      </c>
      <c r="C18" s="103">
        <v>0</v>
      </c>
      <c r="D18" s="103">
        <v>1</v>
      </c>
      <c r="E18" s="103">
        <v>3</v>
      </c>
      <c r="F18" s="103">
        <v>1</v>
      </c>
      <c r="G18" s="103">
        <v>1</v>
      </c>
      <c r="H18" s="103">
        <v>0</v>
      </c>
      <c r="I18" s="103">
        <v>1</v>
      </c>
      <c r="J18" s="103">
        <v>0</v>
      </c>
      <c r="K18" s="103">
        <v>0</v>
      </c>
      <c r="L18" s="103">
        <v>7</v>
      </c>
    </row>
    <row r="19" spans="1:12" x14ac:dyDescent="0.25">
      <c r="A19" s="101" t="s">
        <v>168</v>
      </c>
      <c r="B19" s="100" t="s">
        <v>167</v>
      </c>
      <c r="C19" s="101">
        <v>75</v>
      </c>
      <c r="D19" s="101">
        <v>5</v>
      </c>
      <c r="E19" s="101">
        <v>12</v>
      </c>
      <c r="F19" s="101">
        <v>8</v>
      </c>
      <c r="G19" s="101">
        <v>10</v>
      </c>
      <c r="H19" s="101">
        <v>1</v>
      </c>
      <c r="I19" s="101">
        <v>8</v>
      </c>
      <c r="J19" s="101">
        <v>7</v>
      </c>
      <c r="K19" s="101">
        <v>0</v>
      </c>
      <c r="L19" s="101">
        <v>126</v>
      </c>
    </row>
    <row r="20" spans="1:12" x14ac:dyDescent="0.25">
      <c r="A20" s="103" t="s">
        <v>166</v>
      </c>
      <c r="B20" s="102" t="s">
        <v>165</v>
      </c>
      <c r="C20" s="103">
        <v>4</v>
      </c>
      <c r="D20" s="103">
        <v>0</v>
      </c>
      <c r="E20" s="103">
        <v>0</v>
      </c>
      <c r="F20" s="103">
        <v>0</v>
      </c>
      <c r="G20" s="103">
        <v>0</v>
      </c>
      <c r="H20" s="103">
        <v>0</v>
      </c>
      <c r="I20" s="103">
        <v>0</v>
      </c>
      <c r="J20" s="103">
        <v>1</v>
      </c>
      <c r="K20" s="103">
        <v>0</v>
      </c>
      <c r="L20" s="103">
        <v>5</v>
      </c>
    </row>
    <row r="21" spans="1:12" ht="13.8" thickBot="1" x14ac:dyDescent="0.3">
      <c r="A21" s="108" t="s">
        <v>164</v>
      </c>
      <c r="B21" s="109" t="s">
        <v>163</v>
      </c>
      <c r="C21" s="108">
        <v>8</v>
      </c>
      <c r="D21" s="108">
        <v>2</v>
      </c>
      <c r="E21" s="108">
        <v>0</v>
      </c>
      <c r="F21" s="108">
        <v>0</v>
      </c>
      <c r="G21" s="108">
        <v>1</v>
      </c>
      <c r="H21" s="108">
        <v>0</v>
      </c>
      <c r="I21" s="108">
        <v>0</v>
      </c>
      <c r="J21" s="108">
        <v>2</v>
      </c>
      <c r="K21" s="108">
        <v>0</v>
      </c>
      <c r="L21" s="108">
        <v>13</v>
      </c>
    </row>
    <row r="22" spans="1:12" x14ac:dyDescent="0.25">
      <c r="B22" s="122" t="s">
        <v>212</v>
      </c>
      <c r="C22" s="121">
        <f>SUM(C5:C21)</f>
        <v>139</v>
      </c>
      <c r="D22" s="121">
        <f t="shared" ref="D22:L22" si="0">SUM(D5:D21)</f>
        <v>32</v>
      </c>
      <c r="E22" s="121">
        <f t="shared" si="0"/>
        <v>37</v>
      </c>
      <c r="F22" s="121">
        <f t="shared" si="0"/>
        <v>36</v>
      </c>
      <c r="G22" s="121">
        <f t="shared" si="0"/>
        <v>26</v>
      </c>
      <c r="H22" s="121">
        <f t="shared" si="0"/>
        <v>9</v>
      </c>
      <c r="I22" s="121">
        <f t="shared" si="0"/>
        <v>12</v>
      </c>
      <c r="J22" s="121">
        <f t="shared" si="0"/>
        <v>24</v>
      </c>
      <c r="K22" s="121">
        <f t="shared" si="0"/>
        <v>9</v>
      </c>
      <c r="L22" s="121">
        <f t="shared" si="0"/>
        <v>324</v>
      </c>
    </row>
    <row r="23" spans="1:12" ht="13.8" thickBot="1" x14ac:dyDescent="0.3">
      <c r="A23" s="123"/>
      <c r="B23" s="124" t="s">
        <v>224</v>
      </c>
      <c r="C23" s="125">
        <f>(C22/$L$22)*100</f>
        <v>42.901234567901234</v>
      </c>
      <c r="D23" s="125">
        <f t="shared" ref="D23:L23" si="1">(D22/$L$22)*100</f>
        <v>9.8765432098765427</v>
      </c>
      <c r="E23" s="125">
        <f t="shared" si="1"/>
        <v>11.419753086419753</v>
      </c>
      <c r="F23" s="125">
        <f t="shared" si="1"/>
        <v>11.111111111111111</v>
      </c>
      <c r="G23" s="125">
        <f t="shared" si="1"/>
        <v>8.0246913580246915</v>
      </c>
      <c r="H23" s="125">
        <f t="shared" si="1"/>
        <v>2.7777777777777777</v>
      </c>
      <c r="I23" s="125">
        <f t="shared" si="1"/>
        <v>3.7037037037037033</v>
      </c>
      <c r="J23" s="125">
        <f t="shared" si="1"/>
        <v>7.4074074074074066</v>
      </c>
      <c r="K23" s="125">
        <f t="shared" si="1"/>
        <v>2.7777777777777777</v>
      </c>
      <c r="L23" s="125">
        <f t="shared" si="1"/>
        <v>100</v>
      </c>
    </row>
    <row r="24" spans="1:12" ht="13.8" thickTop="1" x14ac:dyDescent="0.25"/>
    <row r="25" spans="1:12" x14ac:dyDescent="0.25">
      <c r="A25" s="29" t="s">
        <v>214</v>
      </c>
      <c r="C25" s="278"/>
      <c r="D25" s="278"/>
      <c r="E25" s="278"/>
      <c r="F25" s="278"/>
      <c r="G25" s="278"/>
      <c r="H25" s="278"/>
      <c r="I25" s="278"/>
      <c r="J25" s="278"/>
      <c r="K25" s="278"/>
      <c r="L25" s="278"/>
    </row>
    <row r="26" spans="1:12" x14ac:dyDescent="0.25">
      <c r="A26" s="29" t="s">
        <v>150</v>
      </c>
    </row>
  </sheetData>
  <mergeCells count="13">
    <mergeCell ref="L3:L4"/>
    <mergeCell ref="F3:F4"/>
    <mergeCell ref="G3:G4"/>
    <mergeCell ref="H3:H4"/>
    <mergeCell ref="I3:I4"/>
    <mergeCell ref="J3:J4"/>
    <mergeCell ref="K3:K4"/>
    <mergeCell ref="E3:E4"/>
    <mergeCell ref="A2:B2"/>
    <mergeCell ref="A3:A4"/>
    <mergeCell ref="B3:B4"/>
    <mergeCell ref="C3:C4"/>
    <mergeCell ref="D3:D4"/>
  </mergeCells>
  <hyperlinks>
    <hyperlink ref="A2:B2" location="TOC!A1" display="Return to Table of Contents"/>
  </hyperlinks>
  <pageMargins left="0.25" right="0.25" top="0.75" bottom="0.75" header="0.3" footer="0.3"/>
  <pageSetup scale="79"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heetViews>
  <sheetFormatPr defaultColWidth="9.109375" defaultRowHeight="13.2" x14ac:dyDescent="0.25"/>
  <cols>
    <col min="1" max="1" width="5.44140625" style="119" customWidth="1"/>
    <col min="2" max="2" width="60.5546875" style="119" customWidth="1"/>
    <col min="3" max="5" width="10.5546875" style="119" customWidth="1"/>
    <col min="6" max="6" width="12.44140625" style="119" customWidth="1"/>
    <col min="7" max="7" width="11.44140625" style="119" customWidth="1"/>
    <col min="8" max="8" width="10.5546875" style="119" customWidth="1"/>
    <col min="9" max="9" width="8.6640625" style="119" customWidth="1"/>
    <col min="10" max="10" width="10.5546875" style="119" customWidth="1"/>
    <col min="11" max="16384" width="9.109375" style="119"/>
  </cols>
  <sheetData>
    <row r="1" spans="1:12" x14ac:dyDescent="0.25">
      <c r="A1" s="118" t="s">
        <v>313</v>
      </c>
    </row>
    <row r="2" spans="1:12" x14ac:dyDescent="0.25">
      <c r="A2" s="298" t="s">
        <v>1</v>
      </c>
      <c r="B2" s="298"/>
    </row>
    <row r="3" spans="1:12" ht="27.75" customHeight="1" x14ac:dyDescent="0.25">
      <c r="A3" s="148"/>
      <c r="B3" s="150"/>
      <c r="C3" s="149"/>
      <c r="D3" s="307" t="s">
        <v>314</v>
      </c>
      <c r="E3" s="307"/>
      <c r="F3" s="307"/>
      <c r="G3" s="307" t="s">
        <v>315</v>
      </c>
      <c r="H3" s="307"/>
      <c r="I3" s="307"/>
      <c r="J3" s="307"/>
    </row>
    <row r="4" spans="1:12" ht="44.25" customHeight="1" x14ac:dyDescent="0.25">
      <c r="A4" s="148" t="s">
        <v>201</v>
      </c>
      <c r="B4" s="150" t="s">
        <v>200</v>
      </c>
      <c r="C4" s="117" t="s">
        <v>307</v>
      </c>
      <c r="D4" s="117" t="s">
        <v>308</v>
      </c>
      <c r="E4" s="117" t="s">
        <v>309</v>
      </c>
      <c r="F4" s="117" t="s">
        <v>310</v>
      </c>
      <c r="G4" s="117" t="s">
        <v>311</v>
      </c>
      <c r="H4" s="117" t="s">
        <v>219</v>
      </c>
      <c r="I4" s="117" t="s">
        <v>194</v>
      </c>
      <c r="J4" s="117" t="s">
        <v>312</v>
      </c>
    </row>
    <row r="5" spans="1:12" x14ac:dyDescent="0.25">
      <c r="A5" s="101" t="s">
        <v>193</v>
      </c>
      <c r="B5" s="100" t="s">
        <v>192</v>
      </c>
      <c r="C5" s="200">
        <v>16</v>
      </c>
      <c r="D5" s="200">
        <v>7</v>
      </c>
      <c r="E5" s="200">
        <v>5</v>
      </c>
      <c r="F5" s="200">
        <v>12</v>
      </c>
      <c r="G5" s="200">
        <v>2</v>
      </c>
      <c r="H5" s="200">
        <v>0</v>
      </c>
      <c r="I5" s="200">
        <v>0</v>
      </c>
      <c r="J5" s="200">
        <v>2</v>
      </c>
    </row>
    <row r="6" spans="1:12" x14ac:dyDescent="0.25">
      <c r="A6" s="103" t="s">
        <v>190</v>
      </c>
      <c r="B6" s="102" t="s">
        <v>191</v>
      </c>
      <c r="C6" s="201">
        <v>18</v>
      </c>
      <c r="D6" s="201">
        <v>16</v>
      </c>
      <c r="E6" s="201">
        <v>16</v>
      </c>
      <c r="F6" s="201">
        <v>32</v>
      </c>
      <c r="G6" s="201">
        <v>2</v>
      </c>
      <c r="H6" s="201">
        <v>0</v>
      </c>
      <c r="I6" s="201">
        <v>8</v>
      </c>
      <c r="J6" s="201">
        <v>10</v>
      </c>
      <c r="L6" s="202"/>
    </row>
    <row r="7" spans="1:12" x14ac:dyDescent="0.25">
      <c r="A7" s="101" t="s">
        <v>190</v>
      </c>
      <c r="B7" s="100" t="s">
        <v>189</v>
      </c>
      <c r="C7" s="200">
        <v>15</v>
      </c>
      <c r="D7" s="200">
        <v>19</v>
      </c>
      <c r="E7" s="200">
        <v>15</v>
      </c>
      <c r="F7" s="200">
        <v>34</v>
      </c>
      <c r="G7" s="200">
        <v>4</v>
      </c>
      <c r="H7" s="200">
        <v>0</v>
      </c>
      <c r="I7" s="200">
        <v>12</v>
      </c>
      <c r="J7" s="200">
        <v>16</v>
      </c>
    </row>
    <row r="8" spans="1:12" x14ac:dyDescent="0.25">
      <c r="A8" s="103" t="s">
        <v>187</v>
      </c>
      <c r="B8" s="102" t="s">
        <v>188</v>
      </c>
      <c r="C8" s="201">
        <v>15</v>
      </c>
      <c r="D8" s="201">
        <v>0</v>
      </c>
      <c r="E8" s="201">
        <v>6</v>
      </c>
      <c r="F8" s="201">
        <v>6</v>
      </c>
      <c r="G8" s="201">
        <v>5</v>
      </c>
      <c r="H8" s="201">
        <v>0</v>
      </c>
      <c r="I8" s="201">
        <v>0</v>
      </c>
      <c r="J8" s="201">
        <v>5</v>
      </c>
      <c r="L8" s="126"/>
    </row>
    <row r="9" spans="1:12" x14ac:dyDescent="0.25">
      <c r="A9" s="101" t="s">
        <v>187</v>
      </c>
      <c r="B9" s="100" t="s">
        <v>186</v>
      </c>
      <c r="C9" s="200">
        <v>24</v>
      </c>
      <c r="D9" s="200">
        <v>10</v>
      </c>
      <c r="E9" s="200">
        <v>4</v>
      </c>
      <c r="F9" s="200">
        <v>14</v>
      </c>
      <c r="G9" s="200">
        <v>0</v>
      </c>
      <c r="H9" s="200">
        <v>0</v>
      </c>
      <c r="I9" s="200">
        <v>9</v>
      </c>
      <c r="J9" s="200">
        <v>9</v>
      </c>
    </row>
    <row r="10" spans="1:12" x14ac:dyDescent="0.25">
      <c r="A10" s="103" t="s">
        <v>185</v>
      </c>
      <c r="B10" s="102" t="s">
        <v>184</v>
      </c>
      <c r="C10" s="201">
        <v>20</v>
      </c>
      <c r="D10" s="201">
        <v>0</v>
      </c>
      <c r="E10" s="201">
        <v>5</v>
      </c>
      <c r="F10" s="201">
        <v>5</v>
      </c>
      <c r="G10" s="201">
        <v>0</v>
      </c>
      <c r="H10" s="201">
        <v>0</v>
      </c>
      <c r="I10" s="201">
        <v>4</v>
      </c>
      <c r="J10" s="201">
        <v>4</v>
      </c>
    </row>
    <row r="11" spans="1:12" x14ac:dyDescent="0.25">
      <c r="A11" s="101" t="s">
        <v>183</v>
      </c>
      <c r="B11" s="100" t="s">
        <v>182</v>
      </c>
      <c r="C11" s="200">
        <v>20</v>
      </c>
      <c r="D11" s="200">
        <v>19</v>
      </c>
      <c r="E11" s="200">
        <v>15</v>
      </c>
      <c r="F11" s="200">
        <v>34</v>
      </c>
      <c r="G11" s="200">
        <v>15</v>
      </c>
      <c r="H11" s="200">
        <v>7</v>
      </c>
      <c r="I11" s="200">
        <v>0</v>
      </c>
      <c r="J11" s="200">
        <v>22</v>
      </c>
    </row>
    <row r="12" spans="1:12" x14ac:dyDescent="0.25">
      <c r="A12" s="103" t="s">
        <v>181</v>
      </c>
      <c r="B12" s="102" t="s">
        <v>180</v>
      </c>
      <c r="C12" s="201">
        <v>16</v>
      </c>
      <c r="D12" s="201">
        <v>9</v>
      </c>
      <c r="E12" s="201">
        <v>3</v>
      </c>
      <c r="F12" s="201">
        <v>12</v>
      </c>
      <c r="G12" s="201">
        <v>6</v>
      </c>
      <c r="H12" s="201">
        <v>0</v>
      </c>
      <c r="I12" s="201">
        <v>0</v>
      </c>
      <c r="J12" s="201">
        <v>6</v>
      </c>
    </row>
    <row r="13" spans="1:12" x14ac:dyDescent="0.25">
      <c r="A13" s="101" t="s">
        <v>179</v>
      </c>
      <c r="B13" s="100" t="s">
        <v>178</v>
      </c>
      <c r="C13" s="200">
        <v>12</v>
      </c>
      <c r="D13" s="200">
        <v>3</v>
      </c>
      <c r="E13" s="200">
        <v>3</v>
      </c>
      <c r="F13" s="200">
        <v>6</v>
      </c>
      <c r="G13" s="200">
        <v>3</v>
      </c>
      <c r="H13" s="200">
        <v>0</v>
      </c>
      <c r="I13" s="200">
        <v>0</v>
      </c>
      <c r="J13" s="200">
        <v>3</v>
      </c>
    </row>
    <row r="14" spans="1:12" x14ac:dyDescent="0.25">
      <c r="A14" s="103" t="s">
        <v>177</v>
      </c>
      <c r="B14" s="102" t="s">
        <v>176</v>
      </c>
      <c r="C14" s="201">
        <v>15</v>
      </c>
      <c r="D14" s="201">
        <v>0</v>
      </c>
      <c r="E14" s="201">
        <v>5</v>
      </c>
      <c r="F14" s="201">
        <v>5</v>
      </c>
      <c r="G14" s="201">
        <v>8</v>
      </c>
      <c r="H14" s="201">
        <v>0</v>
      </c>
      <c r="I14" s="201">
        <v>0</v>
      </c>
      <c r="J14" s="201">
        <v>8</v>
      </c>
    </row>
    <row r="15" spans="1:12" x14ac:dyDescent="0.25">
      <c r="A15" s="101" t="s">
        <v>174</v>
      </c>
      <c r="B15" s="100" t="s">
        <v>175</v>
      </c>
      <c r="C15" s="200">
        <v>30</v>
      </c>
      <c r="D15" s="200">
        <v>21</v>
      </c>
      <c r="E15" s="200">
        <v>19</v>
      </c>
      <c r="F15" s="200">
        <v>40</v>
      </c>
      <c r="G15" s="200">
        <v>6</v>
      </c>
      <c r="H15" s="200">
        <v>0</v>
      </c>
      <c r="I15" s="200">
        <v>0</v>
      </c>
      <c r="J15" s="200">
        <v>6</v>
      </c>
    </row>
    <row r="16" spans="1:12" x14ac:dyDescent="0.25">
      <c r="A16" s="103" t="s">
        <v>174</v>
      </c>
      <c r="B16" s="102" t="s">
        <v>173</v>
      </c>
      <c r="C16" s="201">
        <v>60</v>
      </c>
      <c r="D16" s="201">
        <v>61</v>
      </c>
      <c r="E16" s="201">
        <v>43</v>
      </c>
      <c r="F16" s="201">
        <v>104</v>
      </c>
      <c r="G16" s="201">
        <v>43</v>
      </c>
      <c r="H16" s="201">
        <v>0</v>
      </c>
      <c r="I16" s="201">
        <v>0</v>
      </c>
      <c r="J16" s="201">
        <v>43</v>
      </c>
    </row>
    <row r="17" spans="1:10" x14ac:dyDescent="0.25">
      <c r="A17" s="101" t="s">
        <v>172</v>
      </c>
      <c r="B17" s="100" t="s">
        <v>171</v>
      </c>
      <c r="C17" s="200">
        <v>26</v>
      </c>
      <c r="D17" s="200">
        <v>8</v>
      </c>
      <c r="E17" s="200">
        <v>10</v>
      </c>
      <c r="F17" s="200">
        <v>18</v>
      </c>
      <c r="G17" s="200">
        <v>8</v>
      </c>
      <c r="H17" s="200">
        <v>0</v>
      </c>
      <c r="I17" s="200">
        <v>0</v>
      </c>
      <c r="J17" s="200">
        <v>8</v>
      </c>
    </row>
    <row r="18" spans="1:10" x14ac:dyDescent="0.25">
      <c r="A18" s="103" t="s">
        <v>170</v>
      </c>
      <c r="B18" s="102" t="s">
        <v>169</v>
      </c>
      <c r="C18" s="201">
        <v>24</v>
      </c>
      <c r="D18" s="201">
        <v>7</v>
      </c>
      <c r="E18" s="201">
        <v>15</v>
      </c>
      <c r="F18" s="201">
        <v>22</v>
      </c>
      <c r="G18" s="201">
        <v>16</v>
      </c>
      <c r="H18" s="201">
        <v>0</v>
      </c>
      <c r="I18" s="201">
        <v>1</v>
      </c>
      <c r="J18" s="201">
        <v>17</v>
      </c>
    </row>
    <row r="19" spans="1:10" x14ac:dyDescent="0.25">
      <c r="A19" s="101" t="s">
        <v>168</v>
      </c>
      <c r="B19" s="100" t="s">
        <v>167</v>
      </c>
      <c r="C19" s="200">
        <v>140</v>
      </c>
      <c r="D19" s="200">
        <v>126</v>
      </c>
      <c r="E19" s="200">
        <v>0</v>
      </c>
      <c r="F19" s="200">
        <v>126</v>
      </c>
      <c r="G19" s="200">
        <v>0</v>
      </c>
      <c r="H19" s="200">
        <v>0</v>
      </c>
      <c r="I19" s="200">
        <v>117</v>
      </c>
      <c r="J19" s="200">
        <v>117</v>
      </c>
    </row>
    <row r="20" spans="1:10" x14ac:dyDescent="0.25">
      <c r="A20" s="103" t="s">
        <v>166</v>
      </c>
      <c r="B20" s="102" t="s">
        <v>165</v>
      </c>
      <c r="C20" s="201">
        <v>20</v>
      </c>
      <c r="D20" s="201">
        <v>5</v>
      </c>
      <c r="E20" s="201">
        <v>4</v>
      </c>
      <c r="F20" s="201">
        <v>9</v>
      </c>
      <c r="G20" s="201">
        <v>0</v>
      </c>
      <c r="H20" s="201">
        <v>0</v>
      </c>
      <c r="I20" s="201">
        <v>9</v>
      </c>
      <c r="J20" s="201">
        <v>9</v>
      </c>
    </row>
    <row r="21" spans="1:10" ht="13.8" thickBot="1" x14ac:dyDescent="0.3">
      <c r="A21" s="108" t="s">
        <v>164</v>
      </c>
      <c r="B21" s="109" t="s">
        <v>163</v>
      </c>
      <c r="C21" s="203">
        <v>16</v>
      </c>
      <c r="D21" s="203">
        <v>13</v>
      </c>
      <c r="E21" s="203">
        <v>7</v>
      </c>
      <c r="F21" s="203">
        <v>20</v>
      </c>
      <c r="G21" s="203">
        <v>13</v>
      </c>
      <c r="H21" s="203">
        <v>0</v>
      </c>
      <c r="I21" s="203">
        <v>2</v>
      </c>
      <c r="J21" s="203">
        <v>15</v>
      </c>
    </row>
    <row r="22" spans="1:10" ht="13.8" thickBot="1" x14ac:dyDescent="0.3">
      <c r="A22" s="204"/>
      <c r="B22" s="205" t="s">
        <v>212</v>
      </c>
      <c r="C22" s="206">
        <f>SUM(C5:C21)</f>
        <v>487</v>
      </c>
      <c r="D22" s="206">
        <f t="shared" ref="D22:J22" si="0">SUM(D5:D21)</f>
        <v>324</v>
      </c>
      <c r="E22" s="206">
        <f t="shared" si="0"/>
        <v>175</v>
      </c>
      <c r="F22" s="206">
        <f t="shared" si="0"/>
        <v>499</v>
      </c>
      <c r="G22" s="206">
        <f t="shared" si="0"/>
        <v>131</v>
      </c>
      <c r="H22" s="206">
        <f t="shared" si="0"/>
        <v>7</v>
      </c>
      <c r="I22" s="206">
        <f t="shared" ref="I22" si="1">SUM(I5:I21)</f>
        <v>162</v>
      </c>
      <c r="J22" s="206">
        <f t="shared" si="0"/>
        <v>300</v>
      </c>
    </row>
    <row r="24" spans="1:10" x14ac:dyDescent="0.25">
      <c r="A24" s="29" t="s">
        <v>214</v>
      </c>
    </row>
    <row r="25" spans="1:10" x14ac:dyDescent="0.25">
      <c r="A25" s="29" t="s">
        <v>150</v>
      </c>
    </row>
  </sheetData>
  <mergeCells count="3">
    <mergeCell ref="A2:B2"/>
    <mergeCell ref="D3:F3"/>
    <mergeCell ref="G3:J3"/>
  </mergeCells>
  <hyperlinks>
    <hyperlink ref="A2:B2" location="TOC!A1" display="Return to Table of Contents"/>
  </hyperlinks>
  <pageMargins left="0.25" right="0.25" top="0.75" bottom="0.75" header="0.3" footer="0.3"/>
  <pageSetup scale="90"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workbookViewId="0"/>
  </sheetViews>
  <sheetFormatPr defaultColWidth="9.109375" defaultRowHeight="13.2" x14ac:dyDescent="0.25"/>
  <cols>
    <col min="1" max="1" width="24.5546875" style="37" customWidth="1"/>
    <col min="2" max="2" width="15.109375" style="37" customWidth="1"/>
    <col min="3" max="3" width="9.88671875" style="37" bestFit="1" customWidth="1"/>
    <col min="4" max="5" width="9.44140625" style="37" bestFit="1" customWidth="1"/>
    <col min="6" max="6" width="9.109375" style="37"/>
    <col min="7" max="7" width="4" style="37" customWidth="1"/>
    <col min="8" max="9" width="9.109375" style="37"/>
    <col min="10" max="10" width="6.6640625" style="37" customWidth="1"/>
    <col min="11" max="16384" width="9.109375" style="37"/>
  </cols>
  <sheetData>
    <row r="1" spans="1:12" x14ac:dyDescent="0.25">
      <c r="A1" s="75" t="s">
        <v>338</v>
      </c>
    </row>
    <row r="2" spans="1:12" x14ac:dyDescent="0.25">
      <c r="A2" s="207" t="s">
        <v>1</v>
      </c>
      <c r="D2" s="208"/>
      <c r="I2" s="181"/>
    </row>
    <row r="4" spans="1:12" x14ac:dyDescent="0.25">
      <c r="A4" s="75"/>
      <c r="D4" s="146"/>
      <c r="E4" s="146"/>
      <c r="F4" s="146"/>
      <c r="G4" s="146"/>
      <c r="H4" s="146"/>
      <c r="I4" s="146"/>
    </row>
    <row r="5" spans="1:12" x14ac:dyDescent="0.25">
      <c r="G5" s="209"/>
      <c r="H5" s="209"/>
      <c r="I5" s="146"/>
      <c r="J5" s="146"/>
      <c r="K5" s="146"/>
    </row>
    <row r="6" spans="1:12" x14ac:dyDescent="0.25">
      <c r="I6" s="55"/>
      <c r="J6" s="56"/>
      <c r="K6" s="56"/>
    </row>
    <row r="7" spans="1:12" x14ac:dyDescent="0.25">
      <c r="I7" s="55"/>
      <c r="J7" s="56"/>
      <c r="K7" s="56"/>
    </row>
    <row r="8" spans="1:12" x14ac:dyDescent="0.25">
      <c r="B8" s="37" t="s">
        <v>316</v>
      </c>
      <c r="C8" s="37" t="s">
        <v>317</v>
      </c>
      <c r="D8" s="37" t="s">
        <v>318</v>
      </c>
      <c r="E8" s="37" t="s">
        <v>319</v>
      </c>
      <c r="I8" s="55"/>
      <c r="J8" s="56"/>
      <c r="K8" s="56"/>
    </row>
    <row r="9" spans="1:12" x14ac:dyDescent="0.25">
      <c r="B9" s="210"/>
      <c r="C9" s="210">
        <v>350</v>
      </c>
      <c r="D9" s="210">
        <v>270</v>
      </c>
      <c r="E9" s="210">
        <v>127</v>
      </c>
      <c r="I9" s="55"/>
      <c r="J9" s="56"/>
      <c r="K9" s="56"/>
    </row>
    <row r="10" spans="1:12" x14ac:dyDescent="0.25">
      <c r="C10" s="211"/>
      <c r="D10" s="209">
        <f>D9/C9</f>
        <v>0.77142857142857146</v>
      </c>
      <c r="E10" s="209">
        <f>E9/D9</f>
        <v>0.47037037037037038</v>
      </c>
      <c r="I10" s="55"/>
      <c r="J10" s="56"/>
      <c r="K10" s="56"/>
    </row>
    <row r="11" spans="1:12" x14ac:dyDescent="0.25">
      <c r="I11" s="55"/>
      <c r="J11" s="56"/>
      <c r="K11" s="56"/>
    </row>
    <row r="12" spans="1:12" x14ac:dyDescent="0.25">
      <c r="I12" s="55"/>
      <c r="J12" s="56"/>
      <c r="K12" s="56"/>
    </row>
    <row r="14" spans="1:12" ht="13.8" thickBot="1" x14ac:dyDescent="0.3"/>
    <row r="15" spans="1:12" x14ac:dyDescent="0.25">
      <c r="B15" s="212" t="s">
        <v>320</v>
      </c>
      <c r="C15" s="213" t="s">
        <v>321</v>
      </c>
      <c r="D15" s="213" t="s">
        <v>107</v>
      </c>
      <c r="L15" s="181"/>
    </row>
    <row r="16" spans="1:12" x14ac:dyDescent="0.25">
      <c r="B16" s="214" t="s">
        <v>322</v>
      </c>
      <c r="C16" s="215">
        <v>6504</v>
      </c>
      <c r="D16" s="215">
        <v>244</v>
      </c>
      <c r="L16" s="181"/>
    </row>
    <row r="17" spans="1:12" x14ac:dyDescent="0.25">
      <c r="B17" s="214" t="s">
        <v>323</v>
      </c>
      <c r="C17" s="215">
        <v>5116</v>
      </c>
      <c r="D17" s="215">
        <v>244</v>
      </c>
      <c r="E17" s="37">
        <f>C17/C16</f>
        <v>0.78659286592865929</v>
      </c>
      <c r="L17" s="181"/>
    </row>
    <row r="18" spans="1:12" x14ac:dyDescent="0.25">
      <c r="B18" s="214" t="s">
        <v>324</v>
      </c>
      <c r="C18" s="215">
        <v>4233</v>
      </c>
      <c r="D18" s="215">
        <v>244</v>
      </c>
      <c r="E18" s="37">
        <f>C18/C17</f>
        <v>0.82740422204847541</v>
      </c>
      <c r="K18" s="181"/>
    </row>
    <row r="19" spans="1:12" x14ac:dyDescent="0.25">
      <c r="K19" s="181"/>
    </row>
    <row r="26" spans="1:12" ht="13.5" customHeight="1" x14ac:dyDescent="0.25">
      <c r="A26" s="216" t="s">
        <v>299</v>
      </c>
    </row>
    <row r="27" spans="1:12" ht="13.65" customHeight="1" x14ac:dyDescent="0.25">
      <c r="A27" s="165" t="s">
        <v>64</v>
      </c>
    </row>
    <row r="28" spans="1:12" ht="13.65" customHeight="1" x14ac:dyDescent="0.25">
      <c r="A28" s="165"/>
    </row>
    <row r="30" spans="1:12" x14ac:dyDescent="0.25">
      <c r="A30" s="75" t="s">
        <v>447</v>
      </c>
    </row>
    <row r="31" spans="1:12" x14ac:dyDescent="0.25">
      <c r="A31" s="165"/>
      <c r="B31" s="56"/>
      <c r="C31" s="56"/>
      <c r="D31" s="209"/>
    </row>
    <row r="32" spans="1:12" s="171" customFormat="1" ht="34.200000000000003" customHeight="1" x14ac:dyDescent="0.25">
      <c r="A32" s="308" t="s">
        <v>339</v>
      </c>
      <c r="B32" s="308"/>
      <c r="C32" s="308"/>
      <c r="D32" s="308"/>
      <c r="E32" s="308"/>
      <c r="F32" s="308"/>
      <c r="G32" s="308"/>
      <c r="H32" s="308"/>
      <c r="I32" s="308"/>
    </row>
    <row r="35" spans="5:10" x14ac:dyDescent="0.25">
      <c r="E35" s="165" t="s">
        <v>270</v>
      </c>
      <c r="F35" s="280">
        <v>0.34100000000000003</v>
      </c>
    </row>
    <row r="36" spans="5:10" x14ac:dyDescent="0.25">
      <c r="E36" s="165" t="s">
        <v>89</v>
      </c>
      <c r="F36" s="280">
        <v>0.65900000000000003</v>
      </c>
    </row>
    <row r="37" spans="5:10" x14ac:dyDescent="0.25">
      <c r="E37" s="165"/>
      <c r="F37" s="280"/>
    </row>
    <row r="38" spans="5:10" x14ac:dyDescent="0.25">
      <c r="E38" s="165" t="s">
        <v>325</v>
      </c>
      <c r="F38" s="280">
        <v>8.8999999999999996E-2</v>
      </c>
    </row>
    <row r="39" spans="5:10" x14ac:dyDescent="0.25">
      <c r="E39" s="165" t="s">
        <v>89</v>
      </c>
      <c r="F39" s="280">
        <v>0.91100000000000003</v>
      </c>
    </row>
    <row r="40" spans="5:10" x14ac:dyDescent="0.25">
      <c r="E40" s="165"/>
      <c r="F40" s="281"/>
    </row>
    <row r="41" spans="5:10" x14ac:dyDescent="0.25">
      <c r="E41" s="165" t="s">
        <v>326</v>
      </c>
      <c r="F41" s="280">
        <v>0.13700000000000001</v>
      </c>
    </row>
    <row r="42" spans="5:10" x14ac:dyDescent="0.25">
      <c r="E42" s="165" t="s">
        <v>89</v>
      </c>
      <c r="F42" s="280">
        <v>0.86299999999999999</v>
      </c>
    </row>
    <row r="43" spans="5:10" x14ac:dyDescent="0.25">
      <c r="E43" s="165"/>
      <c r="F43" s="280"/>
      <c r="J43" s="209"/>
    </row>
    <row r="44" spans="5:10" x14ac:dyDescent="0.25">
      <c r="E44" s="165" t="s">
        <v>327</v>
      </c>
      <c r="F44" s="280">
        <v>0.433</v>
      </c>
      <c r="J44" s="209"/>
    </row>
    <row r="45" spans="5:10" x14ac:dyDescent="0.25">
      <c r="E45" s="165" t="s">
        <v>89</v>
      </c>
      <c r="F45" s="280">
        <v>0.56699999999999995</v>
      </c>
      <c r="J45" s="209"/>
    </row>
    <row r="50" spans="1:1" x14ac:dyDescent="0.25">
      <c r="A50" s="216"/>
    </row>
    <row r="51" spans="1:1" x14ac:dyDescent="0.25">
      <c r="A51" s="165"/>
    </row>
    <row r="65" spans="1:11" x14ac:dyDescent="0.25">
      <c r="A65" s="218"/>
    </row>
    <row r="66" spans="1:11" ht="33.75" customHeight="1" x14ac:dyDescent="0.25">
      <c r="A66" s="308" t="s">
        <v>446</v>
      </c>
      <c r="B66" s="308"/>
      <c r="C66" s="308"/>
      <c r="D66" s="308"/>
      <c r="E66" s="308"/>
      <c r="F66" s="308"/>
      <c r="G66" s="308"/>
      <c r="H66" s="308"/>
      <c r="I66" s="308"/>
      <c r="J66" s="42"/>
      <c r="K66" s="42"/>
    </row>
    <row r="67" spans="1:11" x14ac:dyDescent="0.25">
      <c r="A67" s="12"/>
      <c r="B67" s="3"/>
      <c r="C67" s="3"/>
      <c r="H67" s="209"/>
      <c r="I67" s="209"/>
      <c r="J67" s="209"/>
      <c r="K67" s="219"/>
    </row>
    <row r="68" spans="1:11" x14ac:dyDescent="0.25">
      <c r="A68" s="220"/>
      <c r="B68" s="3"/>
      <c r="C68" s="3"/>
      <c r="H68" s="209"/>
      <c r="I68" s="209"/>
      <c r="J68" s="209"/>
      <c r="K68" s="209"/>
    </row>
    <row r="69" spans="1:11" x14ac:dyDescent="0.25">
      <c r="A69" s="221"/>
      <c r="B69" s="3"/>
      <c r="C69" s="3"/>
    </row>
    <row r="70" spans="1:11" x14ac:dyDescent="0.25">
      <c r="A70" s="222"/>
      <c r="E70" s="37" t="s">
        <v>270</v>
      </c>
      <c r="F70" s="209">
        <v>0.434</v>
      </c>
    </row>
    <row r="71" spans="1:11" x14ac:dyDescent="0.25">
      <c r="A71" s="223"/>
      <c r="E71" s="37" t="s">
        <v>89</v>
      </c>
      <c r="F71" s="209">
        <v>0.56599999999999995</v>
      </c>
    </row>
    <row r="72" spans="1:11" x14ac:dyDescent="0.25">
      <c r="A72" s="223"/>
      <c r="F72" s="209"/>
      <c r="H72" s="42"/>
      <c r="I72" s="42"/>
      <c r="J72" s="42"/>
      <c r="K72" s="42"/>
    </row>
    <row r="73" spans="1:11" x14ac:dyDescent="0.25">
      <c r="A73" s="223"/>
      <c r="D73" s="225"/>
      <c r="E73" s="37" t="s">
        <v>445</v>
      </c>
      <c r="F73" s="209">
        <v>9.6000000000000002E-2</v>
      </c>
      <c r="H73" s="209"/>
      <c r="I73" s="209"/>
      <c r="J73" s="209"/>
      <c r="K73" s="219"/>
    </row>
    <row r="74" spans="1:11" x14ac:dyDescent="0.25">
      <c r="A74" s="223"/>
      <c r="D74" s="225"/>
      <c r="E74" s="37" t="s">
        <v>89</v>
      </c>
      <c r="F74" s="209">
        <v>0.90400000000000003</v>
      </c>
      <c r="H74" s="209"/>
      <c r="I74" s="209"/>
      <c r="J74" s="209"/>
      <c r="K74" s="209"/>
    </row>
    <row r="75" spans="1:11" x14ac:dyDescent="0.25">
      <c r="A75" s="223"/>
      <c r="D75" s="225"/>
      <c r="F75" s="217"/>
    </row>
    <row r="76" spans="1:11" x14ac:dyDescent="0.25">
      <c r="A76" s="223"/>
      <c r="D76" s="225"/>
      <c r="E76" s="37" t="s">
        <v>319</v>
      </c>
      <c r="F76" s="209">
        <v>0.47</v>
      </c>
    </row>
    <row r="77" spans="1:11" x14ac:dyDescent="0.25">
      <c r="A77" s="223"/>
      <c r="D77" s="225"/>
      <c r="E77" s="37" t="s">
        <v>89</v>
      </c>
      <c r="F77" s="209">
        <v>0.53</v>
      </c>
    </row>
    <row r="78" spans="1:11" x14ac:dyDescent="0.25">
      <c r="A78" s="223"/>
      <c r="B78" s="224"/>
      <c r="C78" s="224"/>
      <c r="D78" s="225"/>
    </row>
    <row r="79" spans="1:11" x14ac:dyDescent="0.25">
      <c r="A79" s="223"/>
      <c r="B79" s="224"/>
      <c r="C79" s="224"/>
      <c r="D79" s="225"/>
    </row>
    <row r="80" spans="1:11" x14ac:dyDescent="0.25">
      <c r="A80" s="223"/>
      <c r="B80" s="224"/>
      <c r="C80" s="224"/>
      <c r="D80" s="225"/>
    </row>
    <row r="81" spans="1:5" x14ac:dyDescent="0.25">
      <c r="A81" s="12"/>
      <c r="B81" s="3"/>
      <c r="C81" s="3"/>
    </row>
    <row r="82" spans="1:5" x14ac:dyDescent="0.25">
      <c r="A82" s="12"/>
      <c r="B82" s="3"/>
      <c r="C82" s="3"/>
    </row>
    <row r="83" spans="1:5" ht="26.4" x14ac:dyDescent="0.25">
      <c r="A83" s="226" t="s">
        <v>328</v>
      </c>
      <c r="B83" s="59"/>
      <c r="C83" s="59"/>
      <c r="D83" s="227"/>
      <c r="E83" s="227"/>
    </row>
    <row r="84" spans="1:5" x14ac:dyDescent="0.25">
      <c r="A84" s="228"/>
      <c r="B84" s="59"/>
      <c r="C84" s="59"/>
      <c r="D84" s="227"/>
      <c r="E84" s="227"/>
    </row>
    <row r="85" spans="1:5" x14ac:dyDescent="0.25">
      <c r="A85" s="228" t="s">
        <v>329</v>
      </c>
      <c r="B85" s="59"/>
      <c r="C85" s="59"/>
      <c r="D85" s="227"/>
      <c r="E85" s="227"/>
    </row>
    <row r="86" spans="1:5" x14ac:dyDescent="0.25">
      <c r="A86" s="229"/>
      <c r="B86" s="59"/>
      <c r="C86" s="59"/>
      <c r="D86" s="227"/>
      <c r="E86" s="227"/>
    </row>
    <row r="87" spans="1:5" x14ac:dyDescent="0.25">
      <c r="A87" s="230" t="s">
        <v>320</v>
      </c>
      <c r="B87" s="230" t="s">
        <v>107</v>
      </c>
      <c r="C87" s="230" t="s">
        <v>321</v>
      </c>
      <c r="D87" s="227"/>
      <c r="E87" s="227"/>
    </row>
    <row r="88" spans="1:5" x14ac:dyDescent="0.25">
      <c r="A88" s="230" t="s">
        <v>330</v>
      </c>
      <c r="B88" s="226">
        <v>170</v>
      </c>
      <c r="C88" s="226">
        <v>4599</v>
      </c>
      <c r="D88" s="227"/>
      <c r="E88" s="227"/>
    </row>
    <row r="89" spans="1:5" x14ac:dyDescent="0.25">
      <c r="A89" s="230" t="s">
        <v>331</v>
      </c>
      <c r="B89" s="226">
        <v>170</v>
      </c>
      <c r="C89" s="226">
        <v>3599</v>
      </c>
      <c r="D89" s="227"/>
      <c r="E89" s="227"/>
    </row>
    <row r="90" spans="1:5" x14ac:dyDescent="0.25">
      <c r="A90" s="230" t="s">
        <v>332</v>
      </c>
      <c r="B90" s="226">
        <v>170</v>
      </c>
      <c r="C90" s="226">
        <v>1159</v>
      </c>
      <c r="D90" s="231">
        <f>C90/$C$89</f>
        <v>0.32203389830508472</v>
      </c>
      <c r="E90" s="227"/>
    </row>
    <row r="91" spans="1:5" x14ac:dyDescent="0.25">
      <c r="A91" s="230" t="s">
        <v>333</v>
      </c>
      <c r="B91" s="226">
        <v>170</v>
      </c>
      <c r="C91" s="226">
        <v>102</v>
      </c>
      <c r="D91" s="231">
        <f t="shared" ref="D91:D97" si="0">C91/$C$89</f>
        <v>2.8341205890525144E-2</v>
      </c>
      <c r="E91" s="227"/>
    </row>
    <row r="92" spans="1:5" x14ac:dyDescent="0.25">
      <c r="A92" s="230" t="s">
        <v>334</v>
      </c>
      <c r="B92" s="226">
        <v>170</v>
      </c>
      <c r="C92" s="226">
        <v>1713</v>
      </c>
      <c r="D92" s="231">
        <f t="shared" si="0"/>
        <v>0.47596554598499585</v>
      </c>
      <c r="E92" s="227"/>
    </row>
    <row r="93" spans="1:5" x14ac:dyDescent="0.25">
      <c r="A93" s="230" t="s">
        <v>335</v>
      </c>
      <c r="B93" s="226">
        <v>170</v>
      </c>
      <c r="C93" s="226">
        <v>625</v>
      </c>
      <c r="D93" s="231">
        <f t="shared" si="0"/>
        <v>0.17365934981939427</v>
      </c>
      <c r="E93" s="227"/>
    </row>
    <row r="94" spans="1:5" x14ac:dyDescent="0.25">
      <c r="A94" s="230" t="s">
        <v>336</v>
      </c>
      <c r="B94" s="226">
        <v>170</v>
      </c>
      <c r="C94" s="226">
        <v>935</v>
      </c>
      <c r="D94" s="231">
        <f t="shared" si="0"/>
        <v>0.25979438732981386</v>
      </c>
      <c r="E94" s="227"/>
    </row>
    <row r="95" spans="1:5" x14ac:dyDescent="0.25">
      <c r="A95" s="230" t="s">
        <v>337</v>
      </c>
      <c r="B95" s="226">
        <v>170</v>
      </c>
      <c r="C95" s="226">
        <v>42</v>
      </c>
      <c r="D95" s="231">
        <f t="shared" si="0"/>
        <v>1.1669908307863295E-2</v>
      </c>
      <c r="E95" s="227"/>
    </row>
    <row r="96" spans="1:5" x14ac:dyDescent="0.25">
      <c r="A96" s="216" t="s">
        <v>299</v>
      </c>
      <c r="B96" s="226"/>
      <c r="C96" s="226"/>
      <c r="D96" s="231"/>
      <c r="E96" s="227"/>
    </row>
    <row r="97" spans="1:5" x14ac:dyDescent="0.25">
      <c r="A97" s="165" t="s">
        <v>64</v>
      </c>
      <c r="B97" s="226">
        <v>170</v>
      </c>
      <c r="C97" s="226">
        <v>531</v>
      </c>
      <c r="D97" s="231">
        <f t="shared" si="0"/>
        <v>0.14754098360655737</v>
      </c>
      <c r="E97" s="227"/>
    </row>
  </sheetData>
  <mergeCells count="2">
    <mergeCell ref="A32:I32"/>
    <mergeCell ref="A66:I66"/>
  </mergeCells>
  <hyperlinks>
    <hyperlink ref="A2" location="TOC!A1" display="Return to Table of Contents"/>
  </hyperlinks>
  <pageMargins left="0.25" right="0.25" top="0.75" bottom="0.75" header="0.3" footer="0.3"/>
  <pageSetup scale="72" fitToHeight="2" orientation="portrait" r:id="rId1"/>
  <headerFooter>
    <oddHeader>&amp;L&amp;"Arial,Bold"2016-17 Survey of Allied Dental Education
Report 3: Dental Laboratory Technology Education Programs</oddHeader>
  </headerFooter>
  <rowBreaks count="1" manualBreakCount="1">
    <brk id="28" max="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zoomScaleNormal="100" workbookViewId="0"/>
  </sheetViews>
  <sheetFormatPr defaultColWidth="9.109375" defaultRowHeight="13.2" x14ac:dyDescent="0.25"/>
  <cols>
    <col min="1" max="1" width="47.88671875" style="3" customWidth="1"/>
    <col min="2" max="4" width="9.109375" style="3"/>
    <col min="5" max="5" width="13.109375" style="3" customWidth="1"/>
    <col min="6" max="16384" width="9.109375" style="3"/>
  </cols>
  <sheetData>
    <row r="1" spans="1:4" x14ac:dyDescent="0.25">
      <c r="A1" s="23" t="s">
        <v>346</v>
      </c>
    </row>
    <row r="2" spans="1:4" x14ac:dyDescent="0.25">
      <c r="A2" s="145" t="s">
        <v>1</v>
      </c>
    </row>
    <row r="3" spans="1:4" ht="13.8" thickBot="1" x14ac:dyDescent="0.3"/>
    <row r="4" spans="1:4" ht="39.6" x14ac:dyDescent="0.25">
      <c r="A4" s="198" t="s">
        <v>340</v>
      </c>
      <c r="B4" s="197" t="s">
        <v>341</v>
      </c>
      <c r="C4" s="197" t="s">
        <v>342</v>
      </c>
      <c r="D4" s="197"/>
    </row>
    <row r="5" spans="1:4" x14ac:dyDescent="0.25">
      <c r="A5" s="232" t="s">
        <v>347</v>
      </c>
      <c r="B5" s="224">
        <v>9.8000000000000007</v>
      </c>
      <c r="C5" s="224">
        <f>35-9.8</f>
        <v>25.2</v>
      </c>
      <c r="D5" s="224">
        <f>25-5.7</f>
        <v>19.3</v>
      </c>
    </row>
    <row r="6" spans="1:4" x14ac:dyDescent="0.25">
      <c r="A6" s="232" t="s">
        <v>348</v>
      </c>
      <c r="B6" s="224">
        <v>5.4</v>
      </c>
      <c r="C6" s="224">
        <f>11-5.4</f>
        <v>5.6</v>
      </c>
      <c r="D6" s="224">
        <f>20-3.6</f>
        <v>16.399999999999999</v>
      </c>
    </row>
    <row r="7" spans="1:4" x14ac:dyDescent="0.25">
      <c r="A7" s="232" t="s">
        <v>349</v>
      </c>
      <c r="B7" s="224">
        <v>3.4</v>
      </c>
      <c r="C7" s="224">
        <f>8-3.4</f>
        <v>4.5999999999999996</v>
      </c>
      <c r="D7" s="224">
        <f>20-2.7</f>
        <v>17.3</v>
      </c>
    </row>
    <row r="8" spans="1:4" x14ac:dyDescent="0.25">
      <c r="A8" s="232" t="s">
        <v>350</v>
      </c>
      <c r="B8" s="224">
        <v>2.2000000000000002</v>
      </c>
      <c r="C8" s="224">
        <f>8-2.2</f>
        <v>5.8</v>
      </c>
      <c r="D8" s="224">
        <f>20-2.4</f>
        <v>17.600000000000001</v>
      </c>
    </row>
    <row r="9" spans="1:4" x14ac:dyDescent="0.25">
      <c r="A9" s="232" t="s">
        <v>351</v>
      </c>
      <c r="B9" s="224">
        <v>1.2</v>
      </c>
      <c r="C9" s="224">
        <f>3-1.2</f>
        <v>1.8</v>
      </c>
      <c r="D9" s="224">
        <f>24-2.1</f>
        <v>21.9</v>
      </c>
    </row>
    <row r="10" spans="1:4" x14ac:dyDescent="0.25">
      <c r="A10" s="232" t="s">
        <v>352</v>
      </c>
      <c r="B10" s="224">
        <v>1.2</v>
      </c>
      <c r="C10" s="224">
        <f>3-1.2</f>
        <v>1.8</v>
      </c>
      <c r="D10" s="224">
        <f>18-1.7</f>
        <v>16.3</v>
      </c>
    </row>
    <row r="11" spans="1:4" x14ac:dyDescent="0.25">
      <c r="A11" s="232" t="s">
        <v>353</v>
      </c>
      <c r="B11" s="224">
        <v>15.1</v>
      </c>
      <c r="C11" s="224">
        <f>30-15.1</f>
        <v>14.9</v>
      </c>
      <c r="D11" s="224">
        <f>8-1.6</f>
        <v>6.4</v>
      </c>
    </row>
    <row r="20" spans="1:6" x14ac:dyDescent="0.25">
      <c r="A20" s="216" t="s">
        <v>289</v>
      </c>
    </row>
    <row r="21" spans="1:6" x14ac:dyDescent="0.25">
      <c r="A21" s="29" t="s">
        <v>150</v>
      </c>
    </row>
    <row r="22" spans="1:6" x14ac:dyDescent="0.25">
      <c r="A22" s="29"/>
    </row>
    <row r="23" spans="1:6" x14ac:dyDescent="0.25">
      <c r="A23" s="29"/>
    </row>
    <row r="24" spans="1:6" x14ac:dyDescent="0.25">
      <c r="A24" s="29"/>
    </row>
    <row r="25" spans="1:6" x14ac:dyDescent="0.25">
      <c r="A25" s="29"/>
    </row>
    <row r="26" spans="1:6" x14ac:dyDescent="0.25">
      <c r="A26" s="29"/>
    </row>
    <row r="27" spans="1:6" x14ac:dyDescent="0.25">
      <c r="A27" s="29"/>
    </row>
    <row r="28" spans="1:6" x14ac:dyDescent="0.25">
      <c r="A28" s="29"/>
    </row>
    <row r="29" spans="1:6" ht="13.65" customHeight="1" x14ac:dyDescent="0.25">
      <c r="A29" s="216"/>
    </row>
    <row r="30" spans="1:6" ht="13.65" customHeight="1" x14ac:dyDescent="0.25">
      <c r="A30" s="216"/>
    </row>
    <row r="31" spans="1:6" ht="13.65" customHeight="1" x14ac:dyDescent="0.25">
      <c r="A31" s="23" t="s">
        <v>135</v>
      </c>
    </row>
    <row r="32" spans="1:6" x14ac:dyDescent="0.25">
      <c r="A32" s="233" t="s">
        <v>340</v>
      </c>
      <c r="B32" s="147" t="s">
        <v>343</v>
      </c>
      <c r="C32" s="147" t="s">
        <v>344</v>
      </c>
      <c r="D32" s="147" t="s">
        <v>345</v>
      </c>
      <c r="E32" s="147" t="s">
        <v>342</v>
      </c>
      <c r="F32" s="147" t="s">
        <v>107</v>
      </c>
    </row>
    <row r="33" spans="1:6" x14ac:dyDescent="0.25">
      <c r="A33" s="232" t="s">
        <v>347</v>
      </c>
      <c r="B33" s="234">
        <v>9.8000000000000007</v>
      </c>
      <c r="C33" s="234">
        <v>8</v>
      </c>
      <c r="D33" s="234">
        <v>2</v>
      </c>
      <c r="E33" s="234">
        <v>35</v>
      </c>
      <c r="F33" s="234">
        <v>17</v>
      </c>
    </row>
    <row r="34" spans="1:6" x14ac:dyDescent="0.25">
      <c r="A34" s="232" t="s">
        <v>348</v>
      </c>
      <c r="B34" s="234">
        <v>5.4</v>
      </c>
      <c r="C34" s="234">
        <v>5</v>
      </c>
      <c r="D34" s="234">
        <v>0</v>
      </c>
      <c r="E34" s="234">
        <v>11</v>
      </c>
      <c r="F34" s="234">
        <v>17</v>
      </c>
    </row>
    <row r="35" spans="1:6" x14ac:dyDescent="0.25">
      <c r="A35" s="232" t="s">
        <v>349</v>
      </c>
      <c r="B35" s="235">
        <v>3.4</v>
      </c>
      <c r="C35" s="234">
        <v>3</v>
      </c>
      <c r="D35" s="234">
        <v>1</v>
      </c>
      <c r="E35" s="234">
        <v>8</v>
      </c>
      <c r="F35" s="234">
        <v>17</v>
      </c>
    </row>
    <row r="36" spans="1:6" x14ac:dyDescent="0.25">
      <c r="A36" s="232" t="s">
        <v>350</v>
      </c>
      <c r="B36" s="236">
        <v>2.2000000000000002</v>
      </c>
      <c r="C36" s="237">
        <v>1</v>
      </c>
      <c r="D36" s="237">
        <v>0</v>
      </c>
      <c r="E36" s="237">
        <v>8</v>
      </c>
      <c r="F36" s="237">
        <v>17</v>
      </c>
    </row>
    <row r="37" spans="1:6" x14ac:dyDescent="0.25">
      <c r="A37" s="232" t="s">
        <v>351</v>
      </c>
      <c r="B37" s="235">
        <v>1.2</v>
      </c>
      <c r="C37" s="234">
        <v>1</v>
      </c>
      <c r="D37" s="234">
        <v>0</v>
      </c>
      <c r="E37" s="234">
        <v>3</v>
      </c>
      <c r="F37" s="234">
        <v>17</v>
      </c>
    </row>
    <row r="38" spans="1:6" x14ac:dyDescent="0.25">
      <c r="A38" s="232" t="s">
        <v>354</v>
      </c>
      <c r="B38" s="236">
        <v>1.2</v>
      </c>
      <c r="C38" s="237">
        <v>1</v>
      </c>
      <c r="D38" s="237">
        <v>0</v>
      </c>
      <c r="E38" s="237">
        <v>3</v>
      </c>
      <c r="F38" s="237">
        <v>17</v>
      </c>
    </row>
    <row r="39" spans="1:6" x14ac:dyDescent="0.25">
      <c r="A39" s="232" t="s">
        <v>353</v>
      </c>
      <c r="B39" s="234">
        <v>15.1</v>
      </c>
      <c r="C39" s="234">
        <v>15</v>
      </c>
      <c r="D39" s="234">
        <v>0</v>
      </c>
      <c r="E39" s="234">
        <v>30</v>
      </c>
      <c r="F39" s="234">
        <v>17</v>
      </c>
    </row>
    <row r="40" spans="1:6" ht="13.8" thickBot="1" x14ac:dyDescent="0.3">
      <c r="A40" s="238" t="s">
        <v>89</v>
      </c>
      <c r="B40" s="240">
        <v>1.2</v>
      </c>
      <c r="C40" s="240">
        <v>0</v>
      </c>
      <c r="D40" s="240">
        <v>0</v>
      </c>
      <c r="E40" s="240">
        <v>8</v>
      </c>
      <c r="F40" s="240">
        <v>17</v>
      </c>
    </row>
    <row r="42" spans="1:6" x14ac:dyDescent="0.25">
      <c r="A42" s="216" t="s">
        <v>289</v>
      </c>
    </row>
    <row r="43" spans="1:6" x14ac:dyDescent="0.25">
      <c r="A43" s="29" t="s">
        <v>150</v>
      </c>
    </row>
    <row r="65" spans="1:1" x14ac:dyDescent="0.25">
      <c r="A65" s="239"/>
    </row>
  </sheetData>
  <conditionalFormatting sqref="B33:F40">
    <cfRule type="expression" dxfId="2" priority="3">
      <formula>MOD(ROW(),2)=0</formula>
    </cfRule>
  </conditionalFormatting>
  <conditionalFormatting sqref="A33:A40">
    <cfRule type="expression" dxfId="1" priority="2">
      <formula>MOD(ROW(),2)=0</formula>
    </cfRule>
  </conditionalFormatting>
  <hyperlinks>
    <hyperlink ref="A2" location="TOC!A1" display="Return to Table of Contents"/>
  </hyperlinks>
  <pageMargins left="0.25" right="0.25" top="0.75" bottom="0.75" header="0.3" footer="0.3"/>
  <pageSetup scale="72" fitToHeight="0" orientation="landscape" horizontalDpi="1200" verticalDpi="1200" r:id="rId1"/>
  <headerFooter>
    <oddHeader>&amp;L&amp;"Arial,Bold"2016-17 Survey of Allied Dental Education
Report 3 - Dental Laboratory Technology Education Programs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workbookViewId="0"/>
  </sheetViews>
  <sheetFormatPr defaultColWidth="9.109375" defaultRowHeight="13.2" x14ac:dyDescent="0.25"/>
  <cols>
    <col min="1" max="1" width="29.44140625" style="3" customWidth="1"/>
    <col min="2" max="2" width="7" style="3" customWidth="1"/>
    <col min="3" max="3" width="6.5546875" style="3" customWidth="1"/>
    <col min="4" max="4" width="7.44140625" style="3" customWidth="1"/>
    <col min="5" max="5" width="7" style="3" customWidth="1"/>
    <col min="6" max="6" width="6.88671875" style="3" customWidth="1"/>
    <col min="7" max="7" width="6.5546875" style="3" customWidth="1"/>
    <col min="8" max="16384" width="9.109375" style="3"/>
  </cols>
  <sheetData>
    <row r="1" spans="1:14" x14ac:dyDescent="0.25">
      <c r="A1" s="23" t="s">
        <v>136</v>
      </c>
    </row>
    <row r="2" spans="1:14" x14ac:dyDescent="0.25">
      <c r="A2" s="88" t="s">
        <v>1</v>
      </c>
      <c r="L2" s="37"/>
      <c r="M2" s="37"/>
      <c r="N2" s="37"/>
    </row>
    <row r="3" spans="1:14" x14ac:dyDescent="0.25">
      <c r="A3" s="152"/>
      <c r="B3" s="309" t="s">
        <v>356</v>
      </c>
      <c r="C3" s="309"/>
      <c r="D3" s="309"/>
      <c r="E3" s="309"/>
      <c r="F3" s="301" t="s">
        <v>212</v>
      </c>
      <c r="G3" s="300"/>
      <c r="L3" s="55"/>
      <c r="M3" s="56"/>
      <c r="N3" s="37"/>
    </row>
    <row r="4" spans="1:14" x14ac:dyDescent="0.25">
      <c r="A4" s="152"/>
      <c r="B4" s="302" t="s">
        <v>265</v>
      </c>
      <c r="C4" s="302"/>
      <c r="D4" s="303" t="s">
        <v>266</v>
      </c>
      <c r="E4" s="304"/>
      <c r="F4" s="153"/>
      <c r="G4" s="154"/>
      <c r="L4" s="55"/>
      <c r="M4" s="56"/>
      <c r="N4" s="37"/>
    </row>
    <row r="5" spans="1:14" x14ac:dyDescent="0.25">
      <c r="A5" s="155" t="s">
        <v>271</v>
      </c>
      <c r="B5" s="155" t="s">
        <v>107</v>
      </c>
      <c r="C5" s="155" t="s">
        <v>108</v>
      </c>
      <c r="D5" s="156" t="s">
        <v>107</v>
      </c>
      <c r="E5" s="157" t="s">
        <v>108</v>
      </c>
      <c r="F5" s="156" t="s">
        <v>107</v>
      </c>
      <c r="G5" s="158" t="s">
        <v>108</v>
      </c>
      <c r="L5" s="55"/>
      <c r="M5" s="56"/>
      <c r="N5" s="37"/>
    </row>
    <row r="6" spans="1:14" ht="15" customHeight="1" x14ac:dyDescent="0.25">
      <c r="A6" s="3" t="s">
        <v>357</v>
      </c>
      <c r="B6" s="3">
        <v>3</v>
      </c>
      <c r="C6" s="98">
        <f>(B6/B$12)*100</f>
        <v>4.10958904109589</v>
      </c>
      <c r="D6" s="179">
        <v>8</v>
      </c>
      <c r="E6" s="98">
        <f>(D6/D$12)*100</f>
        <v>20</v>
      </c>
      <c r="F6" s="160">
        <f>B6+D6</f>
        <v>11</v>
      </c>
      <c r="G6" s="163">
        <f>(F6/F$12)*100</f>
        <v>9.7345132743362832</v>
      </c>
      <c r="L6" s="55"/>
      <c r="M6" s="56"/>
      <c r="N6" s="37"/>
    </row>
    <row r="7" spans="1:14" ht="15" customHeight="1" x14ac:dyDescent="0.25">
      <c r="A7" s="3" t="s">
        <v>358</v>
      </c>
      <c r="B7" s="3">
        <v>3</v>
      </c>
      <c r="C7" s="98">
        <f t="shared" ref="C7:C12" si="0">(B7/B$12)*100</f>
        <v>4.10958904109589</v>
      </c>
      <c r="D7" s="179">
        <v>7</v>
      </c>
      <c r="E7" s="98">
        <f t="shared" ref="E7:E12" si="1">(D7/D$12)*100</f>
        <v>17.5</v>
      </c>
      <c r="F7" s="160">
        <f t="shared" ref="F7:F12" si="2">B7+D7</f>
        <v>10</v>
      </c>
      <c r="G7" s="163">
        <f t="shared" ref="G7:G12" si="3">(F7/F$12)*100</f>
        <v>8.8495575221238933</v>
      </c>
      <c r="L7" s="55"/>
      <c r="M7" s="56"/>
      <c r="N7" s="37"/>
    </row>
    <row r="8" spans="1:14" ht="15" customHeight="1" x14ac:dyDescent="0.25">
      <c r="A8" s="3" t="s">
        <v>359</v>
      </c>
      <c r="B8" s="3">
        <v>4</v>
      </c>
      <c r="C8" s="163">
        <f t="shared" si="0"/>
        <v>5.4794520547945202</v>
      </c>
      <c r="D8">
        <v>10</v>
      </c>
      <c r="E8" s="98">
        <f t="shared" si="1"/>
        <v>25</v>
      </c>
      <c r="F8" s="160">
        <f t="shared" si="2"/>
        <v>14</v>
      </c>
      <c r="G8" s="163">
        <f t="shared" si="3"/>
        <v>12.389380530973451</v>
      </c>
      <c r="L8" s="55"/>
      <c r="M8" s="56"/>
      <c r="N8" s="37"/>
    </row>
    <row r="9" spans="1:14" ht="15" customHeight="1" x14ac:dyDescent="0.25">
      <c r="A9" s="3" t="s">
        <v>360</v>
      </c>
      <c r="B9" s="3">
        <v>27</v>
      </c>
      <c r="C9" s="163">
        <f t="shared" si="0"/>
        <v>36.986301369863014</v>
      </c>
      <c r="D9">
        <v>5</v>
      </c>
      <c r="E9" s="98">
        <f t="shared" si="1"/>
        <v>12.5</v>
      </c>
      <c r="F9" s="160">
        <f t="shared" si="2"/>
        <v>32</v>
      </c>
      <c r="G9" s="163">
        <f t="shared" si="3"/>
        <v>28.318584070796462</v>
      </c>
      <c r="L9" s="55"/>
      <c r="M9" s="56"/>
      <c r="N9" s="37"/>
    </row>
    <row r="10" spans="1:14" ht="15" customHeight="1" x14ac:dyDescent="0.25">
      <c r="A10" s="3" t="s">
        <v>361</v>
      </c>
      <c r="B10" s="3">
        <v>18</v>
      </c>
      <c r="C10" s="98">
        <f t="shared" si="0"/>
        <v>24.657534246575342</v>
      </c>
      <c r="D10" s="178">
        <v>1</v>
      </c>
      <c r="E10" s="98">
        <f t="shared" si="1"/>
        <v>2.5</v>
      </c>
      <c r="F10" s="160">
        <f t="shared" si="2"/>
        <v>19</v>
      </c>
      <c r="G10" s="163">
        <f t="shared" si="3"/>
        <v>16.814159292035399</v>
      </c>
      <c r="L10" s="55"/>
      <c r="M10" s="56"/>
      <c r="N10" s="37"/>
    </row>
    <row r="11" spans="1:14" ht="15" customHeight="1" x14ac:dyDescent="0.25">
      <c r="A11" s="3" t="s">
        <v>270</v>
      </c>
      <c r="B11" s="3">
        <v>18</v>
      </c>
      <c r="C11" s="98">
        <f t="shared" si="0"/>
        <v>24.657534246575342</v>
      </c>
      <c r="D11" s="178">
        <v>9</v>
      </c>
      <c r="E11" s="98">
        <f t="shared" si="1"/>
        <v>22.5</v>
      </c>
      <c r="F11" s="160">
        <f t="shared" si="2"/>
        <v>27</v>
      </c>
      <c r="G11" s="163">
        <f t="shared" si="3"/>
        <v>23.893805309734514</v>
      </c>
      <c r="L11" s="55"/>
      <c r="M11" s="56"/>
      <c r="N11" s="37"/>
    </row>
    <row r="12" spans="1:14" ht="15" customHeight="1" thickBot="1" x14ac:dyDescent="0.3">
      <c r="A12" s="260" t="s">
        <v>106</v>
      </c>
      <c r="B12" s="260">
        <f>SUM(B6:B11)</f>
        <v>73</v>
      </c>
      <c r="C12" s="263">
        <f t="shared" si="0"/>
        <v>100</v>
      </c>
      <c r="D12" s="271">
        <f>SUM(D6:D11)</f>
        <v>40</v>
      </c>
      <c r="E12" s="263">
        <f t="shared" si="1"/>
        <v>100</v>
      </c>
      <c r="F12" s="262">
        <f t="shared" si="2"/>
        <v>113</v>
      </c>
      <c r="G12" s="263">
        <f t="shared" si="3"/>
        <v>100</v>
      </c>
      <c r="L12" s="55"/>
      <c r="M12" s="56"/>
      <c r="N12" s="37"/>
    </row>
    <row r="13" spans="1:14" x14ac:dyDescent="0.25">
      <c r="A13" s="37"/>
      <c r="B13" s="75"/>
      <c r="C13" s="162"/>
      <c r="D13" s="241"/>
      <c r="E13" s="162"/>
      <c r="F13" s="169"/>
      <c r="G13" s="162"/>
      <c r="L13" s="55"/>
      <c r="M13" s="56"/>
      <c r="N13" s="37"/>
    </row>
    <row r="14" spans="1:14" x14ac:dyDescent="0.25">
      <c r="A14" s="28" t="s">
        <v>299</v>
      </c>
      <c r="L14" s="44"/>
      <c r="M14" s="37"/>
      <c r="N14" s="37"/>
    </row>
    <row r="15" spans="1:14" x14ac:dyDescent="0.25">
      <c r="A15" s="29" t="s">
        <v>64</v>
      </c>
      <c r="L15" s="48"/>
      <c r="M15" s="37"/>
      <c r="N15" s="37"/>
    </row>
    <row r="16" spans="1:14" x14ac:dyDescent="0.25">
      <c r="L16" s="146"/>
      <c r="M16" s="146"/>
      <c r="N16" s="37"/>
    </row>
    <row r="17" spans="1:14" x14ac:dyDescent="0.25">
      <c r="A17" s="23" t="s">
        <v>362</v>
      </c>
      <c r="L17" s="55"/>
      <c r="M17" s="56"/>
      <c r="N17" s="37"/>
    </row>
    <row r="18" spans="1:14" x14ac:dyDescent="0.25">
      <c r="A18" s="152"/>
      <c r="B18" s="309" t="s">
        <v>356</v>
      </c>
      <c r="C18" s="309"/>
      <c r="D18" s="309"/>
      <c r="E18" s="309"/>
      <c r="F18" s="301" t="s">
        <v>212</v>
      </c>
      <c r="G18" s="300"/>
      <c r="L18" s="55"/>
      <c r="M18" s="56"/>
      <c r="N18" s="37"/>
    </row>
    <row r="19" spans="1:14" x14ac:dyDescent="0.25">
      <c r="A19" s="152"/>
      <c r="B19" s="302" t="s">
        <v>265</v>
      </c>
      <c r="C19" s="302"/>
      <c r="D19" s="303" t="s">
        <v>266</v>
      </c>
      <c r="E19" s="304"/>
      <c r="F19" s="153"/>
      <c r="G19" s="154"/>
      <c r="L19" s="55"/>
      <c r="M19" s="56"/>
      <c r="N19" s="37"/>
    </row>
    <row r="20" spans="1:14" x14ac:dyDescent="0.25">
      <c r="A20" s="155" t="s">
        <v>287</v>
      </c>
      <c r="B20" s="155" t="s">
        <v>107</v>
      </c>
      <c r="C20" s="155" t="s">
        <v>108</v>
      </c>
      <c r="D20" s="156" t="s">
        <v>107</v>
      </c>
      <c r="E20" s="157" t="s">
        <v>108</v>
      </c>
      <c r="F20" s="156" t="s">
        <v>107</v>
      </c>
      <c r="G20" s="158" t="s">
        <v>108</v>
      </c>
      <c r="L20" s="55"/>
      <c r="M20" s="56"/>
      <c r="N20" s="37"/>
    </row>
    <row r="21" spans="1:14" ht="15" customHeight="1" x14ac:dyDescent="0.25">
      <c r="A21" s="3" t="s">
        <v>278</v>
      </c>
      <c r="B21" s="3">
        <v>5</v>
      </c>
      <c r="C21" s="98">
        <f>(B21/B$30)*100</f>
        <v>6.8493150684931505</v>
      </c>
      <c r="D21" s="161">
        <v>5</v>
      </c>
      <c r="E21" s="163">
        <f>(D21/D$30)*100</f>
        <v>12.5</v>
      </c>
      <c r="F21" s="242">
        <f>B21+D21</f>
        <v>10</v>
      </c>
      <c r="G21" s="163">
        <f>(F21/F$30)*100</f>
        <v>8.8495575221238933</v>
      </c>
      <c r="L21" s="55"/>
      <c r="M21" s="56"/>
      <c r="N21" s="37"/>
    </row>
    <row r="22" spans="1:14" ht="15" customHeight="1" x14ac:dyDescent="0.25">
      <c r="A22" s="3" t="s">
        <v>279</v>
      </c>
      <c r="B22" s="3">
        <v>44</v>
      </c>
      <c r="C22" s="98">
        <f t="shared" ref="C22:C30" si="4">(B22/B$30)*100</f>
        <v>60.273972602739725</v>
      </c>
      <c r="D22" s="160">
        <v>24</v>
      </c>
      <c r="E22" s="163">
        <f t="shared" ref="E22:E30" si="5">(D22/D$30)*100</f>
        <v>60</v>
      </c>
      <c r="F22" s="242">
        <f t="shared" ref="F22:F29" si="6">B22+D22</f>
        <v>68</v>
      </c>
      <c r="G22" s="163">
        <f t="shared" ref="G22:G30" si="7">(F22/F$30)*100</f>
        <v>60.176991150442483</v>
      </c>
      <c r="L22" s="55"/>
      <c r="M22" s="56"/>
      <c r="N22" s="37"/>
    </row>
    <row r="23" spans="1:14" ht="15" customHeight="1" x14ac:dyDescent="0.25">
      <c r="A23" s="3" t="s">
        <v>280</v>
      </c>
      <c r="B23" s="3">
        <v>4</v>
      </c>
      <c r="C23" s="98">
        <f t="shared" si="4"/>
        <v>5.4794520547945202</v>
      </c>
      <c r="D23" s="161">
        <v>1</v>
      </c>
      <c r="E23" s="163">
        <f t="shared" si="5"/>
        <v>2.5</v>
      </c>
      <c r="F23" s="242">
        <f t="shared" si="6"/>
        <v>5</v>
      </c>
      <c r="G23" s="163">
        <f t="shared" si="7"/>
        <v>4.4247787610619467</v>
      </c>
      <c r="L23" s="55"/>
      <c r="M23" s="56"/>
      <c r="N23" s="37"/>
    </row>
    <row r="24" spans="1:14" ht="15" customHeight="1" x14ac:dyDescent="0.25">
      <c r="A24" s="3" t="s">
        <v>281</v>
      </c>
      <c r="B24" s="3">
        <v>1</v>
      </c>
      <c r="C24" s="98">
        <f t="shared" si="4"/>
        <v>1.3698630136986301</v>
      </c>
      <c r="D24" s="161">
        <v>0</v>
      </c>
      <c r="E24" s="163">
        <f t="shared" si="5"/>
        <v>0</v>
      </c>
      <c r="F24" s="242">
        <f t="shared" si="6"/>
        <v>1</v>
      </c>
      <c r="G24" s="163">
        <f t="shared" si="7"/>
        <v>0.88495575221238942</v>
      </c>
      <c r="L24" s="55"/>
      <c r="M24" s="56"/>
      <c r="N24" s="37"/>
    </row>
    <row r="25" spans="1:14" ht="15" customHeight="1" x14ac:dyDescent="0.25">
      <c r="A25" s="3" t="s">
        <v>282</v>
      </c>
      <c r="B25" s="3">
        <v>1</v>
      </c>
      <c r="C25" s="98">
        <f t="shared" si="4"/>
        <v>1.3698630136986301</v>
      </c>
      <c r="D25" s="161">
        <v>1</v>
      </c>
      <c r="E25" s="163">
        <f t="shared" si="5"/>
        <v>2.5</v>
      </c>
      <c r="F25" s="242">
        <f t="shared" si="6"/>
        <v>2</v>
      </c>
      <c r="G25" s="163">
        <f t="shared" si="7"/>
        <v>1.7699115044247788</v>
      </c>
      <c r="L25" s="55"/>
      <c r="M25" s="56"/>
      <c r="N25" s="37"/>
    </row>
    <row r="26" spans="1:14" ht="15" customHeight="1" x14ac:dyDescent="0.25">
      <c r="A26" s="3" t="s">
        <v>283</v>
      </c>
      <c r="B26" s="3">
        <v>0</v>
      </c>
      <c r="C26" s="98">
        <f t="shared" si="4"/>
        <v>0</v>
      </c>
      <c r="D26" s="161">
        <v>0</v>
      </c>
      <c r="E26" s="163">
        <f t="shared" si="5"/>
        <v>0</v>
      </c>
      <c r="F26" s="242">
        <f t="shared" si="6"/>
        <v>0</v>
      </c>
      <c r="G26" s="163">
        <f t="shared" si="7"/>
        <v>0</v>
      </c>
      <c r="L26" s="55"/>
      <c r="M26" s="56"/>
      <c r="N26" s="37"/>
    </row>
    <row r="27" spans="1:14" ht="15" customHeight="1" x14ac:dyDescent="0.25">
      <c r="A27" s="3" t="s">
        <v>284</v>
      </c>
      <c r="B27" s="3">
        <v>0</v>
      </c>
      <c r="C27" s="98">
        <f t="shared" si="4"/>
        <v>0</v>
      </c>
      <c r="D27" s="161">
        <v>0</v>
      </c>
      <c r="E27" s="163">
        <f t="shared" si="5"/>
        <v>0</v>
      </c>
      <c r="F27" s="242">
        <f t="shared" si="6"/>
        <v>0</v>
      </c>
      <c r="G27" s="163">
        <f t="shared" si="7"/>
        <v>0</v>
      </c>
      <c r="L27" s="55"/>
      <c r="M27" s="56"/>
      <c r="N27" s="37"/>
    </row>
    <row r="28" spans="1:14" ht="15" customHeight="1" x14ac:dyDescent="0.25">
      <c r="A28" s="3" t="s">
        <v>270</v>
      </c>
      <c r="B28" s="3">
        <v>18</v>
      </c>
      <c r="C28" s="98">
        <f t="shared" si="4"/>
        <v>24.657534246575342</v>
      </c>
      <c r="D28" s="161">
        <v>9</v>
      </c>
      <c r="E28" s="163">
        <f t="shared" si="5"/>
        <v>22.5</v>
      </c>
      <c r="F28" s="242">
        <f t="shared" si="6"/>
        <v>27</v>
      </c>
      <c r="G28" s="163">
        <f t="shared" si="7"/>
        <v>23.893805309734514</v>
      </c>
      <c r="L28" s="55"/>
      <c r="M28" s="56"/>
      <c r="N28" s="37"/>
    </row>
    <row r="29" spans="1:14" ht="15" customHeight="1" x14ac:dyDescent="0.25">
      <c r="A29" s="3" t="s">
        <v>285</v>
      </c>
      <c r="B29" s="3">
        <v>0</v>
      </c>
      <c r="C29" s="98">
        <f t="shared" si="4"/>
        <v>0</v>
      </c>
      <c r="D29" s="161">
        <v>0</v>
      </c>
      <c r="E29" s="163">
        <f t="shared" si="5"/>
        <v>0</v>
      </c>
      <c r="F29" s="242">
        <f t="shared" si="6"/>
        <v>0</v>
      </c>
      <c r="G29" s="163">
        <f t="shared" si="7"/>
        <v>0</v>
      </c>
      <c r="L29" s="55"/>
      <c r="M29" s="56"/>
      <c r="N29" s="37"/>
    </row>
    <row r="30" spans="1:14" ht="15" customHeight="1" thickBot="1" x14ac:dyDescent="0.3">
      <c r="A30" s="260" t="s">
        <v>106</v>
      </c>
      <c r="B30" s="260">
        <f>SUM(B21:B29)</f>
        <v>73</v>
      </c>
      <c r="C30" s="263">
        <f t="shared" si="4"/>
        <v>100</v>
      </c>
      <c r="D30" s="260">
        <f>SUM(D21:D29)</f>
        <v>40</v>
      </c>
      <c r="E30" s="263">
        <f t="shared" si="5"/>
        <v>100</v>
      </c>
      <c r="F30" s="272">
        <f>SUM(F21:F29)</f>
        <v>113</v>
      </c>
      <c r="G30" s="263">
        <f t="shared" si="7"/>
        <v>100</v>
      </c>
      <c r="L30" s="55"/>
      <c r="M30" s="56"/>
      <c r="N30" s="37"/>
    </row>
    <row r="31" spans="1:14" x14ac:dyDescent="0.25">
      <c r="A31" s="37"/>
      <c r="B31" s="75"/>
      <c r="C31" s="162"/>
      <c r="D31" s="75"/>
      <c r="E31" s="162"/>
      <c r="F31" s="241"/>
      <c r="G31" s="162"/>
      <c r="L31" s="55"/>
      <c r="M31" s="56"/>
      <c r="N31" s="37"/>
    </row>
    <row r="32" spans="1:14" x14ac:dyDescent="0.25">
      <c r="A32" s="28" t="s">
        <v>297</v>
      </c>
      <c r="L32" s="55"/>
      <c r="M32" s="56"/>
      <c r="N32" s="37"/>
    </row>
    <row r="33" spans="1:14" x14ac:dyDescent="0.25">
      <c r="A33" s="29" t="s">
        <v>64</v>
      </c>
      <c r="L33" s="55"/>
      <c r="M33" s="56"/>
      <c r="N33" s="37"/>
    </row>
    <row r="34" spans="1:14" x14ac:dyDescent="0.25">
      <c r="L34" s="37"/>
      <c r="M34" s="37"/>
      <c r="N34" s="37"/>
    </row>
    <row r="35" spans="1:14" x14ac:dyDescent="0.25">
      <c r="A35" s="37"/>
      <c r="B35" s="37"/>
      <c r="C35" s="37"/>
      <c r="D35" s="37"/>
      <c r="E35" s="37"/>
      <c r="F35" s="37"/>
      <c r="G35" s="37"/>
      <c r="H35" s="37"/>
      <c r="I35" s="37"/>
      <c r="J35" s="37"/>
      <c r="K35" s="37"/>
      <c r="L35" s="37"/>
      <c r="M35" s="37"/>
      <c r="N35" s="37"/>
    </row>
    <row r="36" spans="1:14" x14ac:dyDescent="0.25">
      <c r="A36" s="37"/>
      <c r="B36" s="37"/>
      <c r="C36" s="37"/>
      <c r="D36" s="37"/>
      <c r="E36" s="37"/>
      <c r="F36" s="37"/>
      <c r="G36" s="37"/>
      <c r="H36" s="37"/>
      <c r="I36" s="37"/>
      <c r="J36" s="37"/>
      <c r="K36" s="37"/>
      <c r="L36" s="37"/>
      <c r="M36" s="37"/>
    </row>
    <row r="37" spans="1:14" x14ac:dyDescent="0.25">
      <c r="A37" s="37"/>
      <c r="B37" s="37"/>
      <c r="C37" s="37"/>
      <c r="D37" s="37"/>
      <c r="E37" s="37"/>
      <c r="F37" s="37"/>
      <c r="G37" s="37"/>
      <c r="H37" s="37"/>
      <c r="I37" s="37"/>
      <c r="J37" s="37"/>
      <c r="K37" s="37"/>
      <c r="L37" s="37"/>
      <c r="M37" s="37"/>
    </row>
    <row r="38" spans="1:14" x14ac:dyDescent="0.25">
      <c r="A38" s="37"/>
      <c r="B38" s="37"/>
      <c r="C38" s="37"/>
      <c r="D38" s="37"/>
      <c r="E38" s="37"/>
      <c r="F38" s="37"/>
      <c r="G38" s="37"/>
      <c r="H38" s="37"/>
      <c r="I38" s="37"/>
      <c r="J38" s="37"/>
      <c r="K38" s="37"/>
      <c r="L38" s="37"/>
      <c r="M38" s="37"/>
    </row>
  </sheetData>
  <mergeCells count="8">
    <mergeCell ref="B19:C19"/>
    <mergeCell ref="D19:E19"/>
    <mergeCell ref="B3:E3"/>
    <mergeCell ref="F3:G3"/>
    <mergeCell ref="B4:C4"/>
    <mergeCell ref="D4:E4"/>
    <mergeCell ref="B18:E18"/>
    <mergeCell ref="F18:G18"/>
  </mergeCells>
  <conditionalFormatting sqref="A6:G12 A21:G30">
    <cfRule type="expression" dxfId="0" priority="1">
      <formula>MOD(ROW(),2)=1</formula>
    </cfRule>
  </conditionalFormatting>
  <hyperlinks>
    <hyperlink ref="A2" location="TOC!A1" display="Return to Table of Contents"/>
  </hyperlinks>
  <pageMargins left="0.25" right="0.25" top="0.75" bottom="0.75" header="0.3" footer="0.3"/>
  <pageSetup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zoomScaleNormal="100" workbookViewId="0"/>
  </sheetViews>
  <sheetFormatPr defaultColWidth="9.109375" defaultRowHeight="13.2" x14ac:dyDescent="0.25"/>
  <cols>
    <col min="1" max="16384" width="9.109375" style="3"/>
  </cols>
  <sheetData>
    <row r="1" spans="1:8" x14ac:dyDescent="0.25">
      <c r="A1" s="23" t="s">
        <v>383</v>
      </c>
    </row>
    <row r="2" spans="1:8" x14ac:dyDescent="0.25">
      <c r="A2" s="287" t="s">
        <v>1</v>
      </c>
      <c r="B2" s="287"/>
      <c r="C2" s="287"/>
    </row>
    <row r="5" spans="1:8" ht="13.8" thickBot="1" x14ac:dyDescent="0.3"/>
    <row r="6" spans="1:8" x14ac:dyDescent="0.25">
      <c r="B6" s="3" t="s">
        <v>363</v>
      </c>
      <c r="C6" s="3" t="s">
        <v>146</v>
      </c>
      <c r="D6" s="3" t="s">
        <v>107</v>
      </c>
      <c r="G6" s="212" t="s">
        <v>320</v>
      </c>
      <c r="H6" s="213" t="s">
        <v>321</v>
      </c>
    </row>
    <row r="7" spans="1:8" ht="26.4" x14ac:dyDescent="0.25">
      <c r="B7" s="3" t="s">
        <v>366</v>
      </c>
      <c r="C7" s="97">
        <f>D7/113</f>
        <v>0.4247787610619469</v>
      </c>
      <c r="D7" s="215">
        <v>48</v>
      </c>
      <c r="G7" s="214" t="s">
        <v>367</v>
      </c>
      <c r="H7" s="215">
        <v>5</v>
      </c>
    </row>
    <row r="8" spans="1:8" ht="26.4" x14ac:dyDescent="0.25">
      <c r="B8" s="3" t="s">
        <v>364</v>
      </c>
      <c r="C8" s="97">
        <f>D8/113</f>
        <v>0.36283185840707965</v>
      </c>
      <c r="D8" s="215">
        <v>41</v>
      </c>
      <c r="G8" s="214" t="s">
        <v>387</v>
      </c>
      <c r="H8" s="215">
        <v>17</v>
      </c>
    </row>
    <row r="9" spans="1:8" ht="26.4" x14ac:dyDescent="0.25">
      <c r="B9" s="3" t="s">
        <v>365</v>
      </c>
      <c r="C9" s="97">
        <f>D9/113</f>
        <v>0.15044247787610621</v>
      </c>
      <c r="D9" s="215">
        <v>17</v>
      </c>
      <c r="G9" s="214" t="s">
        <v>386</v>
      </c>
      <c r="H9" s="215">
        <v>41</v>
      </c>
    </row>
    <row r="10" spans="1:8" ht="26.4" x14ac:dyDescent="0.25">
      <c r="B10" s="3" t="s">
        <v>367</v>
      </c>
      <c r="C10" s="97">
        <f>D10/113</f>
        <v>4.4247787610619468E-2</v>
      </c>
      <c r="D10" s="215">
        <v>5</v>
      </c>
      <c r="G10" s="214" t="s">
        <v>104</v>
      </c>
      <c r="H10" s="215">
        <v>48</v>
      </c>
    </row>
    <row r="11" spans="1:8" ht="39.6" x14ac:dyDescent="0.25">
      <c r="B11" s="3" t="s">
        <v>368</v>
      </c>
      <c r="C11" s="97">
        <f>D11/113</f>
        <v>1.7699115044247787E-2</v>
      </c>
      <c r="D11" s="215">
        <v>2</v>
      </c>
      <c r="G11" s="214" t="s">
        <v>368</v>
      </c>
      <c r="H11" s="215">
        <v>2</v>
      </c>
    </row>
    <row r="12" spans="1:8" x14ac:dyDescent="0.25">
      <c r="B12" s="3" t="s">
        <v>369</v>
      </c>
      <c r="C12" s="97">
        <v>0</v>
      </c>
      <c r="D12" s="215">
        <v>0</v>
      </c>
    </row>
    <row r="13" spans="1:8" x14ac:dyDescent="0.25">
      <c r="B13" s="3" t="s">
        <v>89</v>
      </c>
      <c r="C13" s="97">
        <v>0</v>
      </c>
      <c r="D13" s="3">
        <v>0</v>
      </c>
    </row>
    <row r="14" spans="1:8" x14ac:dyDescent="0.25">
      <c r="D14" s="3">
        <f>SUM(D7:D13)</f>
        <v>113</v>
      </c>
    </row>
    <row r="21" spans="1:10" x14ac:dyDescent="0.25">
      <c r="A21" s="28" t="s">
        <v>289</v>
      </c>
    </row>
    <row r="22" spans="1:10" x14ac:dyDescent="0.25">
      <c r="A22" s="36" t="s">
        <v>64</v>
      </c>
    </row>
    <row r="24" spans="1:10" x14ac:dyDescent="0.25">
      <c r="A24" s="23" t="s">
        <v>384</v>
      </c>
      <c r="B24" s="145"/>
      <c r="C24" s="145"/>
    </row>
    <row r="25" spans="1:10" x14ac:dyDescent="0.25">
      <c r="A25" s="289" t="s">
        <v>1</v>
      </c>
      <c r="B25" s="289"/>
      <c r="C25" s="289"/>
      <c r="J25" s="243"/>
    </row>
    <row r="26" spans="1:10" x14ac:dyDescent="0.25">
      <c r="J26" s="215"/>
    </row>
    <row r="27" spans="1:10" x14ac:dyDescent="0.25">
      <c r="H27" s="243"/>
      <c r="I27" s="243"/>
      <c r="J27" s="215"/>
    </row>
    <row r="28" spans="1:10" x14ac:dyDescent="0.25">
      <c r="B28" s="3" t="s">
        <v>370</v>
      </c>
      <c r="C28" s="3" t="s">
        <v>108</v>
      </c>
      <c r="I28" s="97"/>
      <c r="J28" s="215"/>
    </row>
    <row r="29" spans="1:10" x14ac:dyDescent="0.25">
      <c r="A29" s="3">
        <v>4</v>
      </c>
      <c r="B29" s="3" t="s">
        <v>371</v>
      </c>
      <c r="C29" s="97">
        <v>0.59299999999999997</v>
      </c>
      <c r="D29" s="215">
        <v>67</v>
      </c>
      <c r="E29" s="97">
        <f t="shared" ref="E29:E34" si="0">D29/$C$35</f>
        <v>0.67</v>
      </c>
      <c r="I29" s="97"/>
      <c r="J29" s="215"/>
    </row>
    <row r="30" spans="1:10" x14ac:dyDescent="0.25">
      <c r="A30" s="3">
        <v>1</v>
      </c>
      <c r="B30" s="3" t="s">
        <v>375</v>
      </c>
      <c r="C30" s="97">
        <v>9.7000000000000003E-2</v>
      </c>
      <c r="D30" s="215">
        <v>11</v>
      </c>
      <c r="E30" s="97">
        <f t="shared" si="0"/>
        <v>0.11</v>
      </c>
      <c r="I30" s="97"/>
      <c r="J30" s="215"/>
    </row>
    <row r="31" spans="1:10" x14ac:dyDescent="0.25">
      <c r="A31" s="3">
        <v>2</v>
      </c>
      <c r="B31" s="3" t="s">
        <v>373</v>
      </c>
      <c r="C31" s="97">
        <v>8.7999999999999995E-2</v>
      </c>
      <c r="D31" s="215">
        <v>10</v>
      </c>
      <c r="E31" s="97">
        <f t="shared" si="0"/>
        <v>0.1</v>
      </c>
      <c r="I31" s="97"/>
    </row>
    <row r="32" spans="1:10" x14ac:dyDescent="0.25">
      <c r="A32" s="3">
        <v>3</v>
      </c>
      <c r="B32" s="3" t="s">
        <v>372</v>
      </c>
      <c r="C32" s="97">
        <v>6.2E-2</v>
      </c>
      <c r="D32" s="215">
        <v>7</v>
      </c>
      <c r="E32" s="97">
        <f t="shared" si="0"/>
        <v>7.0000000000000007E-2</v>
      </c>
      <c r="I32" s="97"/>
    </row>
    <row r="33" spans="1:10" x14ac:dyDescent="0.25">
      <c r="A33" s="3">
        <v>6</v>
      </c>
      <c r="B33" s="3" t="s">
        <v>374</v>
      </c>
      <c r="C33" s="97">
        <v>4.3999999999999997E-2</v>
      </c>
      <c r="D33" s="215">
        <v>5</v>
      </c>
      <c r="E33" s="97">
        <f t="shared" si="0"/>
        <v>0.05</v>
      </c>
    </row>
    <row r="34" spans="1:10" x14ac:dyDescent="0.25">
      <c r="A34" s="3">
        <v>5</v>
      </c>
      <c r="B34" s="3" t="s">
        <v>89</v>
      </c>
      <c r="C34" s="97">
        <v>0.115</v>
      </c>
      <c r="D34" s="215">
        <v>13</v>
      </c>
      <c r="E34" s="97">
        <f t="shared" si="0"/>
        <v>0.13</v>
      </c>
      <c r="I34" s="97"/>
      <c r="J34" s="215"/>
    </row>
    <row r="35" spans="1:10" x14ac:dyDescent="0.25">
      <c r="C35" s="3">
        <f>SUM(D29:D33)</f>
        <v>100</v>
      </c>
      <c r="D35" s="97">
        <f>C35/$C$35</f>
        <v>1</v>
      </c>
      <c r="E35" s="97"/>
    </row>
    <row r="41" spans="1:10" x14ac:dyDescent="0.25">
      <c r="C41" s="3" t="s">
        <v>376</v>
      </c>
      <c r="D41" s="3">
        <v>5</v>
      </c>
      <c r="E41" s="3">
        <v>8</v>
      </c>
    </row>
    <row r="42" spans="1:10" x14ac:dyDescent="0.25">
      <c r="C42" s="3" t="s">
        <v>377</v>
      </c>
      <c r="D42" s="3">
        <v>18</v>
      </c>
      <c r="E42" s="3">
        <v>19</v>
      </c>
    </row>
    <row r="43" spans="1:10" x14ac:dyDescent="0.25">
      <c r="C43" s="3" t="s">
        <v>378</v>
      </c>
      <c r="D43" s="3">
        <v>55</v>
      </c>
      <c r="E43" s="3">
        <v>112</v>
      </c>
    </row>
    <row r="44" spans="1:10" x14ac:dyDescent="0.25">
      <c r="C44" s="3" t="s">
        <v>379</v>
      </c>
      <c r="D44" s="3">
        <v>39</v>
      </c>
      <c r="E44" s="3">
        <v>117</v>
      </c>
    </row>
    <row r="48" spans="1:10" x14ac:dyDescent="0.25">
      <c r="A48" s="28" t="s">
        <v>289</v>
      </c>
    </row>
    <row r="49" spans="1:10" x14ac:dyDescent="0.25">
      <c r="A49" s="36" t="s">
        <v>64</v>
      </c>
    </row>
    <row r="51" spans="1:10" x14ac:dyDescent="0.25">
      <c r="A51" s="23" t="s">
        <v>385</v>
      </c>
    </row>
    <row r="52" spans="1:10" x14ac:dyDescent="0.25">
      <c r="A52" s="289" t="s">
        <v>1</v>
      </c>
      <c r="B52" s="289"/>
      <c r="C52" s="289"/>
    </row>
    <row r="56" spans="1:10" x14ac:dyDescent="0.25">
      <c r="C56" s="3" t="s">
        <v>380</v>
      </c>
      <c r="F56" s="97">
        <f>G56/$G$61</f>
        <v>0</v>
      </c>
      <c r="G56" s="3">
        <v>0</v>
      </c>
      <c r="J56" s="3">
        <f>228-181</f>
        <v>47</v>
      </c>
    </row>
    <row r="57" spans="1:10" x14ac:dyDescent="0.25">
      <c r="C57" s="3" t="s">
        <v>381</v>
      </c>
      <c r="F57" s="97">
        <f>G57/$G$61</f>
        <v>0</v>
      </c>
      <c r="G57" s="3">
        <v>0</v>
      </c>
    </row>
    <row r="58" spans="1:10" x14ac:dyDescent="0.25">
      <c r="C58" s="3" t="s">
        <v>89</v>
      </c>
      <c r="F58" s="97">
        <f>G58/$G$61</f>
        <v>4.4247787610619468E-2</v>
      </c>
      <c r="G58" s="3">
        <v>5</v>
      </c>
    </row>
    <row r="59" spans="1:10" x14ac:dyDescent="0.25">
      <c r="C59" s="3" t="s">
        <v>382</v>
      </c>
      <c r="F59" s="97">
        <f>G59/$G$61</f>
        <v>4.4247787610619468E-2</v>
      </c>
      <c r="G59" s="3">
        <v>5</v>
      </c>
    </row>
    <row r="60" spans="1:10" x14ac:dyDescent="0.25">
      <c r="C60" s="3" t="s">
        <v>388</v>
      </c>
      <c r="F60" s="97">
        <f>G60/$G$61</f>
        <v>0.91150442477876104</v>
      </c>
      <c r="G60" s="3">
        <v>103</v>
      </c>
    </row>
    <row r="61" spans="1:10" x14ac:dyDescent="0.25">
      <c r="G61" s="3">
        <f>SUM(G56:G60)</f>
        <v>113</v>
      </c>
    </row>
    <row r="78" spans="1:1" x14ac:dyDescent="0.25">
      <c r="A78" s="28" t="s">
        <v>289</v>
      </c>
    </row>
    <row r="79" spans="1:1" x14ac:dyDescent="0.25">
      <c r="A79" s="36" t="s">
        <v>64</v>
      </c>
    </row>
  </sheetData>
  <sortState ref="B35:E40">
    <sortCondition descending="1" ref="C35:C40"/>
  </sortState>
  <mergeCells count="3">
    <mergeCell ref="A2:C2"/>
    <mergeCell ref="A25:C25"/>
    <mergeCell ref="A52:C52"/>
  </mergeCells>
  <hyperlinks>
    <hyperlink ref="A2:C2" location="TOC!A1" display="Return to Table of Contents"/>
    <hyperlink ref="A25:C25" location="TOC!A1" display="Return to Table of Contents"/>
    <hyperlink ref="A52:C52" location="TOC!A1" display="Return to Table of Contents"/>
  </hyperlinks>
  <pageMargins left="0.25" right="0.25" top="0.75" bottom="0.75" header="0.3" footer="0.3"/>
  <pageSetup scale="64" orientation="portrait" horizontalDpi="1200" verticalDpi="1200" r:id="rId1"/>
  <headerFooter>
    <oddHeader>&amp;L&amp;"Arial,Bold"2016-17 Survey of Allied Dental Education
Report 2 - Dental Laboratory Technology Education Programs</oddHeader>
  </headerFooter>
  <rowBreaks count="1" manualBreakCount="1">
    <brk id="49" max="1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zoomScaleNormal="100" workbookViewId="0"/>
  </sheetViews>
  <sheetFormatPr defaultColWidth="9.109375" defaultRowHeight="13.2" x14ac:dyDescent="0.25"/>
  <cols>
    <col min="1" max="1" width="5.88671875" style="119" customWidth="1"/>
    <col min="2" max="2" width="63.5546875" style="119" customWidth="1"/>
    <col min="3" max="5" width="10.5546875" style="119" customWidth="1"/>
    <col min="6" max="16384" width="9.109375" style="119"/>
  </cols>
  <sheetData>
    <row r="1" spans="1:5" x14ac:dyDescent="0.25">
      <c r="A1" s="118" t="s">
        <v>392</v>
      </c>
      <c r="B1" s="244"/>
      <c r="C1" s="244"/>
      <c r="D1" s="244"/>
      <c r="E1" s="244"/>
    </row>
    <row r="2" spans="1:5" x14ac:dyDescent="0.25">
      <c r="A2" s="298" t="s">
        <v>1</v>
      </c>
      <c r="B2" s="298"/>
    </row>
    <row r="3" spans="1:5" ht="39.6" x14ac:dyDescent="0.25">
      <c r="A3" s="148" t="s">
        <v>201</v>
      </c>
      <c r="B3" s="150" t="s">
        <v>200</v>
      </c>
      <c r="C3" s="148" t="s">
        <v>389</v>
      </c>
      <c r="D3" s="148" t="s">
        <v>390</v>
      </c>
      <c r="E3" s="148" t="s">
        <v>391</v>
      </c>
    </row>
    <row r="4" spans="1:5" x14ac:dyDescent="0.25">
      <c r="A4" s="101" t="s">
        <v>193</v>
      </c>
      <c r="B4" s="100" t="s">
        <v>192</v>
      </c>
      <c r="C4" s="101">
        <v>1</v>
      </c>
      <c r="D4" s="101">
        <v>2</v>
      </c>
      <c r="E4" s="101">
        <v>3</v>
      </c>
    </row>
    <row r="5" spans="1:5" x14ac:dyDescent="0.25">
      <c r="A5" s="103" t="s">
        <v>190</v>
      </c>
      <c r="B5" s="102" t="s">
        <v>191</v>
      </c>
      <c r="C5" s="103">
        <v>3</v>
      </c>
      <c r="D5" s="103">
        <v>2</v>
      </c>
      <c r="E5" s="103">
        <v>5</v>
      </c>
    </row>
    <row r="6" spans="1:5" x14ac:dyDescent="0.25">
      <c r="A6" s="101" t="s">
        <v>190</v>
      </c>
      <c r="B6" s="100" t="s">
        <v>189</v>
      </c>
      <c r="C6" s="101">
        <v>3</v>
      </c>
      <c r="D6" s="101">
        <v>2</v>
      </c>
      <c r="E6" s="101">
        <v>5</v>
      </c>
    </row>
    <row r="7" spans="1:5" x14ac:dyDescent="0.25">
      <c r="A7" s="103" t="s">
        <v>187</v>
      </c>
      <c r="B7" s="102" t="s">
        <v>188</v>
      </c>
      <c r="C7" s="103">
        <v>1</v>
      </c>
      <c r="D7" s="103">
        <v>1</v>
      </c>
      <c r="E7" s="103">
        <v>2</v>
      </c>
    </row>
    <row r="8" spans="1:5" x14ac:dyDescent="0.25">
      <c r="A8" s="101" t="s">
        <v>187</v>
      </c>
      <c r="B8" s="100" t="s">
        <v>186</v>
      </c>
      <c r="C8" s="101">
        <v>2</v>
      </c>
      <c r="D8" s="101">
        <v>1</v>
      </c>
      <c r="E8" s="101">
        <v>3</v>
      </c>
    </row>
    <row r="9" spans="1:5" x14ac:dyDescent="0.25">
      <c r="A9" s="103" t="s">
        <v>185</v>
      </c>
      <c r="B9" s="102" t="s">
        <v>184</v>
      </c>
      <c r="C9" s="103">
        <v>0</v>
      </c>
      <c r="D9" s="103">
        <v>2</v>
      </c>
      <c r="E9" s="103">
        <v>2</v>
      </c>
    </row>
    <row r="10" spans="1:5" x14ac:dyDescent="0.25">
      <c r="A10" s="101" t="s">
        <v>183</v>
      </c>
      <c r="B10" s="100" t="s">
        <v>182</v>
      </c>
      <c r="C10" s="101">
        <v>2</v>
      </c>
      <c r="D10" s="101">
        <v>8</v>
      </c>
      <c r="E10" s="101">
        <v>10</v>
      </c>
    </row>
    <row r="11" spans="1:5" x14ac:dyDescent="0.25">
      <c r="A11" s="103" t="s">
        <v>181</v>
      </c>
      <c r="B11" s="102" t="s">
        <v>180</v>
      </c>
      <c r="C11" s="103">
        <v>2</v>
      </c>
      <c r="D11" s="103">
        <v>1</v>
      </c>
      <c r="E11" s="103">
        <v>3</v>
      </c>
    </row>
    <row r="12" spans="1:5" x14ac:dyDescent="0.25">
      <c r="A12" s="101" t="s">
        <v>179</v>
      </c>
      <c r="B12" s="100" t="s">
        <v>178</v>
      </c>
      <c r="C12" s="101">
        <v>3</v>
      </c>
      <c r="D12" s="101">
        <v>1</v>
      </c>
      <c r="E12" s="101">
        <v>4</v>
      </c>
    </row>
    <row r="13" spans="1:5" x14ac:dyDescent="0.25">
      <c r="A13" s="103" t="s">
        <v>177</v>
      </c>
      <c r="B13" s="102" t="s">
        <v>176</v>
      </c>
      <c r="C13" s="103">
        <v>1</v>
      </c>
      <c r="D13" s="103">
        <v>2</v>
      </c>
      <c r="E13" s="103">
        <v>3</v>
      </c>
    </row>
    <row r="14" spans="1:5" x14ac:dyDescent="0.25">
      <c r="A14" s="101" t="s">
        <v>174</v>
      </c>
      <c r="B14" s="100" t="s">
        <v>175</v>
      </c>
      <c r="C14" s="101">
        <v>2</v>
      </c>
      <c r="D14" s="101">
        <v>6</v>
      </c>
      <c r="E14" s="101">
        <v>8</v>
      </c>
    </row>
    <row r="15" spans="1:5" x14ac:dyDescent="0.25">
      <c r="A15" s="103" t="s">
        <v>174</v>
      </c>
      <c r="B15" s="102" t="s">
        <v>173</v>
      </c>
      <c r="C15" s="103">
        <v>7</v>
      </c>
      <c r="D15" s="103">
        <v>16</v>
      </c>
      <c r="E15" s="103">
        <v>23</v>
      </c>
    </row>
    <row r="16" spans="1:5" x14ac:dyDescent="0.25">
      <c r="A16" s="101" t="s">
        <v>172</v>
      </c>
      <c r="B16" s="100" t="s">
        <v>171</v>
      </c>
      <c r="C16" s="101">
        <v>3</v>
      </c>
      <c r="D16" s="101">
        <v>1</v>
      </c>
      <c r="E16" s="101">
        <v>4</v>
      </c>
    </row>
    <row r="17" spans="1:5" x14ac:dyDescent="0.25">
      <c r="A17" s="103" t="s">
        <v>170</v>
      </c>
      <c r="B17" s="102" t="s">
        <v>169</v>
      </c>
      <c r="C17" s="103">
        <v>3</v>
      </c>
      <c r="D17" s="103">
        <v>3</v>
      </c>
      <c r="E17" s="103">
        <v>6</v>
      </c>
    </row>
    <row r="18" spans="1:5" x14ac:dyDescent="0.25">
      <c r="A18" s="101" t="s">
        <v>168</v>
      </c>
      <c r="B18" s="100" t="s">
        <v>167</v>
      </c>
      <c r="C18" s="101">
        <v>27</v>
      </c>
      <c r="D18" s="101">
        <v>0</v>
      </c>
      <c r="E18" s="101">
        <v>27</v>
      </c>
    </row>
    <row r="19" spans="1:5" x14ac:dyDescent="0.25">
      <c r="A19" s="103" t="s">
        <v>166</v>
      </c>
      <c r="B19" s="102" t="s">
        <v>165</v>
      </c>
      <c r="C19" s="103">
        <v>0</v>
      </c>
      <c r="D19" s="103">
        <v>3</v>
      </c>
      <c r="E19" s="103">
        <v>3</v>
      </c>
    </row>
    <row r="20" spans="1:5" ht="13.8" thickBot="1" x14ac:dyDescent="0.3">
      <c r="A20" s="108" t="s">
        <v>164</v>
      </c>
      <c r="B20" s="109" t="s">
        <v>163</v>
      </c>
      <c r="C20" s="108">
        <v>2</v>
      </c>
      <c r="D20" s="108">
        <v>0</v>
      </c>
      <c r="E20" s="108">
        <v>2</v>
      </c>
    </row>
    <row r="21" spans="1:5" x14ac:dyDescent="0.25">
      <c r="B21" s="122" t="s">
        <v>212</v>
      </c>
      <c r="C21" s="121">
        <f>SUM(C4:C20)</f>
        <v>62</v>
      </c>
      <c r="D21" s="121">
        <f>SUM(D4:D20)</f>
        <v>51</v>
      </c>
      <c r="E21" s="121">
        <f>SUM(E4:E20)</f>
        <v>113</v>
      </c>
    </row>
    <row r="22" spans="1:5" ht="13.8" thickBot="1" x14ac:dyDescent="0.3">
      <c r="A22" s="123"/>
      <c r="B22" s="124" t="s">
        <v>224</v>
      </c>
      <c r="C22" s="125">
        <f>(C21/$E21)*100</f>
        <v>54.86725663716814</v>
      </c>
      <c r="D22" s="125">
        <f>(D21/$E21)*100</f>
        <v>45.132743362831853</v>
      </c>
      <c r="E22" s="125">
        <f>(E21/$E21)*100</f>
        <v>100</v>
      </c>
    </row>
    <row r="23" spans="1:5" ht="13.8" thickTop="1" x14ac:dyDescent="0.25"/>
    <row r="24" spans="1:5" x14ac:dyDescent="0.25">
      <c r="A24" s="28" t="s">
        <v>299</v>
      </c>
    </row>
    <row r="25" spans="1:5" x14ac:dyDescent="0.25">
      <c r="A25" s="29" t="s">
        <v>64</v>
      </c>
    </row>
  </sheetData>
  <mergeCells count="1">
    <mergeCell ref="A2:B2"/>
  </mergeCells>
  <hyperlinks>
    <hyperlink ref="A2:B2" location="TOC!A1" display="Return to Table of Contents"/>
  </hyperlinks>
  <pageMargins left="0.25" right="0.25" top="0.75" bottom="0.75" header="0.3" footer="0.3"/>
  <pageSetup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sheetViews>
  <sheetFormatPr defaultColWidth="9.109375" defaultRowHeight="13.2" x14ac:dyDescent="0.25"/>
  <cols>
    <col min="1" max="1" width="5.5546875" style="119" customWidth="1"/>
    <col min="2" max="2" width="60.5546875" style="119" customWidth="1"/>
    <col min="3" max="3" width="12.5546875" style="119" customWidth="1"/>
    <col min="4" max="4" width="13.5546875" style="119" customWidth="1"/>
    <col min="5" max="5" width="12.5546875" style="119" customWidth="1"/>
    <col min="6" max="6" width="14.5546875" style="119" customWidth="1"/>
    <col min="7" max="7" width="14.109375" style="119" customWidth="1"/>
    <col min="8" max="8" width="14.88671875" style="119" customWidth="1"/>
    <col min="9" max="9" width="13.88671875" style="119" customWidth="1"/>
    <col min="10" max="10" width="12.5546875" style="119" customWidth="1"/>
    <col min="11" max="11" width="13.5546875" style="119" customWidth="1"/>
    <col min="12" max="12" width="10.5546875" style="119" customWidth="1"/>
    <col min="13" max="16384" width="9.109375" style="119"/>
  </cols>
  <sheetData>
    <row r="1" spans="1:11" x14ac:dyDescent="0.25">
      <c r="A1" s="118" t="s">
        <v>139</v>
      </c>
    </row>
    <row r="2" spans="1:11" x14ac:dyDescent="0.25">
      <c r="A2" s="298" t="s">
        <v>1</v>
      </c>
      <c r="B2" s="298"/>
    </row>
    <row r="3" spans="1:11" ht="36" x14ac:dyDescent="0.25">
      <c r="A3" s="148" t="s">
        <v>201</v>
      </c>
      <c r="B3" s="150" t="s">
        <v>200</v>
      </c>
      <c r="C3" s="149" t="s">
        <v>393</v>
      </c>
      <c r="D3" s="149" t="s">
        <v>394</v>
      </c>
      <c r="E3" s="149" t="s">
        <v>395</v>
      </c>
      <c r="F3" s="149" t="s">
        <v>396</v>
      </c>
      <c r="G3" s="149" t="s">
        <v>397</v>
      </c>
      <c r="H3" s="149" t="s">
        <v>398</v>
      </c>
      <c r="I3" s="149" t="s">
        <v>399</v>
      </c>
      <c r="J3" s="149" t="s">
        <v>401</v>
      </c>
      <c r="K3" s="149" t="s">
        <v>400</v>
      </c>
    </row>
    <row r="4" spans="1:11" x14ac:dyDescent="0.25">
      <c r="A4" s="101" t="s">
        <v>193</v>
      </c>
      <c r="B4" s="100" t="s">
        <v>192</v>
      </c>
      <c r="C4" s="101" t="s">
        <v>161</v>
      </c>
      <c r="D4" s="101" t="s">
        <v>161</v>
      </c>
      <c r="E4" s="101" t="s">
        <v>162</v>
      </c>
      <c r="F4" s="101" t="s">
        <v>161</v>
      </c>
      <c r="G4" s="101" t="s">
        <v>162</v>
      </c>
      <c r="H4" s="101" t="s">
        <v>161</v>
      </c>
      <c r="I4" s="101" t="s">
        <v>161</v>
      </c>
      <c r="J4" s="101" t="s">
        <v>161</v>
      </c>
      <c r="K4" s="101" t="s">
        <v>161</v>
      </c>
    </row>
    <row r="5" spans="1:11" x14ac:dyDescent="0.25">
      <c r="A5" s="103" t="s">
        <v>190</v>
      </c>
      <c r="B5" s="102" t="s">
        <v>191</v>
      </c>
      <c r="C5" s="103" t="s">
        <v>161</v>
      </c>
      <c r="D5" s="103" t="s">
        <v>161</v>
      </c>
      <c r="E5" s="103" t="s">
        <v>162</v>
      </c>
      <c r="F5" s="103" t="s">
        <v>161</v>
      </c>
      <c r="G5" s="103" t="s">
        <v>161</v>
      </c>
      <c r="H5" s="103" t="s">
        <v>161</v>
      </c>
      <c r="I5" s="103" t="s">
        <v>161</v>
      </c>
      <c r="J5" s="103" t="s">
        <v>162</v>
      </c>
      <c r="K5" s="103" t="s">
        <v>161</v>
      </c>
    </row>
    <row r="6" spans="1:11" x14ac:dyDescent="0.25">
      <c r="A6" s="101" t="s">
        <v>190</v>
      </c>
      <c r="B6" s="100" t="s">
        <v>189</v>
      </c>
      <c r="C6" s="101" t="s">
        <v>161</v>
      </c>
      <c r="D6" s="101" t="s">
        <v>161</v>
      </c>
      <c r="E6" s="101" t="s">
        <v>161</v>
      </c>
      <c r="F6" s="101" t="s">
        <v>161</v>
      </c>
      <c r="G6" s="101" t="s">
        <v>161</v>
      </c>
      <c r="H6" s="101" t="s">
        <v>161</v>
      </c>
      <c r="I6" s="101" t="s">
        <v>161</v>
      </c>
      <c r="J6" s="101" t="s">
        <v>161</v>
      </c>
      <c r="K6" s="101" t="s">
        <v>161</v>
      </c>
    </row>
    <row r="7" spans="1:11" x14ac:dyDescent="0.25">
      <c r="A7" s="103" t="s">
        <v>187</v>
      </c>
      <c r="B7" s="102" t="s">
        <v>188</v>
      </c>
      <c r="C7" s="103" t="s">
        <v>161</v>
      </c>
      <c r="D7" s="103" t="s">
        <v>161</v>
      </c>
      <c r="E7" s="103" t="s">
        <v>161</v>
      </c>
      <c r="F7" s="103" t="s">
        <v>161</v>
      </c>
      <c r="G7" s="103" t="s">
        <v>161</v>
      </c>
      <c r="H7" s="103" t="s">
        <v>161</v>
      </c>
      <c r="I7" s="103" t="s">
        <v>161</v>
      </c>
      <c r="J7" s="103" t="s">
        <v>162</v>
      </c>
      <c r="K7" s="103" t="s">
        <v>161</v>
      </c>
    </row>
    <row r="8" spans="1:11" x14ac:dyDescent="0.25">
      <c r="A8" s="101" t="s">
        <v>187</v>
      </c>
      <c r="B8" s="100" t="s">
        <v>186</v>
      </c>
      <c r="C8" s="101" t="s">
        <v>161</v>
      </c>
      <c r="D8" s="101" t="s">
        <v>161</v>
      </c>
      <c r="E8" s="101" t="s">
        <v>161</v>
      </c>
      <c r="F8" s="101" t="s">
        <v>161</v>
      </c>
      <c r="G8" s="101" t="s">
        <v>161</v>
      </c>
      <c r="H8" s="101" t="s">
        <v>162</v>
      </c>
      <c r="I8" s="101" t="s">
        <v>161</v>
      </c>
      <c r="J8" s="101" t="s">
        <v>162</v>
      </c>
      <c r="K8" s="101" t="s">
        <v>162</v>
      </c>
    </row>
    <row r="9" spans="1:11" x14ac:dyDescent="0.25">
      <c r="A9" s="103" t="s">
        <v>185</v>
      </c>
      <c r="B9" s="102" t="s">
        <v>184</v>
      </c>
      <c r="C9" s="103" t="s">
        <v>161</v>
      </c>
      <c r="D9" s="103" t="s">
        <v>161</v>
      </c>
      <c r="E9" s="103" t="s">
        <v>161</v>
      </c>
      <c r="F9" s="103" t="s">
        <v>161</v>
      </c>
      <c r="G9" s="103" t="s">
        <v>161</v>
      </c>
      <c r="H9" s="103" t="s">
        <v>161</v>
      </c>
      <c r="I9" s="103" t="s">
        <v>161</v>
      </c>
      <c r="J9" s="103" t="s">
        <v>161</v>
      </c>
      <c r="K9" s="103" t="s">
        <v>161</v>
      </c>
    </row>
    <row r="10" spans="1:11" x14ac:dyDescent="0.25">
      <c r="A10" s="101" t="s">
        <v>183</v>
      </c>
      <c r="B10" s="100" t="s">
        <v>182</v>
      </c>
      <c r="C10" s="101" t="s">
        <v>161</v>
      </c>
      <c r="D10" s="101" t="s">
        <v>161</v>
      </c>
      <c r="E10" s="101" t="s">
        <v>161</v>
      </c>
      <c r="F10" s="101" t="s">
        <v>161</v>
      </c>
      <c r="G10" s="101" t="s">
        <v>161</v>
      </c>
      <c r="H10" s="101" t="s">
        <v>161</v>
      </c>
      <c r="I10" s="101" t="s">
        <v>162</v>
      </c>
      <c r="J10" s="101" t="s">
        <v>162</v>
      </c>
      <c r="K10" s="101" t="s">
        <v>161</v>
      </c>
    </row>
    <row r="11" spans="1:11" x14ac:dyDescent="0.25">
      <c r="A11" s="103" t="s">
        <v>181</v>
      </c>
      <c r="B11" s="102" t="s">
        <v>180</v>
      </c>
      <c r="C11" s="103" t="s">
        <v>161</v>
      </c>
      <c r="D11" s="103" t="s">
        <v>161</v>
      </c>
      <c r="E11" s="103" t="s">
        <v>161</v>
      </c>
      <c r="F11" s="103" t="s">
        <v>161</v>
      </c>
      <c r="G11" s="103" t="s">
        <v>161</v>
      </c>
      <c r="H11" s="103" t="s">
        <v>161</v>
      </c>
      <c r="I11" s="103" t="s">
        <v>161</v>
      </c>
      <c r="J11" s="103" t="s">
        <v>161</v>
      </c>
      <c r="K11" s="103" t="s">
        <v>161</v>
      </c>
    </row>
    <row r="12" spans="1:11" x14ac:dyDescent="0.25">
      <c r="A12" s="101" t="s">
        <v>179</v>
      </c>
      <c r="B12" s="100" t="s">
        <v>178</v>
      </c>
      <c r="C12" s="101" t="s">
        <v>161</v>
      </c>
      <c r="D12" s="101" t="s">
        <v>161</v>
      </c>
      <c r="E12" s="101" t="s">
        <v>161</v>
      </c>
      <c r="F12" s="101" t="s">
        <v>161</v>
      </c>
      <c r="G12" s="101" t="s">
        <v>161</v>
      </c>
      <c r="H12" s="101" t="s">
        <v>161</v>
      </c>
      <c r="I12" s="101" t="s">
        <v>161</v>
      </c>
      <c r="J12" s="101" t="s">
        <v>161</v>
      </c>
      <c r="K12" s="101" t="s">
        <v>162</v>
      </c>
    </row>
    <row r="13" spans="1:11" x14ac:dyDescent="0.25">
      <c r="A13" s="103" t="s">
        <v>177</v>
      </c>
      <c r="B13" s="102" t="s">
        <v>176</v>
      </c>
      <c r="C13" s="103" t="s">
        <v>161</v>
      </c>
      <c r="D13" s="103" t="s">
        <v>161</v>
      </c>
      <c r="E13" s="103" t="s">
        <v>161</v>
      </c>
      <c r="F13" s="103" t="s">
        <v>161</v>
      </c>
      <c r="G13" s="103" t="s">
        <v>161</v>
      </c>
      <c r="H13" s="103" t="s">
        <v>161</v>
      </c>
      <c r="I13" s="103" t="s">
        <v>161</v>
      </c>
      <c r="J13" s="103" t="s">
        <v>161</v>
      </c>
      <c r="K13" s="103" t="s">
        <v>161</v>
      </c>
    </row>
    <row r="14" spans="1:11" x14ac:dyDescent="0.25">
      <c r="A14" s="101" t="s">
        <v>174</v>
      </c>
      <c r="B14" s="100" t="s">
        <v>175</v>
      </c>
      <c r="C14" s="101" t="s">
        <v>161</v>
      </c>
      <c r="D14" s="101" t="s">
        <v>161</v>
      </c>
      <c r="E14" s="101" t="s">
        <v>161</v>
      </c>
      <c r="F14" s="101" t="s">
        <v>161</v>
      </c>
      <c r="G14" s="101" t="s">
        <v>162</v>
      </c>
      <c r="H14" s="101" t="s">
        <v>161</v>
      </c>
      <c r="I14" s="101" t="s">
        <v>161</v>
      </c>
      <c r="J14" s="101" t="s">
        <v>161</v>
      </c>
      <c r="K14" s="101" t="s">
        <v>161</v>
      </c>
    </row>
    <row r="15" spans="1:11" x14ac:dyDescent="0.25">
      <c r="A15" s="103" t="s">
        <v>174</v>
      </c>
      <c r="B15" s="102" t="s">
        <v>173</v>
      </c>
      <c r="C15" s="103" t="s">
        <v>161</v>
      </c>
      <c r="D15" s="103" t="s">
        <v>161</v>
      </c>
      <c r="E15" s="103" t="s">
        <v>161</v>
      </c>
      <c r="F15" s="103" t="s">
        <v>161</v>
      </c>
      <c r="G15" s="103" t="s">
        <v>161</v>
      </c>
      <c r="H15" s="103" t="s">
        <v>161</v>
      </c>
      <c r="I15" s="103" t="s">
        <v>161</v>
      </c>
      <c r="J15" s="103" t="s">
        <v>161</v>
      </c>
      <c r="K15" s="103" t="s">
        <v>161</v>
      </c>
    </row>
    <row r="16" spans="1:11" x14ac:dyDescent="0.25">
      <c r="A16" s="101" t="s">
        <v>172</v>
      </c>
      <c r="B16" s="100" t="s">
        <v>171</v>
      </c>
      <c r="C16" s="101" t="s">
        <v>161</v>
      </c>
      <c r="D16" s="101" t="s">
        <v>161</v>
      </c>
      <c r="E16" s="101" t="s">
        <v>161</v>
      </c>
      <c r="F16" s="101" t="s">
        <v>161</v>
      </c>
      <c r="G16" s="101" t="s">
        <v>161</v>
      </c>
      <c r="H16" s="101" t="s">
        <v>161</v>
      </c>
      <c r="I16" s="101" t="s">
        <v>161</v>
      </c>
      <c r="J16" s="101" t="s">
        <v>161</v>
      </c>
      <c r="K16" s="101" t="s">
        <v>161</v>
      </c>
    </row>
    <row r="17" spans="1:11" x14ac:dyDescent="0.25">
      <c r="A17" s="103" t="s">
        <v>170</v>
      </c>
      <c r="B17" s="102" t="s">
        <v>169</v>
      </c>
      <c r="C17" s="103" t="s">
        <v>161</v>
      </c>
      <c r="D17" s="103" t="s">
        <v>161</v>
      </c>
      <c r="E17" s="103" t="s">
        <v>162</v>
      </c>
      <c r="F17" s="103" t="s">
        <v>161</v>
      </c>
      <c r="G17" s="103" t="s">
        <v>161</v>
      </c>
      <c r="H17" s="103" t="s">
        <v>161</v>
      </c>
      <c r="I17" s="103" t="s">
        <v>162</v>
      </c>
      <c r="J17" s="103" t="s">
        <v>161</v>
      </c>
      <c r="K17" s="103" t="s">
        <v>161</v>
      </c>
    </row>
    <row r="18" spans="1:11" x14ac:dyDescent="0.25">
      <c r="A18" s="101" t="s">
        <v>168</v>
      </c>
      <c r="B18" s="100" t="s">
        <v>167</v>
      </c>
      <c r="C18" s="101" t="s">
        <v>161</v>
      </c>
      <c r="D18" s="101" t="s">
        <v>161</v>
      </c>
      <c r="E18" s="101" t="s">
        <v>161</v>
      </c>
      <c r="F18" s="101" t="s">
        <v>161</v>
      </c>
      <c r="G18" s="101" t="s">
        <v>161</v>
      </c>
      <c r="H18" s="101" t="s">
        <v>161</v>
      </c>
      <c r="I18" s="101" t="s">
        <v>161</v>
      </c>
      <c r="J18" s="101" t="s">
        <v>161</v>
      </c>
      <c r="K18" s="101" t="s">
        <v>162</v>
      </c>
    </row>
    <row r="19" spans="1:11" x14ac:dyDescent="0.25">
      <c r="A19" s="103" t="s">
        <v>166</v>
      </c>
      <c r="B19" s="102" t="s">
        <v>165</v>
      </c>
      <c r="C19" s="103" t="s">
        <v>161</v>
      </c>
      <c r="D19" s="103" t="s">
        <v>161</v>
      </c>
      <c r="E19" s="103" t="s">
        <v>161</v>
      </c>
      <c r="F19" s="103" t="s">
        <v>161</v>
      </c>
      <c r="G19" s="103" t="s">
        <v>162</v>
      </c>
      <c r="H19" s="103" t="s">
        <v>161</v>
      </c>
      <c r="I19" s="103" t="s">
        <v>162</v>
      </c>
      <c r="J19" s="103" t="s">
        <v>161</v>
      </c>
      <c r="K19" s="103" t="s">
        <v>161</v>
      </c>
    </row>
    <row r="20" spans="1:11" ht="13.8" thickBot="1" x14ac:dyDescent="0.3">
      <c r="A20" s="108" t="s">
        <v>164</v>
      </c>
      <c r="B20" s="109" t="s">
        <v>163</v>
      </c>
      <c r="C20" s="108" t="s">
        <v>161</v>
      </c>
      <c r="D20" s="108" t="s">
        <v>161</v>
      </c>
      <c r="E20" s="108" t="s">
        <v>161</v>
      </c>
      <c r="F20" s="108" t="s">
        <v>161</v>
      </c>
      <c r="G20" s="108" t="s">
        <v>161</v>
      </c>
      <c r="H20" s="108" t="s">
        <v>161</v>
      </c>
      <c r="I20" s="108" t="s">
        <v>161</v>
      </c>
      <c r="J20" s="108" t="s">
        <v>161</v>
      </c>
      <c r="K20" s="108" t="s">
        <v>161</v>
      </c>
    </row>
    <row r="21" spans="1:11" ht="13.8" thickBot="1" x14ac:dyDescent="0.3">
      <c r="A21" s="110"/>
      <c r="B21" s="111" t="s">
        <v>204</v>
      </c>
      <c r="C21" s="112">
        <f>COUNTIF(C4:C20,"YES")</f>
        <v>0</v>
      </c>
      <c r="D21" s="112">
        <f t="shared" ref="D21:K21" si="0">COUNTIF(D4:D20,"YES")</f>
        <v>0</v>
      </c>
      <c r="E21" s="112">
        <f t="shared" si="0"/>
        <v>3</v>
      </c>
      <c r="F21" s="112">
        <f t="shared" si="0"/>
        <v>0</v>
      </c>
      <c r="G21" s="112">
        <f t="shared" si="0"/>
        <v>3</v>
      </c>
      <c r="H21" s="112">
        <f t="shared" si="0"/>
        <v>1</v>
      </c>
      <c r="I21" s="112">
        <f t="shared" si="0"/>
        <v>3</v>
      </c>
      <c r="J21" s="112">
        <f t="shared" si="0"/>
        <v>4</v>
      </c>
      <c r="K21" s="112">
        <f t="shared" si="0"/>
        <v>3</v>
      </c>
    </row>
    <row r="23" spans="1:11" x14ac:dyDescent="0.25">
      <c r="A23" s="28" t="s">
        <v>299</v>
      </c>
    </row>
    <row r="24" spans="1:11" x14ac:dyDescent="0.25">
      <c r="A24" s="29" t="s">
        <v>64</v>
      </c>
    </row>
  </sheetData>
  <mergeCells count="1">
    <mergeCell ref="A2:B2"/>
  </mergeCells>
  <hyperlinks>
    <hyperlink ref="A2:B2" location="TOC!A1" display="Return to Table of Contents"/>
  </hyperlinks>
  <pageMargins left="0.25" right="0.25" top="0.75" bottom="0.75" header="0.3" footer="0.3"/>
  <pageSetup scale="72" orientation="landscape" horizontalDpi="1200" verticalDpi="1200" r:id="rId1"/>
  <headerFooter>
    <oddHeader>&amp;L2&amp;"Arial,Bold"016-17 Survey of Allied Dental Education
Report 3: Dental Laboratory Technology Education Programs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Normal="100" workbookViewId="0">
      <selection sqref="A1:B1"/>
    </sheetView>
  </sheetViews>
  <sheetFormatPr defaultColWidth="9.109375" defaultRowHeight="13.2" x14ac:dyDescent="0.25"/>
  <cols>
    <col min="1" max="1" width="5.5546875" style="119" customWidth="1"/>
    <col min="2" max="2" width="60.5546875" style="119" customWidth="1"/>
    <col min="3" max="3" width="11" style="119" customWidth="1"/>
    <col min="4" max="4" width="12" style="119" customWidth="1"/>
    <col min="5" max="6" width="11" style="119" customWidth="1"/>
    <col min="7" max="7" width="11.88671875" style="119" customWidth="1"/>
    <col min="8" max="16" width="11" style="119" customWidth="1"/>
    <col min="17" max="17" width="13.88671875" style="119" customWidth="1"/>
    <col min="18" max="18" width="11.5546875" style="119" customWidth="1"/>
    <col min="19" max="19" width="11" style="119" customWidth="1"/>
    <col min="20" max="16384" width="9.109375" style="119"/>
  </cols>
  <sheetData>
    <row r="1" spans="1:19" ht="25.5" customHeight="1" x14ac:dyDescent="0.25">
      <c r="A1" s="310" t="s">
        <v>140</v>
      </c>
      <c r="B1" s="310"/>
    </row>
    <row r="2" spans="1:19" x14ac:dyDescent="0.25">
      <c r="A2" s="298" t="s">
        <v>1</v>
      </c>
      <c r="B2" s="298"/>
    </row>
    <row r="3" spans="1:19" ht="26.25" customHeight="1" x14ac:dyDescent="0.25">
      <c r="A3" s="148"/>
      <c r="B3" s="150"/>
      <c r="C3" s="296" t="s">
        <v>402</v>
      </c>
      <c r="D3" s="296"/>
      <c r="E3" s="116"/>
      <c r="F3" s="116"/>
      <c r="G3" s="116"/>
      <c r="H3" s="116"/>
      <c r="I3" s="116"/>
      <c r="J3" s="148"/>
      <c r="K3" s="296" t="s">
        <v>403</v>
      </c>
      <c r="L3" s="296"/>
      <c r="M3" s="296"/>
      <c r="N3" s="116"/>
      <c r="O3" s="116"/>
      <c r="P3" s="116"/>
      <c r="Q3" s="116"/>
      <c r="R3" s="116"/>
      <c r="S3" s="116"/>
    </row>
    <row r="4" spans="1:19" ht="51.6" x14ac:dyDescent="0.25">
      <c r="A4" s="148" t="s">
        <v>201</v>
      </c>
      <c r="B4" s="150" t="s">
        <v>200</v>
      </c>
      <c r="C4" s="116" t="s">
        <v>404</v>
      </c>
      <c r="D4" s="116" t="s">
        <v>405</v>
      </c>
      <c r="E4" s="116" t="s">
        <v>438</v>
      </c>
      <c r="F4" s="116" t="s">
        <v>406</v>
      </c>
      <c r="G4" s="116" t="s">
        <v>418</v>
      </c>
      <c r="H4" s="116" t="s">
        <v>407</v>
      </c>
      <c r="I4" s="116" t="s">
        <v>408</v>
      </c>
      <c r="J4" s="116" t="s">
        <v>419</v>
      </c>
      <c r="K4" s="116" t="s">
        <v>409</v>
      </c>
      <c r="L4" s="116" t="s">
        <v>410</v>
      </c>
      <c r="M4" s="116" t="s">
        <v>411</v>
      </c>
      <c r="N4" s="116" t="s">
        <v>412</v>
      </c>
      <c r="O4" s="116" t="s">
        <v>413</v>
      </c>
      <c r="P4" s="116" t="s">
        <v>414</v>
      </c>
      <c r="Q4" s="116" t="s">
        <v>415</v>
      </c>
      <c r="R4" s="116" t="s">
        <v>416</v>
      </c>
      <c r="S4" s="116" t="s">
        <v>417</v>
      </c>
    </row>
    <row r="5" spans="1:19" x14ac:dyDescent="0.25">
      <c r="A5" s="101" t="s">
        <v>193</v>
      </c>
      <c r="B5" s="100" t="s">
        <v>192</v>
      </c>
      <c r="C5" s="101" t="s">
        <v>161</v>
      </c>
      <c r="D5" s="101" t="s">
        <v>161</v>
      </c>
      <c r="E5" s="101" t="s">
        <v>161</v>
      </c>
      <c r="F5" s="101" t="s">
        <v>161</v>
      </c>
      <c r="G5" s="101" t="s">
        <v>161</v>
      </c>
      <c r="H5" s="101" t="s">
        <v>161</v>
      </c>
      <c r="I5" s="101" t="s">
        <v>161</v>
      </c>
      <c r="J5" s="101" t="s">
        <v>161</v>
      </c>
      <c r="K5" s="101" t="s">
        <v>161</v>
      </c>
      <c r="L5" s="101" t="s">
        <v>161</v>
      </c>
      <c r="M5" s="101" t="s">
        <v>161</v>
      </c>
      <c r="N5" s="101" t="s">
        <v>161</v>
      </c>
      <c r="O5" s="101" t="s">
        <v>161</v>
      </c>
      <c r="P5" s="101" t="s">
        <v>161</v>
      </c>
      <c r="Q5" s="101" t="s">
        <v>161</v>
      </c>
      <c r="R5" s="101" t="s">
        <v>161</v>
      </c>
      <c r="S5" s="101" t="s">
        <v>161</v>
      </c>
    </row>
    <row r="6" spans="1:19" x14ac:dyDescent="0.25">
      <c r="A6" s="103" t="s">
        <v>190</v>
      </c>
      <c r="B6" s="102" t="s">
        <v>191</v>
      </c>
      <c r="C6" s="103" t="s">
        <v>161</v>
      </c>
      <c r="D6" s="103" t="s">
        <v>161</v>
      </c>
      <c r="E6" s="103" t="s">
        <v>161</v>
      </c>
      <c r="F6" s="103" t="s">
        <v>161</v>
      </c>
      <c r="G6" s="103" t="s">
        <v>161</v>
      </c>
      <c r="H6" s="103" t="s">
        <v>161</v>
      </c>
      <c r="I6" s="103" t="s">
        <v>161</v>
      </c>
      <c r="J6" s="103" t="s">
        <v>161</v>
      </c>
      <c r="K6" s="103" t="s">
        <v>162</v>
      </c>
      <c r="L6" s="103" t="s">
        <v>162</v>
      </c>
      <c r="M6" s="103" t="s">
        <v>162</v>
      </c>
      <c r="N6" s="103" t="s">
        <v>162</v>
      </c>
      <c r="O6" s="103" t="s">
        <v>162</v>
      </c>
      <c r="P6" s="103" t="s">
        <v>161</v>
      </c>
      <c r="Q6" s="103" t="s">
        <v>162</v>
      </c>
      <c r="R6" s="103" t="s">
        <v>161</v>
      </c>
      <c r="S6" s="103" t="s">
        <v>161</v>
      </c>
    </row>
    <row r="7" spans="1:19" x14ac:dyDescent="0.25">
      <c r="A7" s="101" t="s">
        <v>190</v>
      </c>
      <c r="B7" s="100" t="s">
        <v>189</v>
      </c>
      <c r="C7" s="101" t="s">
        <v>161</v>
      </c>
      <c r="D7" s="101" t="s">
        <v>161</v>
      </c>
      <c r="E7" s="101" t="s">
        <v>161</v>
      </c>
      <c r="F7" s="101" t="s">
        <v>161</v>
      </c>
      <c r="G7" s="101" t="s">
        <v>161</v>
      </c>
      <c r="H7" s="101" t="s">
        <v>161</v>
      </c>
      <c r="I7" s="101" t="s">
        <v>161</v>
      </c>
      <c r="J7" s="101" t="s">
        <v>161</v>
      </c>
      <c r="K7" s="101" t="s">
        <v>161</v>
      </c>
      <c r="L7" s="101" t="s">
        <v>161</v>
      </c>
      <c r="M7" s="101" t="s">
        <v>161</v>
      </c>
      <c r="N7" s="101" t="s">
        <v>161</v>
      </c>
      <c r="O7" s="101" t="s">
        <v>161</v>
      </c>
      <c r="P7" s="101" t="s">
        <v>161</v>
      </c>
      <c r="Q7" s="101" t="s">
        <v>161</v>
      </c>
      <c r="R7" s="101" t="s">
        <v>161</v>
      </c>
      <c r="S7" s="101" t="s">
        <v>161</v>
      </c>
    </row>
    <row r="8" spans="1:19" x14ac:dyDescent="0.25">
      <c r="A8" s="103" t="s">
        <v>187</v>
      </c>
      <c r="B8" s="102" t="s">
        <v>188</v>
      </c>
      <c r="C8" s="103" t="s">
        <v>162</v>
      </c>
      <c r="D8" s="103" t="s">
        <v>161</v>
      </c>
      <c r="E8" s="103" t="s">
        <v>161</v>
      </c>
      <c r="F8" s="103" t="s">
        <v>161</v>
      </c>
      <c r="G8" s="103" t="s">
        <v>161</v>
      </c>
      <c r="H8" s="103" t="s">
        <v>161</v>
      </c>
      <c r="I8" s="103" t="s">
        <v>161</v>
      </c>
      <c r="J8" s="103" t="s">
        <v>161</v>
      </c>
      <c r="K8" s="103" t="s">
        <v>162</v>
      </c>
      <c r="L8" s="103" t="s">
        <v>161</v>
      </c>
      <c r="M8" s="103" t="s">
        <v>161</v>
      </c>
      <c r="N8" s="103" t="s">
        <v>161</v>
      </c>
      <c r="O8" s="103" t="s">
        <v>161</v>
      </c>
      <c r="P8" s="103" t="s">
        <v>161</v>
      </c>
      <c r="Q8" s="103" t="s">
        <v>161</v>
      </c>
      <c r="R8" s="103" t="s">
        <v>161</v>
      </c>
      <c r="S8" s="103" t="s">
        <v>162</v>
      </c>
    </row>
    <row r="9" spans="1:19" x14ac:dyDescent="0.25">
      <c r="A9" s="101" t="s">
        <v>187</v>
      </c>
      <c r="B9" s="100" t="s">
        <v>186</v>
      </c>
      <c r="C9" s="101" t="s">
        <v>161</v>
      </c>
      <c r="D9" s="101" t="s">
        <v>162</v>
      </c>
      <c r="E9" s="101" t="s">
        <v>161</v>
      </c>
      <c r="F9" s="101" t="s">
        <v>161</v>
      </c>
      <c r="G9" s="101" t="s">
        <v>161</v>
      </c>
      <c r="H9" s="101" t="s">
        <v>161</v>
      </c>
      <c r="I9" s="101" t="s">
        <v>161</v>
      </c>
      <c r="J9" s="101" t="s">
        <v>161</v>
      </c>
      <c r="K9" s="101" t="s">
        <v>162</v>
      </c>
      <c r="L9" s="101" t="s">
        <v>161</v>
      </c>
      <c r="M9" s="101" t="s">
        <v>161</v>
      </c>
      <c r="N9" s="101" t="s">
        <v>162</v>
      </c>
      <c r="O9" s="101" t="s">
        <v>162</v>
      </c>
      <c r="P9" s="101" t="s">
        <v>161</v>
      </c>
      <c r="Q9" s="101" t="s">
        <v>162</v>
      </c>
      <c r="R9" s="101" t="s">
        <v>161</v>
      </c>
      <c r="S9" s="101" t="s">
        <v>162</v>
      </c>
    </row>
    <row r="10" spans="1:19" x14ac:dyDescent="0.25">
      <c r="A10" s="103" t="s">
        <v>185</v>
      </c>
      <c r="B10" s="102" t="s">
        <v>184</v>
      </c>
      <c r="C10" s="103" t="s">
        <v>161</v>
      </c>
      <c r="D10" s="103" t="s">
        <v>162</v>
      </c>
      <c r="E10" s="103" t="s">
        <v>161</v>
      </c>
      <c r="F10" s="103" t="s">
        <v>161</v>
      </c>
      <c r="G10" s="103" t="s">
        <v>161</v>
      </c>
      <c r="H10" s="103" t="s">
        <v>161</v>
      </c>
      <c r="I10" s="103" t="s">
        <v>162</v>
      </c>
      <c r="J10" s="103" t="s">
        <v>162</v>
      </c>
      <c r="K10" s="103" t="s">
        <v>161</v>
      </c>
      <c r="L10" s="103" t="s">
        <v>161</v>
      </c>
      <c r="M10" s="103" t="s">
        <v>161</v>
      </c>
      <c r="N10" s="103" t="s">
        <v>162</v>
      </c>
      <c r="O10" s="103" t="s">
        <v>161</v>
      </c>
      <c r="P10" s="103" t="s">
        <v>161</v>
      </c>
      <c r="Q10" s="103" t="s">
        <v>161</v>
      </c>
      <c r="R10" s="103" t="s">
        <v>161</v>
      </c>
      <c r="S10" s="103" t="s">
        <v>162</v>
      </c>
    </row>
    <row r="11" spans="1:19" x14ac:dyDescent="0.25">
      <c r="A11" s="101" t="s">
        <v>183</v>
      </c>
      <c r="B11" s="100" t="s">
        <v>182</v>
      </c>
      <c r="C11" s="101" t="s">
        <v>161</v>
      </c>
      <c r="D11" s="101" t="s">
        <v>161</v>
      </c>
      <c r="E11" s="101" t="s">
        <v>162</v>
      </c>
      <c r="F11" s="101" t="s">
        <v>161</v>
      </c>
      <c r="G11" s="101" t="s">
        <v>161</v>
      </c>
      <c r="H11" s="101" t="s">
        <v>161</v>
      </c>
      <c r="I11" s="101" t="s">
        <v>162</v>
      </c>
      <c r="J11" s="101" t="s">
        <v>162</v>
      </c>
      <c r="K11" s="101" t="s">
        <v>161</v>
      </c>
      <c r="L11" s="101" t="s">
        <v>161</v>
      </c>
      <c r="M11" s="101" t="s">
        <v>161</v>
      </c>
      <c r="N11" s="101" t="s">
        <v>162</v>
      </c>
      <c r="O11" s="101" t="s">
        <v>162</v>
      </c>
      <c r="P11" s="101" t="s">
        <v>161</v>
      </c>
      <c r="Q11" s="101" t="s">
        <v>162</v>
      </c>
      <c r="R11" s="101" t="s">
        <v>161</v>
      </c>
      <c r="S11" s="101" t="s">
        <v>162</v>
      </c>
    </row>
    <row r="12" spans="1:19" x14ac:dyDescent="0.25">
      <c r="A12" s="103" t="s">
        <v>181</v>
      </c>
      <c r="B12" s="102" t="s">
        <v>180</v>
      </c>
      <c r="C12" s="103" t="s">
        <v>161</v>
      </c>
      <c r="D12" s="103" t="s">
        <v>161</v>
      </c>
      <c r="E12" s="103" t="s">
        <v>161</v>
      </c>
      <c r="F12" s="103" t="s">
        <v>161</v>
      </c>
      <c r="G12" s="103" t="s">
        <v>161</v>
      </c>
      <c r="H12" s="103" t="s">
        <v>161</v>
      </c>
      <c r="I12" s="103" t="s">
        <v>161</v>
      </c>
      <c r="J12" s="103" t="s">
        <v>161</v>
      </c>
      <c r="K12" s="103" t="s">
        <v>161</v>
      </c>
      <c r="L12" s="103" t="s">
        <v>161</v>
      </c>
      <c r="M12" s="103" t="s">
        <v>161</v>
      </c>
      <c r="N12" s="103" t="s">
        <v>161</v>
      </c>
      <c r="O12" s="103" t="s">
        <v>161</v>
      </c>
      <c r="P12" s="103" t="s">
        <v>161</v>
      </c>
      <c r="Q12" s="103" t="s">
        <v>161</v>
      </c>
      <c r="R12" s="103" t="s">
        <v>161</v>
      </c>
      <c r="S12" s="103" t="s">
        <v>161</v>
      </c>
    </row>
    <row r="13" spans="1:19" x14ac:dyDescent="0.25">
      <c r="A13" s="101" t="s">
        <v>179</v>
      </c>
      <c r="B13" s="100" t="s">
        <v>178</v>
      </c>
      <c r="C13" s="101" t="s">
        <v>161</v>
      </c>
      <c r="D13" s="101" t="s">
        <v>161</v>
      </c>
      <c r="E13" s="101" t="s">
        <v>161</v>
      </c>
      <c r="F13" s="101" t="s">
        <v>161</v>
      </c>
      <c r="G13" s="101" t="s">
        <v>161</v>
      </c>
      <c r="H13" s="101" t="s">
        <v>161</v>
      </c>
      <c r="I13" s="101" t="s">
        <v>161</v>
      </c>
      <c r="J13" s="101" t="s">
        <v>161</v>
      </c>
      <c r="K13" s="101" t="s">
        <v>161</v>
      </c>
      <c r="L13" s="101" t="s">
        <v>161</v>
      </c>
      <c r="M13" s="101" t="s">
        <v>161</v>
      </c>
      <c r="N13" s="101" t="s">
        <v>161</v>
      </c>
      <c r="O13" s="101" t="s">
        <v>162</v>
      </c>
      <c r="P13" s="101" t="s">
        <v>161</v>
      </c>
      <c r="Q13" s="101" t="s">
        <v>161</v>
      </c>
      <c r="R13" s="101" t="s">
        <v>162</v>
      </c>
      <c r="S13" s="101" t="s">
        <v>161</v>
      </c>
    </row>
    <row r="14" spans="1:19" x14ac:dyDescent="0.25">
      <c r="A14" s="103" t="s">
        <v>177</v>
      </c>
      <c r="B14" s="102" t="s">
        <v>176</v>
      </c>
      <c r="C14" s="103" t="s">
        <v>161</v>
      </c>
      <c r="D14" s="103" t="s">
        <v>161</v>
      </c>
      <c r="E14" s="103" t="s">
        <v>161</v>
      </c>
      <c r="F14" s="103" t="s">
        <v>161</v>
      </c>
      <c r="G14" s="103" t="s">
        <v>161</v>
      </c>
      <c r="H14" s="103" t="s">
        <v>161</v>
      </c>
      <c r="I14" s="103" t="s">
        <v>161</v>
      </c>
      <c r="J14" s="103" t="s">
        <v>161</v>
      </c>
      <c r="K14" s="103" t="s">
        <v>161</v>
      </c>
      <c r="L14" s="103" t="s">
        <v>161</v>
      </c>
      <c r="M14" s="103" t="s">
        <v>161</v>
      </c>
      <c r="N14" s="103" t="s">
        <v>161</v>
      </c>
      <c r="O14" s="103" t="s">
        <v>161</v>
      </c>
      <c r="P14" s="103" t="s">
        <v>161</v>
      </c>
      <c r="Q14" s="103" t="s">
        <v>161</v>
      </c>
      <c r="R14" s="103" t="s">
        <v>161</v>
      </c>
      <c r="S14" s="103" t="s">
        <v>161</v>
      </c>
    </row>
    <row r="15" spans="1:19" x14ac:dyDescent="0.25">
      <c r="A15" s="101" t="s">
        <v>174</v>
      </c>
      <c r="B15" s="100" t="s">
        <v>175</v>
      </c>
      <c r="C15" s="101" t="s">
        <v>161</v>
      </c>
      <c r="D15" s="101" t="s">
        <v>161</v>
      </c>
      <c r="E15" s="101" t="s">
        <v>161</v>
      </c>
      <c r="F15" s="101" t="s">
        <v>161</v>
      </c>
      <c r="G15" s="101" t="s">
        <v>161</v>
      </c>
      <c r="H15" s="101" t="s">
        <v>161</v>
      </c>
      <c r="I15" s="101" t="s">
        <v>161</v>
      </c>
      <c r="J15" s="101" t="s">
        <v>161</v>
      </c>
      <c r="K15" s="101" t="s">
        <v>161</v>
      </c>
      <c r="L15" s="101" t="s">
        <v>161</v>
      </c>
      <c r="M15" s="101" t="s">
        <v>161</v>
      </c>
      <c r="N15" s="101" t="s">
        <v>162</v>
      </c>
      <c r="O15" s="101" t="s">
        <v>162</v>
      </c>
      <c r="P15" s="101" t="s">
        <v>161</v>
      </c>
      <c r="Q15" s="101" t="s">
        <v>161</v>
      </c>
      <c r="R15" s="101" t="s">
        <v>161</v>
      </c>
      <c r="S15" s="101" t="s">
        <v>161</v>
      </c>
    </row>
    <row r="16" spans="1:19" x14ac:dyDescent="0.25">
      <c r="A16" s="103" t="s">
        <v>174</v>
      </c>
      <c r="B16" s="102" t="s">
        <v>173</v>
      </c>
      <c r="C16" s="103" t="s">
        <v>161</v>
      </c>
      <c r="D16" s="103" t="s">
        <v>161</v>
      </c>
      <c r="E16" s="103" t="s">
        <v>161</v>
      </c>
      <c r="F16" s="103" t="s">
        <v>161</v>
      </c>
      <c r="G16" s="103" t="s">
        <v>161</v>
      </c>
      <c r="H16" s="103" t="s">
        <v>161</v>
      </c>
      <c r="I16" s="103" t="s">
        <v>161</v>
      </c>
      <c r="J16" s="103" t="s">
        <v>162</v>
      </c>
      <c r="K16" s="103" t="s">
        <v>161</v>
      </c>
      <c r="L16" s="103" t="s">
        <v>161</v>
      </c>
      <c r="M16" s="103" t="s">
        <v>161</v>
      </c>
      <c r="N16" s="103" t="s">
        <v>162</v>
      </c>
      <c r="O16" s="103" t="s">
        <v>161</v>
      </c>
      <c r="P16" s="103" t="s">
        <v>161</v>
      </c>
      <c r="Q16" s="103" t="s">
        <v>161</v>
      </c>
      <c r="R16" s="103" t="s">
        <v>161</v>
      </c>
      <c r="S16" s="103" t="s">
        <v>162</v>
      </c>
    </row>
    <row r="17" spans="1:19" x14ac:dyDescent="0.25">
      <c r="A17" s="101" t="s">
        <v>172</v>
      </c>
      <c r="B17" s="100" t="s">
        <v>171</v>
      </c>
      <c r="C17" s="101" t="s">
        <v>161</v>
      </c>
      <c r="D17" s="101" t="s">
        <v>162</v>
      </c>
      <c r="E17" s="101" t="s">
        <v>161</v>
      </c>
      <c r="F17" s="101" t="s">
        <v>161</v>
      </c>
      <c r="G17" s="101" t="s">
        <v>161</v>
      </c>
      <c r="H17" s="101" t="s">
        <v>161</v>
      </c>
      <c r="I17" s="101" t="s">
        <v>161</v>
      </c>
      <c r="J17" s="101" t="s">
        <v>161</v>
      </c>
      <c r="K17" s="101" t="s">
        <v>161</v>
      </c>
      <c r="L17" s="101" t="s">
        <v>161</v>
      </c>
      <c r="M17" s="101" t="s">
        <v>161</v>
      </c>
      <c r="N17" s="101" t="s">
        <v>162</v>
      </c>
      <c r="O17" s="101" t="s">
        <v>162</v>
      </c>
      <c r="P17" s="101" t="s">
        <v>161</v>
      </c>
      <c r="Q17" s="101" t="s">
        <v>161</v>
      </c>
      <c r="R17" s="101" t="s">
        <v>162</v>
      </c>
      <c r="S17" s="101" t="s">
        <v>161</v>
      </c>
    </row>
    <row r="18" spans="1:19" x14ac:dyDescent="0.25">
      <c r="A18" s="103" t="s">
        <v>170</v>
      </c>
      <c r="B18" s="102" t="s">
        <v>169</v>
      </c>
      <c r="C18" s="103" t="s">
        <v>161</v>
      </c>
      <c r="D18" s="103" t="s">
        <v>161</v>
      </c>
      <c r="E18" s="103" t="s">
        <v>161</v>
      </c>
      <c r="F18" s="103" t="s">
        <v>161</v>
      </c>
      <c r="G18" s="103" t="s">
        <v>161</v>
      </c>
      <c r="H18" s="103" t="s">
        <v>161</v>
      </c>
      <c r="I18" s="103" t="s">
        <v>162</v>
      </c>
      <c r="J18" s="103" t="s">
        <v>161</v>
      </c>
      <c r="K18" s="103" t="s">
        <v>161</v>
      </c>
      <c r="L18" s="103" t="s">
        <v>161</v>
      </c>
      <c r="M18" s="103" t="s">
        <v>161</v>
      </c>
      <c r="N18" s="103" t="s">
        <v>161</v>
      </c>
      <c r="O18" s="103" t="s">
        <v>161</v>
      </c>
      <c r="P18" s="103" t="s">
        <v>161</v>
      </c>
      <c r="Q18" s="103" t="s">
        <v>161</v>
      </c>
      <c r="R18" s="103" t="s">
        <v>161</v>
      </c>
      <c r="S18" s="103" t="s">
        <v>161</v>
      </c>
    </row>
    <row r="19" spans="1:19" x14ac:dyDescent="0.25">
      <c r="A19" s="101" t="s">
        <v>168</v>
      </c>
      <c r="B19" s="100" t="s">
        <v>167</v>
      </c>
      <c r="C19" s="101" t="s">
        <v>161</v>
      </c>
      <c r="D19" s="101" t="s">
        <v>161</v>
      </c>
      <c r="E19" s="101" t="s">
        <v>161</v>
      </c>
      <c r="F19" s="101" t="s">
        <v>161</v>
      </c>
      <c r="G19" s="101" t="s">
        <v>161</v>
      </c>
      <c r="H19" s="101" t="s">
        <v>161</v>
      </c>
      <c r="I19" s="101" t="s">
        <v>161</v>
      </c>
      <c r="J19" s="101" t="s">
        <v>161</v>
      </c>
      <c r="K19" s="101" t="s">
        <v>161</v>
      </c>
      <c r="L19" s="101" t="s">
        <v>161</v>
      </c>
      <c r="M19" s="101" t="s">
        <v>161</v>
      </c>
      <c r="N19" s="101" t="s">
        <v>161</v>
      </c>
      <c r="O19" s="101" t="s">
        <v>162</v>
      </c>
      <c r="P19" s="101" t="s">
        <v>161</v>
      </c>
      <c r="Q19" s="101" t="s">
        <v>161</v>
      </c>
      <c r="R19" s="101" t="s">
        <v>161</v>
      </c>
      <c r="S19" s="101" t="s">
        <v>161</v>
      </c>
    </row>
    <row r="20" spans="1:19" x14ac:dyDescent="0.25">
      <c r="A20" s="103" t="s">
        <v>166</v>
      </c>
      <c r="B20" s="102" t="s">
        <v>165</v>
      </c>
      <c r="C20" s="103" t="s">
        <v>161</v>
      </c>
      <c r="D20" s="103" t="s">
        <v>161</v>
      </c>
      <c r="E20" s="103" t="s">
        <v>161</v>
      </c>
      <c r="F20" s="103" t="s">
        <v>161</v>
      </c>
      <c r="G20" s="103" t="s">
        <v>161</v>
      </c>
      <c r="H20" s="103" t="s">
        <v>161</v>
      </c>
      <c r="I20" s="103" t="s">
        <v>162</v>
      </c>
      <c r="J20" s="103" t="s">
        <v>161</v>
      </c>
      <c r="K20" s="103" t="s">
        <v>161</v>
      </c>
      <c r="L20" s="103" t="s">
        <v>161</v>
      </c>
      <c r="M20" s="103" t="s">
        <v>161</v>
      </c>
      <c r="N20" s="103" t="s">
        <v>161</v>
      </c>
      <c r="O20" s="103" t="s">
        <v>161</v>
      </c>
      <c r="P20" s="103" t="s">
        <v>161</v>
      </c>
      <c r="Q20" s="103" t="s">
        <v>161</v>
      </c>
      <c r="R20" s="103" t="s">
        <v>161</v>
      </c>
      <c r="S20" s="103" t="s">
        <v>161</v>
      </c>
    </row>
    <row r="21" spans="1:19" ht="13.8" thickBot="1" x14ac:dyDescent="0.3">
      <c r="A21" s="108" t="s">
        <v>164</v>
      </c>
      <c r="B21" s="109" t="s">
        <v>163</v>
      </c>
      <c r="C21" s="108" t="s">
        <v>162</v>
      </c>
      <c r="D21" s="108" t="s">
        <v>162</v>
      </c>
      <c r="E21" s="108" t="s">
        <v>161</v>
      </c>
      <c r="F21" s="108" t="s">
        <v>161</v>
      </c>
      <c r="G21" s="108" t="s">
        <v>161</v>
      </c>
      <c r="H21" s="108" t="s">
        <v>161</v>
      </c>
      <c r="I21" s="108" t="s">
        <v>161</v>
      </c>
      <c r="J21" s="108" t="s">
        <v>161</v>
      </c>
      <c r="K21" s="108" t="s">
        <v>161</v>
      </c>
      <c r="L21" s="108" t="s">
        <v>161</v>
      </c>
      <c r="M21" s="108" t="s">
        <v>161</v>
      </c>
      <c r="N21" s="108" t="s">
        <v>161</v>
      </c>
      <c r="O21" s="108" t="s">
        <v>161</v>
      </c>
      <c r="P21" s="108" t="s">
        <v>161</v>
      </c>
      <c r="Q21" s="108" t="s">
        <v>162</v>
      </c>
      <c r="R21" s="108" t="s">
        <v>161</v>
      </c>
      <c r="S21" s="108" t="s">
        <v>162</v>
      </c>
    </row>
    <row r="22" spans="1:19" ht="13.8" thickBot="1" x14ac:dyDescent="0.3">
      <c r="A22" s="204"/>
      <c r="B22" s="205" t="s">
        <v>204</v>
      </c>
      <c r="C22" s="206">
        <f>COUNTIF(C5:C21,"YES")</f>
        <v>2</v>
      </c>
      <c r="D22" s="206">
        <f t="shared" ref="D22:S22" si="0">COUNTIF(D5:D21,"YES")</f>
        <v>4</v>
      </c>
      <c r="E22" s="206">
        <f t="shared" si="0"/>
        <v>1</v>
      </c>
      <c r="F22" s="206">
        <f t="shared" si="0"/>
        <v>0</v>
      </c>
      <c r="G22" s="206">
        <f t="shared" si="0"/>
        <v>0</v>
      </c>
      <c r="H22" s="206">
        <f t="shared" si="0"/>
        <v>0</v>
      </c>
      <c r="I22" s="206">
        <f t="shared" si="0"/>
        <v>4</v>
      </c>
      <c r="J22" s="206">
        <f t="shared" si="0"/>
        <v>3</v>
      </c>
      <c r="K22" s="206">
        <f t="shared" si="0"/>
        <v>3</v>
      </c>
      <c r="L22" s="206">
        <f t="shared" si="0"/>
        <v>1</v>
      </c>
      <c r="M22" s="206">
        <f t="shared" si="0"/>
        <v>1</v>
      </c>
      <c r="N22" s="206">
        <f t="shared" si="0"/>
        <v>7</v>
      </c>
      <c r="O22" s="206">
        <f t="shared" si="0"/>
        <v>7</v>
      </c>
      <c r="P22" s="206">
        <f t="shared" si="0"/>
        <v>0</v>
      </c>
      <c r="Q22" s="206">
        <f t="shared" si="0"/>
        <v>4</v>
      </c>
      <c r="R22" s="206">
        <f t="shared" si="0"/>
        <v>2</v>
      </c>
      <c r="S22" s="206">
        <f t="shared" si="0"/>
        <v>6</v>
      </c>
    </row>
    <row r="24" spans="1:19" x14ac:dyDescent="0.25">
      <c r="A24" s="28" t="s">
        <v>299</v>
      </c>
    </row>
    <row r="25" spans="1:19" x14ac:dyDescent="0.25">
      <c r="A25" s="29" t="s">
        <v>64</v>
      </c>
    </row>
  </sheetData>
  <mergeCells count="4">
    <mergeCell ref="A2:B2"/>
    <mergeCell ref="C3:D3"/>
    <mergeCell ref="K3:M3"/>
    <mergeCell ref="A1:B1"/>
  </mergeCells>
  <hyperlinks>
    <hyperlink ref="A2:B2" location="TOC!A1" display="Return to Table of Contents"/>
  </hyperlinks>
  <pageMargins left="0.25" right="0.25" top="0.75" bottom="0.75" header="0.3" footer="0.3"/>
  <pageSetup scale="75" fitToWidth="0" fitToHeight="0" orientation="portrait" r:id="rId1"/>
  <headerFooter>
    <oddHeader>&amp;L&amp;"Arial,Bold"2016-17&amp;"Arial,Regular" &amp;"Arial,Bold Italic"Survey of Allied Dental Education&amp;"Arial,Regular"
&amp;"Arial,Bold"Report 3: Dental Laboratory Technology Education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zoomScaleNormal="100" workbookViewId="0"/>
  </sheetViews>
  <sheetFormatPr defaultColWidth="9.109375" defaultRowHeight="13.2" x14ac:dyDescent="0.25"/>
  <cols>
    <col min="1" max="1" width="33.5546875" style="1" customWidth="1"/>
    <col min="2" max="2" width="110.88671875" style="2" customWidth="1"/>
    <col min="3" max="16384" width="9.109375" style="3"/>
  </cols>
  <sheetData>
    <row r="1" spans="1:2" x14ac:dyDescent="0.25">
      <c r="A1" s="1" t="s">
        <v>0</v>
      </c>
    </row>
    <row r="2" spans="1:2" x14ac:dyDescent="0.25">
      <c r="A2" s="4" t="s">
        <v>1</v>
      </c>
    </row>
    <row r="3" spans="1:2" x14ac:dyDescent="0.25">
      <c r="A3" s="1" t="s">
        <v>2</v>
      </c>
      <c r="B3" s="2" t="s">
        <v>3</v>
      </c>
    </row>
    <row r="5" spans="1:2" ht="52.8" x14ac:dyDescent="0.25">
      <c r="A5" s="5" t="s">
        <v>4</v>
      </c>
      <c r="B5" s="2" t="s">
        <v>5</v>
      </c>
    </row>
    <row r="7" spans="1:2" ht="51" customHeight="1" x14ac:dyDescent="0.25">
      <c r="A7" s="284" t="s">
        <v>6</v>
      </c>
      <c r="B7" s="285" t="s">
        <v>7</v>
      </c>
    </row>
    <row r="8" spans="1:2" x14ac:dyDescent="0.25">
      <c r="A8" s="284"/>
      <c r="B8" s="286"/>
    </row>
    <row r="10" spans="1:2" ht="66" x14ac:dyDescent="0.25">
      <c r="A10" s="5" t="s">
        <v>8</v>
      </c>
      <c r="B10" s="6" t="s">
        <v>9</v>
      </c>
    </row>
    <row r="12" spans="1:2" ht="26.4" x14ac:dyDescent="0.25">
      <c r="A12" s="5" t="s">
        <v>10</v>
      </c>
      <c r="B12" s="7" t="s">
        <v>11</v>
      </c>
    </row>
    <row r="13" spans="1:2" x14ac:dyDescent="0.25">
      <c r="B13" s="8"/>
    </row>
    <row r="14" spans="1:2" ht="26.4" x14ac:dyDescent="0.25">
      <c r="B14" s="7" t="s">
        <v>12</v>
      </c>
    </row>
    <row r="15" spans="1:2" x14ac:dyDescent="0.25">
      <c r="B15" s="8"/>
    </row>
    <row r="16" spans="1:2" ht="26.4" x14ac:dyDescent="0.25">
      <c r="B16" s="7" t="s">
        <v>13</v>
      </c>
    </row>
    <row r="17" spans="1:2" x14ac:dyDescent="0.25">
      <c r="B17" s="8"/>
    </row>
    <row r="18" spans="1:2" x14ac:dyDescent="0.25">
      <c r="B18" s="7" t="s">
        <v>14</v>
      </c>
    </row>
    <row r="19" spans="1:2" x14ac:dyDescent="0.25">
      <c r="B19" s="8"/>
    </row>
    <row r="20" spans="1:2" ht="26.4" x14ac:dyDescent="0.25">
      <c r="B20" s="7" t="s">
        <v>15</v>
      </c>
    </row>
    <row r="21" spans="1:2" x14ac:dyDescent="0.25">
      <c r="B21" s="8"/>
    </row>
    <row r="22" spans="1:2" x14ac:dyDescent="0.25">
      <c r="B22" s="7" t="s">
        <v>16</v>
      </c>
    </row>
    <row r="24" spans="1:2" x14ac:dyDescent="0.25">
      <c r="B24" s="2" t="s">
        <v>17</v>
      </c>
    </row>
    <row r="26" spans="1:2" x14ac:dyDescent="0.25">
      <c r="B26" s="2" t="s">
        <v>18</v>
      </c>
    </row>
    <row r="28" spans="1:2" ht="26.4" x14ac:dyDescent="0.25">
      <c r="B28" s="2" t="s">
        <v>19</v>
      </c>
    </row>
    <row r="30" spans="1:2" x14ac:dyDescent="0.25">
      <c r="A30" s="1" t="s">
        <v>20</v>
      </c>
      <c r="B30" s="9" t="s">
        <v>21</v>
      </c>
    </row>
    <row r="32" spans="1:2" x14ac:dyDescent="0.25">
      <c r="A32" s="1" t="s">
        <v>22</v>
      </c>
      <c r="B32" s="2" t="s">
        <v>23</v>
      </c>
    </row>
    <row r="34" spans="1:2" x14ac:dyDescent="0.25">
      <c r="A34" s="1" t="s">
        <v>24</v>
      </c>
      <c r="B34" s="2" t="s">
        <v>25</v>
      </c>
    </row>
    <row r="36" spans="1:2" ht="26.4" x14ac:dyDescent="0.25">
      <c r="A36" s="5" t="s">
        <v>26</v>
      </c>
      <c r="B36" s="2" t="s">
        <v>27</v>
      </c>
    </row>
    <row r="38" spans="1:2" ht="26.4" x14ac:dyDescent="0.25">
      <c r="A38" s="5" t="s">
        <v>28</v>
      </c>
      <c r="B38" s="2" t="s">
        <v>29</v>
      </c>
    </row>
    <row r="40" spans="1:2" x14ac:dyDescent="0.25">
      <c r="A40" s="1" t="s">
        <v>30</v>
      </c>
      <c r="B40" s="9" t="s">
        <v>31</v>
      </c>
    </row>
    <row r="41" spans="1:2" x14ac:dyDescent="0.25">
      <c r="B41" s="9"/>
    </row>
    <row r="42" spans="1:2" x14ac:dyDescent="0.25">
      <c r="A42" s="1" t="s">
        <v>32</v>
      </c>
      <c r="B42" s="2" t="s">
        <v>33</v>
      </c>
    </row>
    <row r="44" spans="1:2" ht="39.6" x14ac:dyDescent="0.25">
      <c r="A44" s="5" t="s">
        <v>34</v>
      </c>
      <c r="B44" s="6" t="s">
        <v>35</v>
      </c>
    </row>
    <row r="45" spans="1:2" ht="39.6" x14ac:dyDescent="0.25">
      <c r="B45" s="10" t="s">
        <v>36</v>
      </c>
    </row>
    <row r="46" spans="1:2" ht="26.4" x14ac:dyDescent="0.25">
      <c r="B46" s="10" t="s">
        <v>37</v>
      </c>
    </row>
    <row r="48" spans="1:2" ht="26.4" x14ac:dyDescent="0.25">
      <c r="A48" s="5" t="s">
        <v>38</v>
      </c>
      <c r="B48" s="2" t="s">
        <v>39</v>
      </c>
    </row>
    <row r="50" spans="1:5" ht="26.4" x14ac:dyDescent="0.25">
      <c r="A50" s="1" t="s">
        <v>40</v>
      </c>
      <c r="B50" s="2" t="s">
        <v>41</v>
      </c>
    </row>
    <row r="52" spans="1:5" x14ac:dyDescent="0.25">
      <c r="A52" s="1" t="s">
        <v>42</v>
      </c>
      <c r="B52" s="3" t="s">
        <v>43</v>
      </c>
    </row>
    <row r="54" spans="1:5" ht="52.8" x14ac:dyDescent="0.25">
      <c r="A54" s="5" t="s">
        <v>44</v>
      </c>
      <c r="B54" s="6" t="s">
        <v>45</v>
      </c>
      <c r="C54" s="9"/>
      <c r="D54" s="9"/>
      <c r="E54" s="9"/>
    </row>
    <row r="55" spans="1:5" x14ac:dyDescent="0.25">
      <c r="B55" s="9"/>
      <c r="C55" s="9"/>
      <c r="D55" s="9"/>
      <c r="E55" s="9"/>
    </row>
    <row r="56" spans="1:5" x14ac:dyDescent="0.25">
      <c r="B56" s="9"/>
      <c r="C56" s="9"/>
      <c r="D56" s="9"/>
      <c r="E56" s="9"/>
    </row>
    <row r="57" spans="1:5" x14ac:dyDescent="0.25">
      <c r="B57" s="9"/>
      <c r="C57" s="9"/>
      <c r="D57" s="9"/>
      <c r="E57" s="9"/>
    </row>
    <row r="58" spans="1:5" x14ac:dyDescent="0.25">
      <c r="B58" s="9"/>
      <c r="C58" s="9"/>
      <c r="D58" s="9"/>
      <c r="E58" s="9"/>
    </row>
    <row r="59" spans="1:5" x14ac:dyDescent="0.25">
      <c r="B59" s="9"/>
      <c r="C59" s="9"/>
      <c r="D59" s="9"/>
      <c r="E59" s="9"/>
    </row>
    <row r="60" spans="1:5" x14ac:dyDescent="0.25">
      <c r="B60" s="9"/>
      <c r="C60" s="9"/>
      <c r="D60" s="9"/>
      <c r="E60" s="9"/>
    </row>
    <row r="61" spans="1:5" x14ac:dyDescent="0.25">
      <c r="B61" s="9"/>
      <c r="C61" s="9"/>
      <c r="D61" s="9"/>
      <c r="E61" s="9"/>
    </row>
    <row r="62" spans="1:5" x14ac:dyDescent="0.25">
      <c r="B62" s="9"/>
      <c r="C62" s="9"/>
      <c r="D62" s="9"/>
      <c r="E62" s="9"/>
    </row>
    <row r="63" spans="1:5" x14ac:dyDescent="0.25">
      <c r="B63" s="9"/>
      <c r="C63" s="9"/>
      <c r="D63" s="9"/>
      <c r="E63" s="9"/>
    </row>
    <row r="64" spans="1:5" x14ac:dyDescent="0.25">
      <c r="B64" s="9"/>
      <c r="C64" s="9"/>
      <c r="D64" s="9"/>
      <c r="E64" s="9"/>
    </row>
    <row r="65" spans="2:5" x14ac:dyDescent="0.25">
      <c r="B65" s="9"/>
      <c r="C65" s="9"/>
      <c r="D65" s="9"/>
      <c r="E65" s="9"/>
    </row>
    <row r="66" spans="2:5" x14ac:dyDescent="0.25">
      <c r="B66" s="9"/>
      <c r="C66" s="9"/>
      <c r="D66" s="9"/>
      <c r="E66" s="9"/>
    </row>
    <row r="67" spans="2:5" x14ac:dyDescent="0.25">
      <c r="B67" s="9"/>
      <c r="C67" s="9"/>
      <c r="D67" s="9"/>
      <c r="E67" s="9"/>
    </row>
    <row r="68" spans="2:5" x14ac:dyDescent="0.25">
      <c r="B68" s="9"/>
      <c r="C68" s="9"/>
      <c r="D68" s="9"/>
      <c r="E68" s="9"/>
    </row>
    <row r="69" spans="2:5" x14ac:dyDescent="0.25">
      <c r="B69" s="9"/>
      <c r="C69" s="9"/>
      <c r="D69" s="9"/>
      <c r="E69" s="9"/>
    </row>
    <row r="70" spans="2:5" x14ac:dyDescent="0.25">
      <c r="B70" s="9"/>
      <c r="C70" s="9"/>
      <c r="D70" s="9"/>
      <c r="E70" s="9"/>
    </row>
    <row r="71" spans="2:5" x14ac:dyDescent="0.25">
      <c r="B71" s="9"/>
      <c r="C71" s="9"/>
      <c r="D71" s="9"/>
      <c r="E71" s="9"/>
    </row>
    <row r="72" spans="2:5" x14ac:dyDescent="0.25">
      <c r="B72" s="9"/>
      <c r="C72" s="9"/>
      <c r="D72" s="9"/>
      <c r="E72" s="9"/>
    </row>
    <row r="73" spans="2:5" x14ac:dyDescent="0.25">
      <c r="B73" s="9"/>
      <c r="C73" s="9"/>
      <c r="D73" s="9"/>
      <c r="E73" s="9"/>
    </row>
    <row r="74" spans="2:5" x14ac:dyDescent="0.25">
      <c r="B74" s="9"/>
      <c r="C74" s="9"/>
      <c r="D74" s="9"/>
      <c r="E74" s="9"/>
    </row>
    <row r="75" spans="2:5" x14ac:dyDescent="0.25">
      <c r="B75" s="9"/>
      <c r="C75" s="9"/>
      <c r="D75" s="9"/>
      <c r="E75" s="9"/>
    </row>
    <row r="76" spans="2:5" x14ac:dyDescent="0.25">
      <c r="B76" s="9"/>
      <c r="C76" s="9"/>
      <c r="D76" s="9"/>
      <c r="E76" s="9"/>
    </row>
    <row r="77" spans="2:5" x14ac:dyDescent="0.25">
      <c r="B77" s="9"/>
      <c r="C77" s="9"/>
      <c r="D77" s="9"/>
      <c r="E77" s="9"/>
    </row>
    <row r="78" spans="2:5" x14ac:dyDescent="0.25">
      <c r="B78" s="9"/>
      <c r="C78" s="9"/>
      <c r="D78" s="9"/>
      <c r="E78" s="9"/>
    </row>
    <row r="79" spans="2:5" x14ac:dyDescent="0.25">
      <c r="B79" s="9"/>
      <c r="C79" s="9"/>
      <c r="D79" s="9"/>
      <c r="E79" s="9"/>
    </row>
    <row r="80" spans="2:5" x14ac:dyDescent="0.25">
      <c r="B80" s="9"/>
      <c r="C80" s="9"/>
      <c r="D80" s="9"/>
      <c r="E80" s="9"/>
    </row>
    <row r="81" spans="2:5" x14ac:dyDescent="0.25">
      <c r="B81" s="9"/>
      <c r="C81" s="9"/>
      <c r="D81" s="9"/>
      <c r="E81" s="9"/>
    </row>
    <row r="82" spans="2:5" x14ac:dyDescent="0.25">
      <c r="B82" s="9"/>
      <c r="C82" s="9"/>
      <c r="D82" s="9"/>
      <c r="E82" s="9"/>
    </row>
    <row r="83" spans="2:5" x14ac:dyDescent="0.25">
      <c r="B83" s="9"/>
      <c r="C83" s="9"/>
      <c r="D83" s="9"/>
      <c r="E83" s="9"/>
    </row>
    <row r="84" spans="2:5" x14ac:dyDescent="0.25">
      <c r="B84" s="9"/>
      <c r="C84" s="9"/>
      <c r="D84" s="9"/>
      <c r="E84" s="9"/>
    </row>
    <row r="85" spans="2:5" x14ac:dyDescent="0.25">
      <c r="B85" s="9"/>
      <c r="C85" s="9"/>
      <c r="D85" s="9"/>
      <c r="E85" s="9"/>
    </row>
    <row r="86" spans="2:5" x14ac:dyDescent="0.25">
      <c r="B86" s="9"/>
      <c r="C86" s="9"/>
      <c r="D86" s="9"/>
      <c r="E86" s="9"/>
    </row>
    <row r="87" spans="2:5" x14ac:dyDescent="0.25">
      <c r="B87" s="9"/>
      <c r="C87" s="9"/>
      <c r="D87" s="9"/>
      <c r="E87" s="9"/>
    </row>
    <row r="88" spans="2:5" x14ac:dyDescent="0.25">
      <c r="B88" s="9"/>
      <c r="C88" s="9"/>
      <c r="D88" s="9"/>
      <c r="E88" s="9"/>
    </row>
    <row r="89" spans="2:5" x14ac:dyDescent="0.25">
      <c r="B89" s="9"/>
      <c r="C89" s="9"/>
      <c r="D89" s="9"/>
      <c r="E89" s="9"/>
    </row>
    <row r="90" spans="2:5" x14ac:dyDescent="0.25">
      <c r="B90" s="9"/>
      <c r="C90" s="9"/>
      <c r="D90" s="9"/>
      <c r="E90" s="9"/>
    </row>
    <row r="91" spans="2:5" x14ac:dyDescent="0.25">
      <c r="B91" s="9"/>
      <c r="C91" s="9"/>
      <c r="D91" s="9"/>
      <c r="E91" s="9"/>
    </row>
    <row r="92" spans="2:5" x14ac:dyDescent="0.25">
      <c r="B92" s="9"/>
      <c r="C92" s="9"/>
      <c r="D92" s="9"/>
      <c r="E92" s="9"/>
    </row>
    <row r="93" spans="2:5" x14ac:dyDescent="0.25">
      <c r="B93" s="9"/>
      <c r="C93" s="9"/>
      <c r="D93" s="9"/>
      <c r="E93" s="9"/>
    </row>
    <row r="94" spans="2:5" x14ac:dyDescent="0.25">
      <c r="B94" s="9"/>
      <c r="C94" s="9"/>
      <c r="D94" s="9"/>
      <c r="E94" s="9"/>
    </row>
    <row r="95" spans="2:5" x14ac:dyDescent="0.25">
      <c r="B95" s="9"/>
      <c r="C95" s="9"/>
      <c r="D95" s="9"/>
      <c r="E95" s="9"/>
    </row>
    <row r="96" spans="2:5" x14ac:dyDescent="0.25">
      <c r="B96" s="9"/>
      <c r="C96" s="9"/>
      <c r="D96" s="9"/>
      <c r="E96" s="9"/>
    </row>
    <row r="97" spans="2:5" x14ac:dyDescent="0.25">
      <c r="B97" s="9"/>
      <c r="C97" s="9"/>
      <c r="D97" s="9"/>
      <c r="E97" s="9"/>
    </row>
    <row r="98" spans="2:5" x14ac:dyDescent="0.25">
      <c r="B98" s="9"/>
      <c r="C98" s="9"/>
      <c r="D98" s="9"/>
      <c r="E98" s="9"/>
    </row>
    <row r="99" spans="2:5" x14ac:dyDescent="0.25">
      <c r="B99" s="9"/>
      <c r="C99" s="9"/>
      <c r="D99" s="9"/>
      <c r="E99" s="9"/>
    </row>
    <row r="100" spans="2:5" x14ac:dyDescent="0.25">
      <c r="B100" s="9"/>
      <c r="C100" s="9"/>
      <c r="D100" s="9"/>
      <c r="E100" s="9"/>
    </row>
    <row r="101" spans="2:5" x14ac:dyDescent="0.25">
      <c r="B101" s="9"/>
      <c r="C101" s="9"/>
      <c r="D101" s="9"/>
      <c r="E101" s="9"/>
    </row>
    <row r="102" spans="2:5" x14ac:dyDescent="0.25">
      <c r="B102" s="9"/>
      <c r="C102" s="9"/>
      <c r="D102" s="9"/>
      <c r="E102" s="9"/>
    </row>
    <row r="103" spans="2:5" x14ac:dyDescent="0.25">
      <c r="B103" s="9"/>
      <c r="C103" s="9"/>
      <c r="D103" s="9"/>
      <c r="E103" s="9"/>
    </row>
    <row r="104" spans="2:5" x14ac:dyDescent="0.25">
      <c r="B104" s="9"/>
      <c r="C104" s="9"/>
      <c r="D104" s="9"/>
      <c r="E104" s="9"/>
    </row>
  </sheetData>
  <mergeCells count="2">
    <mergeCell ref="A7:A8"/>
    <mergeCell ref="B7:B8"/>
  </mergeCells>
  <hyperlinks>
    <hyperlink ref="A2" location="TOC!A1" display="Return to Table of Contents"/>
  </hyperlinks>
  <pageMargins left="0.25" right="0.25" top="0.75" bottom="0.75" header="0.3" footer="0.3"/>
  <pageSetup scale="67" orientation="portrait" r:id="rId1"/>
  <headerFooter>
    <oddHeader>&amp;L&amp;"Arial,Bold"2016-17&amp;"Arial,Regular" &amp;"Arial,Bold Italic"Survey of Allied Dental Education&amp;"Arial,Regular"
&amp;"Arial,Bold"Report 3: Dental Laboratory Technology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Normal="100" workbookViewId="0"/>
  </sheetViews>
  <sheetFormatPr defaultColWidth="9.109375" defaultRowHeight="13.2" x14ac:dyDescent="0.25"/>
  <cols>
    <col min="1" max="1" width="28.88671875" style="3" customWidth="1"/>
    <col min="2" max="2" width="11.109375" style="3" customWidth="1"/>
    <col min="3" max="5" width="10.5546875" style="3" customWidth="1"/>
    <col min="6" max="7" width="10" style="3" customWidth="1"/>
    <col min="8" max="8" width="11.109375" style="3" customWidth="1"/>
    <col min="9" max="9" width="10.5546875" style="3" customWidth="1"/>
    <col min="10" max="12" width="9.88671875" style="3" customWidth="1"/>
    <col min="13" max="13" width="10.5546875" style="3" customWidth="1"/>
    <col min="14" max="16384" width="9.109375" style="3"/>
  </cols>
  <sheetData>
    <row r="1" spans="1:13" s="12" customFormat="1" x14ac:dyDescent="0.25">
      <c r="A1" s="11" t="s">
        <v>46</v>
      </c>
      <c r="H1" s="13"/>
      <c r="I1" s="14"/>
      <c r="J1" s="13"/>
      <c r="K1" s="13"/>
      <c r="L1" s="14"/>
      <c r="M1" s="13"/>
    </row>
    <row r="2" spans="1:13" x14ac:dyDescent="0.25">
      <c r="A2" s="15" t="s">
        <v>1</v>
      </c>
    </row>
    <row r="3" spans="1:13" s="17" customFormat="1" ht="19.5" customHeight="1" thickBot="1" x14ac:dyDescent="0.3">
      <c r="A3" s="16"/>
      <c r="B3" s="16" t="s">
        <v>47</v>
      </c>
      <c r="C3" s="16" t="s">
        <v>48</v>
      </c>
      <c r="D3" s="16" t="s">
        <v>49</v>
      </c>
      <c r="E3" s="16" t="s">
        <v>50</v>
      </c>
      <c r="F3" s="16" t="s">
        <v>51</v>
      </c>
      <c r="G3" s="16" t="s">
        <v>52</v>
      </c>
      <c r="H3" s="16" t="s">
        <v>53</v>
      </c>
      <c r="I3" s="16" t="s">
        <v>54</v>
      </c>
      <c r="J3" s="16" t="s">
        <v>55</v>
      </c>
      <c r="K3" s="16" t="s">
        <v>56</v>
      </c>
      <c r="L3" s="16" t="s">
        <v>57</v>
      </c>
    </row>
    <row r="4" spans="1:13" ht="19.5" customHeight="1" x14ac:dyDescent="0.25">
      <c r="A4" s="18" t="s">
        <v>58</v>
      </c>
      <c r="B4" s="19">
        <v>7420</v>
      </c>
      <c r="C4" s="19">
        <v>7525</v>
      </c>
      <c r="D4" s="19">
        <v>7690</v>
      </c>
      <c r="E4" s="19">
        <v>7784</v>
      </c>
      <c r="F4" s="19">
        <v>8007</v>
      </c>
      <c r="G4" s="19">
        <v>8110</v>
      </c>
      <c r="H4" s="19">
        <v>8258</v>
      </c>
      <c r="I4" s="19">
        <v>8287</v>
      </c>
      <c r="J4" s="19">
        <v>8472</v>
      </c>
      <c r="K4" s="19">
        <v>8279</v>
      </c>
      <c r="L4" s="19">
        <v>8370</v>
      </c>
    </row>
    <row r="5" spans="1:13" ht="19.5" customHeight="1" x14ac:dyDescent="0.25">
      <c r="A5" s="20" t="s">
        <v>59</v>
      </c>
      <c r="B5" s="21">
        <v>1.3</v>
      </c>
      <c r="C5" s="21">
        <f t="shared" ref="C5:I5" si="0">(C4-B4)/B4*100</f>
        <v>1.4150943396226416</v>
      </c>
      <c r="D5" s="21">
        <f t="shared" si="0"/>
        <v>2.1926910299003324</v>
      </c>
      <c r="E5" s="21">
        <f t="shared" si="0"/>
        <v>1.2223667100130038</v>
      </c>
      <c r="F5" s="21">
        <f t="shared" si="0"/>
        <v>2.864850976361768</v>
      </c>
      <c r="G5" s="21">
        <f t="shared" si="0"/>
        <v>1.2863744223804172</v>
      </c>
      <c r="H5" s="21">
        <f t="shared" si="0"/>
        <v>1.8249075215782986</v>
      </c>
      <c r="I5" s="21">
        <f t="shared" si="0"/>
        <v>0.35117461855170745</v>
      </c>
      <c r="J5" s="21">
        <f>(J4-I4)/I4*100</f>
        <v>2.2324122118981538</v>
      </c>
      <c r="K5" s="21">
        <f>(K4-J4)/J4*100</f>
        <v>-2.2780925401321999</v>
      </c>
      <c r="L5" s="21">
        <f>(L4-K4)/K4*100</f>
        <v>1.0991665660103878</v>
      </c>
    </row>
    <row r="6" spans="1:13" s="23" customFormat="1" ht="19.5" customHeight="1" x14ac:dyDescent="0.25">
      <c r="A6" s="18" t="s">
        <v>60</v>
      </c>
      <c r="B6" s="19">
        <v>8279</v>
      </c>
      <c r="C6" s="19">
        <v>8413</v>
      </c>
      <c r="D6" s="19">
        <v>8633</v>
      </c>
      <c r="E6" s="19">
        <v>10054</v>
      </c>
      <c r="F6" s="19">
        <v>10390</v>
      </c>
      <c r="G6" s="19">
        <v>9620</v>
      </c>
      <c r="H6" s="22">
        <v>8198</v>
      </c>
      <c r="I6" s="22">
        <v>7397</v>
      </c>
      <c r="J6" s="22">
        <v>7601</v>
      </c>
      <c r="K6" s="22">
        <v>6875</v>
      </c>
      <c r="L6" s="22">
        <v>6080</v>
      </c>
    </row>
    <row r="7" spans="1:13" ht="19.5" customHeight="1" x14ac:dyDescent="0.25">
      <c r="A7" s="20" t="s">
        <v>59</v>
      </c>
      <c r="B7" s="24">
        <v>1.5</v>
      </c>
      <c r="C7" s="24">
        <v>1.6</v>
      </c>
      <c r="D7" s="24">
        <v>2.6</v>
      </c>
      <c r="E7" s="24">
        <v>16.5</v>
      </c>
      <c r="F7" s="24">
        <v>3.3</v>
      </c>
      <c r="G7" s="21">
        <f t="shared" ref="G7:L7" si="1">(G6-F6)/F6*100</f>
        <v>-7.4109720885466803</v>
      </c>
      <c r="H7" s="21">
        <f t="shared" si="1"/>
        <v>-14.781704781704782</v>
      </c>
      <c r="I7" s="21">
        <f t="shared" si="1"/>
        <v>-9.7706757745791659</v>
      </c>
      <c r="J7" s="21">
        <f t="shared" si="1"/>
        <v>2.7578748141138298</v>
      </c>
      <c r="K7" s="21">
        <f t="shared" si="1"/>
        <v>-9.5513748191027492</v>
      </c>
      <c r="L7" s="21">
        <f t="shared" si="1"/>
        <v>-11.563636363636363</v>
      </c>
    </row>
    <row r="8" spans="1:13" s="23" customFormat="1" ht="19.5" customHeight="1" x14ac:dyDescent="0.25">
      <c r="A8" s="18" t="s">
        <v>61</v>
      </c>
      <c r="B8" s="25">
        <v>425</v>
      </c>
      <c r="C8" s="25">
        <v>389</v>
      </c>
      <c r="D8" s="25">
        <v>380</v>
      </c>
      <c r="E8" s="25">
        <v>416</v>
      </c>
      <c r="F8" s="25">
        <v>431</v>
      </c>
      <c r="G8" s="26">
        <v>421</v>
      </c>
      <c r="H8" s="26">
        <v>435</v>
      </c>
      <c r="I8" s="26">
        <v>402</v>
      </c>
      <c r="J8" s="26">
        <v>320</v>
      </c>
      <c r="K8" s="26">
        <v>303</v>
      </c>
      <c r="L8" s="26">
        <v>324</v>
      </c>
    </row>
    <row r="9" spans="1:13" ht="19.5" customHeight="1" x14ac:dyDescent="0.25">
      <c r="A9" s="20" t="s">
        <v>59</v>
      </c>
      <c r="B9" s="24">
        <v>1.7</v>
      </c>
      <c r="C9" s="24">
        <v>-8.5</v>
      </c>
      <c r="D9" s="24">
        <v>-2.2999999999999998</v>
      </c>
      <c r="E9" s="24">
        <v>9.5</v>
      </c>
      <c r="F9" s="24">
        <v>3.6</v>
      </c>
      <c r="G9" s="27">
        <f t="shared" ref="G9:L9" si="2">(G8-F8)/F8*100</f>
        <v>-2.3201856148491879</v>
      </c>
      <c r="H9" s="27">
        <f t="shared" si="2"/>
        <v>3.3254156769596199</v>
      </c>
      <c r="I9" s="27">
        <f t="shared" si="2"/>
        <v>-7.5862068965517242</v>
      </c>
      <c r="J9" s="27">
        <f t="shared" si="2"/>
        <v>-20.398009950248756</v>
      </c>
      <c r="K9" s="27">
        <f t="shared" si="2"/>
        <v>-5.3125</v>
      </c>
      <c r="L9" s="27">
        <f t="shared" si="2"/>
        <v>6.9306930693069315</v>
      </c>
    </row>
    <row r="11" spans="1:13" s="29" customFormat="1" ht="10.199999999999999" x14ac:dyDescent="0.2">
      <c r="A11" s="28" t="s">
        <v>62</v>
      </c>
    </row>
    <row r="12" spans="1:13" s="29" customFormat="1" ht="10.199999999999999" x14ac:dyDescent="0.2">
      <c r="A12" s="29" t="s">
        <v>63</v>
      </c>
    </row>
    <row r="13" spans="1:13" x14ac:dyDescent="0.25">
      <c r="A13" s="30" t="s">
        <v>64</v>
      </c>
    </row>
    <row r="23" ht="13.5" customHeight="1" x14ac:dyDescent="0.25"/>
  </sheetData>
  <hyperlinks>
    <hyperlink ref="A2" location="TOC!A1" display="Return to Table of Contents"/>
  </hyperlinks>
  <pageMargins left="0.25" right="0.25" top="0.75" bottom="0.75" header="0.3" footer="0.3"/>
  <pageSetup scale="95" fitToHeight="0"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3"/>
  <sheetViews>
    <sheetView zoomScaleNormal="100" workbookViewId="0"/>
  </sheetViews>
  <sheetFormatPr defaultColWidth="9.109375" defaultRowHeight="13.2" x14ac:dyDescent="0.25"/>
  <cols>
    <col min="1" max="1" width="11.44140625" style="3" customWidth="1"/>
    <col min="2" max="2" width="20.5546875" style="3" customWidth="1"/>
    <col min="3" max="3" width="23" style="3" customWidth="1"/>
    <col min="4" max="4" width="23.44140625" style="3" customWidth="1"/>
    <col min="5" max="16384" width="9.109375" style="3"/>
  </cols>
  <sheetData>
    <row r="1" spans="1:99" s="11" customFormat="1" x14ac:dyDescent="0.25">
      <c r="A1" s="11" t="s">
        <v>65</v>
      </c>
      <c r="I1" s="31"/>
      <c r="CU1" s="11" t="s">
        <v>66</v>
      </c>
    </row>
    <row r="2" spans="1:99" x14ac:dyDescent="0.25">
      <c r="A2" s="287" t="s">
        <v>1</v>
      </c>
      <c r="B2" s="288"/>
      <c r="I2" s="32"/>
      <c r="CU2" s="15" t="s">
        <v>1</v>
      </c>
    </row>
    <row r="5" spans="1:99" x14ac:dyDescent="0.25">
      <c r="B5" s="33"/>
      <c r="C5" s="33"/>
    </row>
    <row r="6" spans="1:99" x14ac:dyDescent="0.25">
      <c r="B6" s="33"/>
      <c r="C6" s="33" t="s">
        <v>58</v>
      </c>
    </row>
    <row r="7" spans="1:99" x14ac:dyDescent="0.25">
      <c r="B7" s="33"/>
      <c r="C7" s="34" t="s">
        <v>67</v>
      </c>
      <c r="D7" s="34" t="s">
        <v>68</v>
      </c>
      <c r="E7" s="34" t="s">
        <v>69</v>
      </c>
      <c r="F7" s="34" t="s">
        <v>70</v>
      </c>
    </row>
    <row r="8" spans="1:99" x14ac:dyDescent="0.25">
      <c r="B8" s="33"/>
      <c r="C8" s="34" t="s">
        <v>71</v>
      </c>
      <c r="D8" s="33">
        <v>7491</v>
      </c>
      <c r="E8" s="33">
        <v>7214</v>
      </c>
      <c r="F8" s="3">
        <v>277</v>
      </c>
    </row>
    <row r="9" spans="1:99" x14ac:dyDescent="0.25">
      <c r="B9" s="33"/>
      <c r="C9" s="34" t="s">
        <v>72</v>
      </c>
      <c r="D9" s="33">
        <v>7696</v>
      </c>
      <c r="E9" s="33">
        <v>7393</v>
      </c>
      <c r="F9" s="3">
        <v>285</v>
      </c>
    </row>
    <row r="10" spans="1:99" x14ac:dyDescent="0.25">
      <c r="B10" s="33"/>
      <c r="C10" s="34" t="s">
        <v>47</v>
      </c>
      <c r="D10" s="33">
        <v>7898</v>
      </c>
      <c r="E10" s="33">
        <v>7420</v>
      </c>
      <c r="F10" s="3">
        <v>286</v>
      </c>
    </row>
    <row r="11" spans="1:99" x14ac:dyDescent="0.25">
      <c r="A11" s="34"/>
      <c r="B11" s="33"/>
      <c r="C11" s="34" t="s">
        <v>48</v>
      </c>
      <c r="D11" s="33">
        <v>8166</v>
      </c>
      <c r="E11" s="33">
        <v>7525</v>
      </c>
      <c r="F11" s="3">
        <v>293</v>
      </c>
    </row>
    <row r="12" spans="1:99" x14ac:dyDescent="0.25">
      <c r="A12" s="34"/>
      <c r="B12" s="33"/>
      <c r="C12" s="34" t="s">
        <v>49</v>
      </c>
      <c r="D12" s="33">
        <v>8690</v>
      </c>
      <c r="E12" s="33">
        <v>7690</v>
      </c>
      <c r="F12" s="3">
        <v>301</v>
      </c>
      <c r="P12" s="35"/>
    </row>
    <row r="13" spans="1:99" x14ac:dyDescent="0.25">
      <c r="B13" s="33"/>
      <c r="C13" s="34" t="s">
        <v>50</v>
      </c>
      <c r="D13" s="33">
        <v>8620</v>
      </c>
      <c r="E13" s="33">
        <v>7784</v>
      </c>
      <c r="F13" s="3">
        <v>309</v>
      </c>
    </row>
    <row r="14" spans="1:99" x14ac:dyDescent="0.25">
      <c r="B14" s="33"/>
      <c r="C14" s="34" t="s">
        <v>51</v>
      </c>
      <c r="D14" s="33">
        <v>9185</v>
      </c>
      <c r="E14" s="33">
        <v>8007</v>
      </c>
      <c r="F14" s="3">
        <v>323</v>
      </c>
    </row>
    <row r="15" spans="1:99" x14ac:dyDescent="0.25">
      <c r="C15" s="34" t="s">
        <v>52</v>
      </c>
      <c r="D15" s="33">
        <v>9479</v>
      </c>
      <c r="E15" s="33">
        <v>8110</v>
      </c>
      <c r="F15" s="3">
        <v>332</v>
      </c>
    </row>
    <row r="16" spans="1:99" x14ac:dyDescent="0.25">
      <c r="C16" s="34" t="s">
        <v>53</v>
      </c>
      <c r="D16" s="33">
        <v>9613</v>
      </c>
      <c r="E16" s="33">
        <v>8258</v>
      </c>
      <c r="F16" s="3">
        <v>335</v>
      </c>
    </row>
    <row r="17" spans="1:6" x14ac:dyDescent="0.25">
      <c r="C17" s="3" t="s">
        <v>54</v>
      </c>
      <c r="D17" s="33">
        <v>9534</v>
      </c>
      <c r="E17" s="33">
        <v>8287</v>
      </c>
      <c r="F17" s="3">
        <v>334</v>
      </c>
    </row>
    <row r="18" spans="1:6" x14ac:dyDescent="0.25">
      <c r="C18" s="3" t="s">
        <v>55</v>
      </c>
      <c r="D18" s="33">
        <v>9484</v>
      </c>
      <c r="E18" s="33">
        <v>8472</v>
      </c>
      <c r="F18" s="3">
        <v>335</v>
      </c>
    </row>
    <row r="19" spans="1:6" x14ac:dyDescent="0.25">
      <c r="C19" s="3" t="s">
        <v>56</v>
      </c>
      <c r="D19" s="33">
        <v>9510</v>
      </c>
      <c r="E19" s="3">
        <v>8279</v>
      </c>
      <c r="F19" s="3">
        <v>335</v>
      </c>
    </row>
    <row r="20" spans="1:6" x14ac:dyDescent="0.25">
      <c r="C20" s="3" t="s">
        <v>57</v>
      </c>
      <c r="D20" s="3">
        <v>9295</v>
      </c>
      <c r="E20" s="3">
        <v>8370</v>
      </c>
      <c r="F20" s="3">
        <v>333</v>
      </c>
    </row>
    <row r="26" spans="1:6" x14ac:dyDescent="0.25">
      <c r="B26" s="28"/>
    </row>
    <row r="27" spans="1:6" x14ac:dyDescent="0.25">
      <c r="B27" s="36"/>
    </row>
    <row r="31" spans="1:6" x14ac:dyDescent="0.25">
      <c r="A31" s="28" t="s">
        <v>73</v>
      </c>
    </row>
    <row r="32" spans="1:6" x14ac:dyDescent="0.25">
      <c r="A32" s="36" t="s">
        <v>64</v>
      </c>
    </row>
    <row r="33" spans="1:99" x14ac:dyDescent="0.25">
      <c r="A33" s="36"/>
    </row>
    <row r="34" spans="1:99" x14ac:dyDescent="0.25">
      <c r="A34" s="23" t="s">
        <v>74</v>
      </c>
      <c r="B34" s="36"/>
    </row>
    <row r="35" spans="1:99" x14ac:dyDescent="0.25">
      <c r="A35" s="289" t="s">
        <v>1</v>
      </c>
      <c r="B35" s="289"/>
    </row>
    <row r="36" spans="1:99" x14ac:dyDescent="0.25">
      <c r="CU36" s="36" t="s">
        <v>75</v>
      </c>
    </row>
    <row r="37" spans="1:99" x14ac:dyDescent="0.25">
      <c r="C37" s="3" t="s">
        <v>60</v>
      </c>
      <c r="O37" s="32"/>
      <c r="P37" s="32"/>
    </row>
    <row r="38" spans="1:99" x14ac:dyDescent="0.25">
      <c r="C38" s="34" t="s">
        <v>67</v>
      </c>
      <c r="D38" s="34" t="s">
        <v>68</v>
      </c>
      <c r="E38" s="34" t="s">
        <v>69</v>
      </c>
      <c r="F38" s="34" t="s">
        <v>70</v>
      </c>
      <c r="P38" s="32"/>
    </row>
    <row r="39" spans="1:99" x14ac:dyDescent="0.25">
      <c r="C39" s="34" t="s">
        <v>72</v>
      </c>
      <c r="D39" s="33">
        <v>11367</v>
      </c>
      <c r="E39" s="33">
        <v>8160</v>
      </c>
      <c r="F39" s="3">
        <v>271</v>
      </c>
    </row>
    <row r="40" spans="1:99" x14ac:dyDescent="0.25">
      <c r="C40" s="34" t="s">
        <v>47</v>
      </c>
      <c r="D40" s="33">
        <v>13148</v>
      </c>
      <c r="E40" s="33">
        <v>8279</v>
      </c>
      <c r="F40" s="3">
        <v>268</v>
      </c>
    </row>
    <row r="41" spans="1:99" x14ac:dyDescent="0.25">
      <c r="C41" s="34" t="s">
        <v>48</v>
      </c>
      <c r="D41" s="33">
        <v>13674</v>
      </c>
      <c r="E41" s="33">
        <v>8413</v>
      </c>
      <c r="F41" s="3">
        <v>271</v>
      </c>
    </row>
    <row r="42" spans="1:99" x14ac:dyDescent="0.25">
      <c r="C42" s="34" t="s">
        <v>49</v>
      </c>
      <c r="D42" s="33">
        <v>14596</v>
      </c>
      <c r="E42" s="33">
        <v>8633</v>
      </c>
      <c r="F42" s="3">
        <v>272</v>
      </c>
    </row>
    <row r="43" spans="1:99" x14ac:dyDescent="0.25">
      <c r="C43" s="34" t="s">
        <v>50</v>
      </c>
      <c r="D43" s="33">
        <v>15149</v>
      </c>
      <c r="E43" s="33">
        <v>10054</v>
      </c>
      <c r="F43" s="3">
        <v>277</v>
      </c>
      <c r="P43" s="35"/>
    </row>
    <row r="44" spans="1:99" x14ac:dyDescent="0.25">
      <c r="C44" s="34" t="s">
        <v>51</v>
      </c>
      <c r="D44" s="33">
        <v>15122</v>
      </c>
      <c r="E44" s="33">
        <v>10390</v>
      </c>
      <c r="F44" s="3">
        <v>279</v>
      </c>
    </row>
    <row r="45" spans="1:99" x14ac:dyDescent="0.25">
      <c r="C45" s="34" t="s">
        <v>52</v>
      </c>
      <c r="D45" s="33">
        <v>15784</v>
      </c>
      <c r="E45" s="33">
        <v>9620</v>
      </c>
      <c r="F45" s="3">
        <v>287</v>
      </c>
    </row>
    <row r="46" spans="1:99" x14ac:dyDescent="0.25">
      <c r="C46" s="34" t="s">
        <v>53</v>
      </c>
      <c r="D46" s="33">
        <v>13330</v>
      </c>
      <c r="E46" s="33">
        <v>8198</v>
      </c>
      <c r="F46" s="3">
        <v>278</v>
      </c>
    </row>
    <row r="47" spans="1:99" x14ac:dyDescent="0.25">
      <c r="C47" s="34" t="s">
        <v>54</v>
      </c>
      <c r="D47" s="33">
        <v>11660</v>
      </c>
      <c r="E47" s="33">
        <v>7397</v>
      </c>
      <c r="F47" s="3">
        <v>273</v>
      </c>
    </row>
    <row r="48" spans="1:99" x14ac:dyDescent="0.25">
      <c r="C48" s="34" t="s">
        <v>55</v>
      </c>
      <c r="D48" s="33">
        <v>11323</v>
      </c>
      <c r="E48" s="33">
        <v>7601</v>
      </c>
      <c r="F48" s="3">
        <v>272</v>
      </c>
    </row>
    <row r="49" spans="1:6" x14ac:dyDescent="0.25">
      <c r="C49" s="3" t="s">
        <v>56</v>
      </c>
      <c r="D49" s="33">
        <v>9725</v>
      </c>
      <c r="E49" s="33">
        <v>6875</v>
      </c>
      <c r="F49" s="3">
        <v>264</v>
      </c>
    </row>
    <row r="50" spans="1:6" x14ac:dyDescent="0.25">
      <c r="C50" s="3" t="s">
        <v>57</v>
      </c>
      <c r="D50" s="33">
        <v>9015</v>
      </c>
      <c r="E50" s="33">
        <v>6080</v>
      </c>
      <c r="F50" s="3">
        <v>257</v>
      </c>
    </row>
    <row r="64" spans="1:6" x14ac:dyDescent="0.25">
      <c r="A64" s="28" t="s">
        <v>76</v>
      </c>
    </row>
    <row r="65" spans="1:16" x14ac:dyDescent="0.25">
      <c r="A65" s="36" t="s">
        <v>64</v>
      </c>
    </row>
    <row r="67" spans="1:16" x14ac:dyDescent="0.25">
      <c r="A67" s="23" t="s">
        <v>77</v>
      </c>
      <c r="C67" s="34"/>
      <c r="D67" s="34"/>
      <c r="E67" s="34"/>
      <c r="F67" s="34"/>
    </row>
    <row r="68" spans="1:16" x14ac:dyDescent="0.25">
      <c r="A68" s="289" t="s">
        <v>1</v>
      </c>
      <c r="B68" s="289"/>
      <c r="C68" s="34"/>
      <c r="D68" s="34"/>
      <c r="E68" s="34"/>
      <c r="F68" s="34"/>
    </row>
    <row r="69" spans="1:16" x14ac:dyDescent="0.25">
      <c r="C69" s="34"/>
      <c r="D69" s="34"/>
      <c r="E69" s="34"/>
      <c r="F69" s="34"/>
    </row>
    <row r="70" spans="1:16" x14ac:dyDescent="0.25">
      <c r="B70" s="34"/>
      <c r="C70" s="34" t="s">
        <v>78</v>
      </c>
      <c r="D70" s="34" t="s">
        <v>68</v>
      </c>
      <c r="E70" s="34" t="s">
        <v>69</v>
      </c>
      <c r="F70" s="34" t="s">
        <v>70</v>
      </c>
      <c r="G70" s="34"/>
      <c r="H70" s="34"/>
      <c r="I70" s="34"/>
      <c r="J70" s="34"/>
      <c r="K70" s="34"/>
      <c r="L70" s="34"/>
    </row>
    <row r="71" spans="1:16" x14ac:dyDescent="0.25">
      <c r="B71" s="34"/>
      <c r="C71" s="34" t="s">
        <v>72</v>
      </c>
      <c r="D71" s="34">
        <v>537</v>
      </c>
      <c r="E71" s="34">
        <v>418</v>
      </c>
      <c r="F71" s="34">
        <v>22</v>
      </c>
      <c r="G71" s="34"/>
      <c r="H71" s="34"/>
      <c r="I71" s="34"/>
      <c r="J71" s="34"/>
      <c r="K71" s="34"/>
      <c r="L71" s="34"/>
      <c r="O71" s="32"/>
      <c r="P71" s="32"/>
    </row>
    <row r="72" spans="1:16" x14ac:dyDescent="0.25">
      <c r="B72" s="34"/>
      <c r="C72" s="34" t="s">
        <v>47</v>
      </c>
      <c r="D72" s="34">
        <v>554</v>
      </c>
      <c r="E72" s="34">
        <v>425</v>
      </c>
      <c r="F72" s="34">
        <v>20</v>
      </c>
      <c r="G72" s="34"/>
      <c r="H72" s="34"/>
      <c r="I72" s="34"/>
      <c r="J72" s="34"/>
      <c r="K72" s="34"/>
      <c r="L72" s="34"/>
      <c r="P72" s="32"/>
    </row>
    <row r="73" spans="1:16" x14ac:dyDescent="0.25">
      <c r="B73" s="34"/>
      <c r="C73" s="34" t="s">
        <v>48</v>
      </c>
      <c r="D73" s="34">
        <v>469</v>
      </c>
      <c r="E73" s="34">
        <v>389</v>
      </c>
      <c r="F73" s="34">
        <v>20</v>
      </c>
      <c r="G73" s="34"/>
      <c r="H73" s="34"/>
      <c r="I73" s="34"/>
      <c r="J73" s="34"/>
      <c r="K73" s="34"/>
      <c r="L73" s="34"/>
      <c r="P73" s="35"/>
    </row>
    <row r="74" spans="1:16" x14ac:dyDescent="0.25">
      <c r="B74" s="34"/>
      <c r="C74" s="34" t="s">
        <v>49</v>
      </c>
      <c r="D74" s="34">
        <v>482</v>
      </c>
      <c r="E74" s="34">
        <v>380</v>
      </c>
      <c r="F74" s="34">
        <v>20</v>
      </c>
      <c r="G74" s="34"/>
      <c r="H74" s="34"/>
      <c r="I74" s="34"/>
      <c r="J74" s="34"/>
      <c r="K74" s="34"/>
      <c r="L74" s="34"/>
    </row>
    <row r="75" spans="1:16" x14ac:dyDescent="0.25">
      <c r="B75" s="34"/>
      <c r="C75" s="34" t="s">
        <v>50</v>
      </c>
      <c r="D75" s="34">
        <v>502</v>
      </c>
      <c r="E75" s="34">
        <v>416</v>
      </c>
      <c r="F75" s="34">
        <v>20</v>
      </c>
      <c r="G75" s="34"/>
      <c r="H75" s="34"/>
      <c r="I75" s="34"/>
      <c r="J75" s="34"/>
      <c r="K75" s="34"/>
      <c r="L75" s="34"/>
    </row>
    <row r="76" spans="1:16" x14ac:dyDescent="0.25">
      <c r="B76" s="34"/>
      <c r="C76" s="34" t="s">
        <v>51</v>
      </c>
      <c r="D76" s="34">
        <v>659</v>
      </c>
      <c r="E76" s="34">
        <v>431</v>
      </c>
      <c r="F76" s="34">
        <v>20</v>
      </c>
      <c r="G76" s="34"/>
      <c r="H76" s="34"/>
      <c r="I76" s="34"/>
      <c r="J76" s="34"/>
      <c r="K76" s="34"/>
      <c r="L76" s="34"/>
    </row>
    <row r="77" spans="1:16" x14ac:dyDescent="0.25">
      <c r="B77" s="34"/>
      <c r="C77" s="34" t="s">
        <v>52</v>
      </c>
      <c r="D77" s="34">
        <v>582</v>
      </c>
      <c r="E77" s="34">
        <v>421</v>
      </c>
      <c r="F77" s="34">
        <v>19</v>
      </c>
      <c r="G77" s="34"/>
      <c r="H77" s="34"/>
      <c r="I77" s="34"/>
      <c r="J77" s="34"/>
      <c r="K77" s="34"/>
      <c r="L77" s="34"/>
    </row>
    <row r="78" spans="1:16" x14ac:dyDescent="0.25">
      <c r="B78" s="34"/>
      <c r="C78" s="34" t="s">
        <v>53</v>
      </c>
      <c r="D78" s="34">
        <v>555</v>
      </c>
      <c r="E78" s="34">
        <v>435</v>
      </c>
      <c r="F78" s="34">
        <v>19</v>
      </c>
      <c r="G78" s="34"/>
      <c r="H78" s="34"/>
      <c r="I78" s="34"/>
      <c r="J78" s="34"/>
      <c r="K78" s="34"/>
      <c r="L78" s="34"/>
    </row>
    <row r="79" spans="1:16" x14ac:dyDescent="0.25">
      <c r="B79" s="34"/>
      <c r="C79" s="34" t="s">
        <v>54</v>
      </c>
      <c r="D79" s="34">
        <v>551</v>
      </c>
      <c r="E79" s="34">
        <v>402</v>
      </c>
      <c r="F79" s="34">
        <v>19</v>
      </c>
      <c r="G79" s="34"/>
      <c r="H79" s="34"/>
      <c r="I79" s="34"/>
      <c r="J79" s="34"/>
      <c r="K79" s="34"/>
      <c r="L79" s="34"/>
    </row>
    <row r="80" spans="1:16" x14ac:dyDescent="0.25">
      <c r="B80" s="34"/>
      <c r="C80" s="34" t="s">
        <v>55</v>
      </c>
      <c r="D80" s="34">
        <v>559</v>
      </c>
      <c r="E80" s="34">
        <v>320</v>
      </c>
      <c r="F80" s="34">
        <v>19</v>
      </c>
      <c r="G80" s="34"/>
      <c r="H80" s="34"/>
      <c r="I80" s="34"/>
      <c r="J80" s="34"/>
      <c r="K80" s="34"/>
      <c r="L80" s="34"/>
    </row>
    <row r="81" spans="2:12" x14ac:dyDescent="0.25">
      <c r="B81" s="34"/>
      <c r="C81" s="34" t="s">
        <v>56</v>
      </c>
      <c r="D81" s="34">
        <v>472</v>
      </c>
      <c r="E81" s="34">
        <v>303</v>
      </c>
      <c r="F81" s="34">
        <v>17</v>
      </c>
      <c r="G81" s="34"/>
      <c r="H81" s="34"/>
      <c r="I81" s="34"/>
      <c r="J81" s="34"/>
      <c r="K81" s="34"/>
      <c r="L81" s="34"/>
    </row>
    <row r="82" spans="2:12" x14ac:dyDescent="0.25">
      <c r="B82" s="34"/>
      <c r="C82" s="3" t="s">
        <v>57</v>
      </c>
      <c r="D82" s="3">
        <v>487</v>
      </c>
      <c r="E82" s="3">
        <v>324</v>
      </c>
      <c r="F82" s="3">
        <v>17</v>
      </c>
      <c r="G82" s="34"/>
      <c r="H82" s="34"/>
      <c r="I82" s="34"/>
      <c r="J82" s="34"/>
      <c r="K82" s="34"/>
      <c r="L82" s="34"/>
    </row>
    <row r="83" spans="2:12" x14ac:dyDescent="0.25">
      <c r="B83" s="34"/>
      <c r="G83" s="34"/>
      <c r="H83" s="34"/>
      <c r="I83" s="34"/>
      <c r="J83" s="34"/>
      <c r="K83" s="34"/>
      <c r="L83" s="34"/>
    </row>
    <row r="84" spans="2:12" x14ac:dyDescent="0.25">
      <c r="B84" s="34"/>
      <c r="G84" s="34"/>
      <c r="H84" s="34"/>
      <c r="I84" s="34"/>
      <c r="J84" s="34"/>
      <c r="K84" s="34"/>
      <c r="L84" s="34"/>
    </row>
    <row r="85" spans="2:12" x14ac:dyDescent="0.25">
      <c r="B85" s="34"/>
      <c r="G85" s="34"/>
      <c r="H85" s="34"/>
      <c r="I85" s="34"/>
      <c r="J85" s="34"/>
      <c r="K85" s="34"/>
      <c r="L85" s="34"/>
    </row>
    <row r="88" spans="2:12" x14ac:dyDescent="0.25">
      <c r="B88" s="28"/>
    </row>
    <row r="89" spans="2:12" x14ac:dyDescent="0.25">
      <c r="B89" s="36"/>
    </row>
    <row r="98" spans="1:16" x14ac:dyDescent="0.25">
      <c r="A98" s="28" t="s">
        <v>79</v>
      </c>
    </row>
    <row r="99" spans="1:16" x14ac:dyDescent="0.25">
      <c r="A99" s="36" t="s">
        <v>64</v>
      </c>
    </row>
    <row r="102" spans="1:16" x14ac:dyDescent="0.25">
      <c r="P102" s="32"/>
    </row>
    <row r="103" spans="1:16" x14ac:dyDescent="0.25">
      <c r="P103" s="32"/>
    </row>
  </sheetData>
  <mergeCells count="3">
    <mergeCell ref="A2:B2"/>
    <mergeCell ref="A68:B68"/>
    <mergeCell ref="A35:B35"/>
  </mergeCells>
  <hyperlinks>
    <hyperlink ref="A2" location="TOC!A1" display="Return to Table of Contents"/>
    <hyperlink ref="CU2" location="TOC!A1" display="Return to Table of Contents"/>
    <hyperlink ref="A68:B68" location="TOC!A1" display="Return to Table of Contents"/>
    <hyperlink ref="A35:B35" location="TOC!A1" display="Return to Table of Contents"/>
  </hyperlinks>
  <pageMargins left="0.25" right="0.25" top="0.75" bottom="0.75" header="0.3" footer="0.3"/>
  <pageSetup scale="55" orientation="portrait" r:id="rId1"/>
  <headerFooter>
    <oddHeader>&amp;L&amp;"Arial,Bold"2016-17&amp;"Arial,Regular" &amp;"Arial,Bold Italic"Survey of Allied Dental Education&amp;"Arial,Regular"
&amp;"Arial,Bold"Report 3: Dental Laboratory Technology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heetViews>
  <sheetFormatPr defaultColWidth="9.109375" defaultRowHeight="13.2" x14ac:dyDescent="0.25"/>
  <cols>
    <col min="1" max="1" width="31.5546875" style="3" customWidth="1"/>
    <col min="2" max="2" width="13.109375" style="3" customWidth="1"/>
    <col min="3" max="3" width="13.88671875" style="3" customWidth="1"/>
    <col min="4" max="4" width="13.44140625" style="3" customWidth="1"/>
    <col min="5" max="5" width="14.109375" style="3" customWidth="1"/>
    <col min="6" max="6" width="12.5546875" style="3" customWidth="1"/>
    <col min="7" max="7" width="12.109375" style="3" customWidth="1"/>
    <col min="8" max="8" width="13.5546875" style="3" customWidth="1"/>
    <col min="9" max="9" width="11.5546875" style="3" customWidth="1"/>
    <col min="10" max="10" width="10.44140625" style="3" bestFit="1" customWidth="1"/>
    <col min="11" max="15" width="9.109375" style="37"/>
    <col min="16" max="16384" width="9.109375" style="3"/>
  </cols>
  <sheetData>
    <row r="1" spans="1:15" x14ac:dyDescent="0.25">
      <c r="A1" s="23" t="s">
        <v>80</v>
      </c>
    </row>
    <row r="2" spans="1:15" x14ac:dyDescent="0.25">
      <c r="A2" s="15" t="s">
        <v>1</v>
      </c>
    </row>
    <row r="3" spans="1:15" x14ac:dyDescent="0.25">
      <c r="A3" s="38"/>
      <c r="B3" s="291" t="s">
        <v>81</v>
      </c>
      <c r="C3" s="291"/>
      <c r="D3" s="291"/>
      <c r="E3" s="291"/>
      <c r="F3" s="39"/>
      <c r="G3" s="39"/>
      <c r="H3" s="39"/>
      <c r="I3" s="39"/>
    </row>
    <row r="4" spans="1:15" ht="53.4" thickBot="1" x14ac:dyDescent="0.3">
      <c r="A4" s="16"/>
      <c r="B4" s="40" t="s">
        <v>82</v>
      </c>
      <c r="C4" s="40" t="s">
        <v>83</v>
      </c>
      <c r="D4" s="40" t="s">
        <v>84</v>
      </c>
      <c r="E4" s="40" t="s">
        <v>85</v>
      </c>
      <c r="F4" s="40" t="s">
        <v>86</v>
      </c>
      <c r="G4" s="40" t="s">
        <v>87</v>
      </c>
      <c r="H4" s="40" t="s">
        <v>88</v>
      </c>
      <c r="I4" s="40" t="s">
        <v>89</v>
      </c>
      <c r="J4" s="41"/>
      <c r="K4" s="42"/>
      <c r="L4" s="42"/>
      <c r="M4" s="42"/>
    </row>
    <row r="5" spans="1:15" ht="16.5" customHeight="1" x14ac:dyDescent="0.25">
      <c r="A5" s="18" t="s">
        <v>58</v>
      </c>
      <c r="B5" s="43"/>
      <c r="C5" s="43"/>
      <c r="D5" s="43"/>
      <c r="E5" s="43"/>
      <c r="F5" s="43"/>
      <c r="G5" s="43"/>
      <c r="H5" s="43"/>
      <c r="I5" s="43"/>
      <c r="K5" s="44"/>
    </row>
    <row r="6" spans="1:15" x14ac:dyDescent="0.25">
      <c r="A6" s="45" t="s">
        <v>90</v>
      </c>
      <c r="B6" s="46">
        <v>40</v>
      </c>
      <c r="C6" s="46">
        <v>24</v>
      </c>
      <c r="D6" s="46">
        <v>5</v>
      </c>
      <c r="E6" s="46">
        <v>17</v>
      </c>
      <c r="F6" s="46">
        <v>180</v>
      </c>
      <c r="G6" s="46">
        <v>36</v>
      </c>
      <c r="H6" s="46">
        <v>27</v>
      </c>
      <c r="I6" s="46">
        <v>4</v>
      </c>
      <c r="J6" s="47"/>
      <c r="K6" s="48"/>
    </row>
    <row r="7" spans="1:15" x14ac:dyDescent="0.25">
      <c r="A7" s="45" t="s">
        <v>91</v>
      </c>
      <c r="B7" s="49">
        <v>1366</v>
      </c>
      <c r="C7" s="46">
        <v>842</v>
      </c>
      <c r="D7" s="46">
        <v>163</v>
      </c>
      <c r="E7" s="46">
        <v>394</v>
      </c>
      <c r="F7" s="49">
        <v>4306</v>
      </c>
      <c r="G7" s="50">
        <v>874</v>
      </c>
      <c r="H7" s="49">
        <v>1234</v>
      </c>
      <c r="I7" s="46">
        <v>116</v>
      </c>
      <c r="J7" s="47"/>
      <c r="K7" s="51"/>
      <c r="L7" s="51"/>
      <c r="M7" s="51"/>
      <c r="N7" s="51"/>
      <c r="O7" s="51"/>
    </row>
    <row r="8" spans="1:15" x14ac:dyDescent="0.25">
      <c r="A8" s="52" t="s">
        <v>92</v>
      </c>
      <c r="B8" s="53">
        <v>1263</v>
      </c>
      <c r="C8" s="54">
        <v>763</v>
      </c>
      <c r="D8" s="54">
        <v>162</v>
      </c>
      <c r="E8" s="54">
        <v>355</v>
      </c>
      <c r="F8" s="53">
        <v>4030</v>
      </c>
      <c r="G8" s="54">
        <v>810</v>
      </c>
      <c r="H8" s="54">
        <v>873</v>
      </c>
      <c r="I8" s="54">
        <v>114</v>
      </c>
      <c r="J8" s="47"/>
      <c r="K8" s="290"/>
      <c r="L8" s="290"/>
      <c r="M8" s="55"/>
      <c r="N8" s="56"/>
      <c r="O8" s="56"/>
    </row>
    <row r="9" spans="1:15" x14ac:dyDescent="0.25">
      <c r="A9" s="18" t="s">
        <v>60</v>
      </c>
      <c r="B9" s="57"/>
      <c r="C9" s="57"/>
      <c r="D9" s="57"/>
      <c r="E9" s="57"/>
      <c r="F9" s="57"/>
      <c r="G9" s="57"/>
      <c r="H9" s="57"/>
      <c r="I9" s="57"/>
      <c r="J9" s="47"/>
      <c r="K9" s="290"/>
      <c r="L9" s="290"/>
      <c r="M9" s="55"/>
      <c r="N9" s="56"/>
      <c r="O9" s="56"/>
    </row>
    <row r="10" spans="1:15" x14ac:dyDescent="0.25">
      <c r="A10" s="45" t="s">
        <v>90</v>
      </c>
      <c r="B10" s="46">
        <v>10</v>
      </c>
      <c r="C10" s="46">
        <v>2</v>
      </c>
      <c r="D10" s="46">
        <v>2</v>
      </c>
      <c r="E10" s="46">
        <v>5</v>
      </c>
      <c r="F10" s="46">
        <v>149</v>
      </c>
      <c r="G10" s="46">
        <v>63</v>
      </c>
      <c r="H10" s="46">
        <v>21</v>
      </c>
      <c r="I10" s="46">
        <v>5</v>
      </c>
      <c r="J10" s="47"/>
      <c r="K10" s="290"/>
      <c r="L10" s="290"/>
      <c r="M10" s="55"/>
      <c r="N10" s="56"/>
      <c r="O10" s="56"/>
    </row>
    <row r="11" spans="1:15" x14ac:dyDescent="0.25">
      <c r="A11" s="45" t="s">
        <v>91</v>
      </c>
      <c r="B11" s="46">
        <v>275</v>
      </c>
      <c r="C11" s="46">
        <v>66</v>
      </c>
      <c r="D11" s="46">
        <v>42</v>
      </c>
      <c r="E11" s="46">
        <v>158</v>
      </c>
      <c r="F11" s="49">
        <v>3992</v>
      </c>
      <c r="G11" s="49">
        <v>2727</v>
      </c>
      <c r="H11" s="49">
        <v>1441</v>
      </c>
      <c r="I11" s="46">
        <v>314</v>
      </c>
      <c r="J11" s="47"/>
      <c r="K11" s="290"/>
      <c r="L11" s="290"/>
      <c r="M11" s="55"/>
      <c r="N11" s="56"/>
      <c r="O11" s="56"/>
    </row>
    <row r="12" spans="1:15" x14ac:dyDescent="0.25">
      <c r="A12" s="52" t="s">
        <v>92</v>
      </c>
      <c r="B12" s="54">
        <v>181</v>
      </c>
      <c r="C12" s="54">
        <v>45</v>
      </c>
      <c r="D12" s="54">
        <v>9</v>
      </c>
      <c r="E12" s="54">
        <v>93</v>
      </c>
      <c r="F12" s="53">
        <v>3083</v>
      </c>
      <c r="G12" s="53">
        <v>1941</v>
      </c>
      <c r="H12" s="53">
        <v>587</v>
      </c>
      <c r="I12" s="54">
        <v>141</v>
      </c>
      <c r="J12" s="47"/>
      <c r="K12" s="290"/>
      <c r="L12" s="290"/>
      <c r="M12" s="55"/>
      <c r="N12" s="56"/>
      <c r="O12" s="56"/>
    </row>
    <row r="13" spans="1:15" x14ac:dyDescent="0.25">
      <c r="A13" s="18" t="s">
        <v>61</v>
      </c>
      <c r="B13" s="57"/>
      <c r="C13" s="57"/>
      <c r="D13" s="57"/>
      <c r="E13" s="57"/>
      <c r="F13" s="57"/>
      <c r="G13" s="57"/>
      <c r="H13" s="57"/>
      <c r="I13" s="57"/>
      <c r="J13" s="47"/>
      <c r="K13" s="290"/>
      <c r="L13" s="290"/>
      <c r="M13" s="55"/>
      <c r="N13" s="56"/>
      <c r="O13" s="56"/>
    </row>
    <row r="14" spans="1:15" x14ac:dyDescent="0.25">
      <c r="A14" s="45" t="s">
        <v>90</v>
      </c>
      <c r="B14" s="46">
        <v>3</v>
      </c>
      <c r="C14" s="46">
        <v>0</v>
      </c>
      <c r="D14" s="46">
        <v>1</v>
      </c>
      <c r="E14" s="46">
        <v>0</v>
      </c>
      <c r="F14" s="46">
        <v>8</v>
      </c>
      <c r="G14" s="46">
        <v>5</v>
      </c>
      <c r="H14" s="46">
        <v>0</v>
      </c>
      <c r="I14" s="46">
        <v>0</v>
      </c>
      <c r="J14" s="47"/>
      <c r="K14" s="290"/>
      <c r="L14" s="290"/>
      <c r="M14" s="55"/>
      <c r="N14" s="56"/>
      <c r="O14" s="56"/>
    </row>
    <row r="15" spans="1:15" x14ac:dyDescent="0.25">
      <c r="A15" s="45" t="s">
        <v>91</v>
      </c>
      <c r="B15" s="46">
        <v>47</v>
      </c>
      <c r="C15" s="46">
        <v>0</v>
      </c>
      <c r="D15" s="46">
        <v>60</v>
      </c>
      <c r="E15" s="46">
        <v>0</v>
      </c>
      <c r="F15" s="46">
        <v>154</v>
      </c>
      <c r="G15" s="46">
        <v>226</v>
      </c>
      <c r="H15" s="46">
        <v>0</v>
      </c>
      <c r="I15" s="46">
        <v>0</v>
      </c>
      <c r="J15" s="47"/>
      <c r="K15" s="290"/>
      <c r="L15" s="290"/>
      <c r="M15" s="55"/>
      <c r="N15" s="56"/>
      <c r="O15" s="56"/>
    </row>
    <row r="16" spans="1:15" x14ac:dyDescent="0.25">
      <c r="A16" s="52" t="s">
        <v>92</v>
      </c>
      <c r="B16" s="54">
        <v>22</v>
      </c>
      <c r="C16" s="54">
        <v>0</v>
      </c>
      <c r="D16" s="54">
        <v>61</v>
      </c>
      <c r="E16" s="54">
        <v>0</v>
      </c>
      <c r="F16" s="54">
        <v>84</v>
      </c>
      <c r="G16" s="54">
        <v>157</v>
      </c>
      <c r="H16" s="54">
        <v>0</v>
      </c>
      <c r="I16" s="54">
        <v>0</v>
      </c>
      <c r="J16" s="47"/>
      <c r="K16" s="290"/>
      <c r="L16" s="290"/>
      <c r="M16" s="55"/>
      <c r="N16" s="56"/>
      <c r="O16" s="56"/>
    </row>
    <row r="17" spans="1:15" x14ac:dyDescent="0.25">
      <c r="K17" s="290"/>
      <c r="L17" s="290"/>
      <c r="M17" s="55"/>
      <c r="N17" s="56"/>
      <c r="O17" s="56"/>
    </row>
    <row r="18" spans="1:15" x14ac:dyDescent="0.25">
      <c r="A18" s="28" t="s">
        <v>93</v>
      </c>
      <c r="K18" s="290"/>
      <c r="L18" s="290"/>
      <c r="M18" s="55"/>
      <c r="N18" s="56"/>
      <c r="O18" s="56"/>
    </row>
    <row r="19" spans="1:15" x14ac:dyDescent="0.25">
      <c r="A19" s="28" t="s">
        <v>94</v>
      </c>
      <c r="K19" s="290"/>
      <c r="L19" s="290"/>
      <c r="M19" s="55"/>
      <c r="N19" s="56"/>
      <c r="O19" s="56"/>
    </row>
    <row r="20" spans="1:15" x14ac:dyDescent="0.25">
      <c r="A20" s="30" t="s">
        <v>64</v>
      </c>
      <c r="K20" s="290"/>
      <c r="L20" s="290"/>
      <c r="M20" s="55"/>
      <c r="N20" s="56"/>
      <c r="O20" s="56"/>
    </row>
    <row r="21" spans="1:15" x14ac:dyDescent="0.25">
      <c r="K21" s="290"/>
      <c r="L21" s="290"/>
      <c r="M21" s="55"/>
      <c r="N21" s="56"/>
      <c r="O21" s="56"/>
    </row>
    <row r="22" spans="1:15" x14ac:dyDescent="0.25">
      <c r="K22" s="290"/>
      <c r="L22" s="290"/>
      <c r="M22" s="55"/>
      <c r="N22" s="56"/>
      <c r="O22" s="56"/>
    </row>
    <row r="23" spans="1:15" ht="14.4" x14ac:dyDescent="0.3">
      <c r="D23" s="58"/>
      <c r="E23" s="58"/>
      <c r="F23" s="58"/>
      <c r="G23" s="37"/>
      <c r="K23" s="290"/>
      <c r="L23" s="290"/>
      <c r="M23" s="55"/>
      <c r="N23" s="56"/>
      <c r="O23" s="56"/>
    </row>
    <row r="24" spans="1:15" ht="14.4" x14ac:dyDescent="0.3">
      <c r="D24" s="58"/>
      <c r="E24" s="58"/>
      <c r="F24" s="58"/>
      <c r="G24" s="37"/>
      <c r="H24" s="37"/>
      <c r="I24" s="37"/>
      <c r="K24" s="290"/>
      <c r="L24" s="290"/>
      <c r="M24" s="55"/>
      <c r="N24" s="56"/>
      <c r="O24" s="56"/>
    </row>
    <row r="25" spans="1:15" ht="14.4" x14ac:dyDescent="0.3">
      <c r="D25" s="58"/>
      <c r="E25" s="58"/>
      <c r="F25" s="58"/>
      <c r="G25" s="37"/>
      <c r="H25" s="51"/>
      <c r="I25" s="51"/>
      <c r="K25" s="290"/>
      <c r="L25" s="290"/>
      <c r="M25" s="55"/>
      <c r="N25" s="56"/>
      <c r="O25" s="56"/>
    </row>
    <row r="26" spans="1:15" ht="14.4" x14ac:dyDescent="0.3">
      <c r="D26" s="58"/>
      <c r="E26" s="58"/>
      <c r="F26" s="58"/>
      <c r="G26" s="37"/>
      <c r="K26" s="290"/>
      <c r="L26" s="290"/>
      <c r="M26" s="55"/>
      <c r="N26" s="56"/>
      <c r="O26" s="56"/>
    </row>
    <row r="27" spans="1:15" ht="14.4" x14ac:dyDescent="0.3">
      <c r="D27" s="58"/>
      <c r="E27" s="58"/>
      <c r="F27" s="58"/>
      <c r="G27" s="37"/>
      <c r="K27" s="290"/>
      <c r="L27" s="290"/>
      <c r="M27" s="55"/>
      <c r="N27" s="56"/>
      <c r="O27" s="56"/>
    </row>
    <row r="28" spans="1:15" ht="14.4" x14ac:dyDescent="0.3">
      <c r="D28" s="58"/>
      <c r="E28" s="58"/>
      <c r="F28" s="58"/>
      <c r="G28" s="37"/>
      <c r="K28" s="290"/>
      <c r="L28" s="290"/>
      <c r="M28" s="55"/>
      <c r="N28" s="56"/>
      <c r="O28" s="56"/>
    </row>
    <row r="29" spans="1:15" ht="14.4" x14ac:dyDescent="0.3">
      <c r="D29" s="58"/>
      <c r="E29" s="58"/>
      <c r="F29" s="58"/>
      <c r="G29" s="37"/>
      <c r="K29" s="290"/>
      <c r="L29" s="290"/>
      <c r="M29" s="55"/>
      <c r="N29" s="56"/>
      <c r="O29" s="56"/>
    </row>
    <row r="30" spans="1:15" ht="14.4" x14ac:dyDescent="0.3">
      <c r="D30" s="58"/>
      <c r="E30" s="58"/>
      <c r="F30" s="58"/>
      <c r="G30" s="37"/>
    </row>
  </sheetData>
  <mergeCells count="23">
    <mergeCell ref="K12:K13"/>
    <mergeCell ref="L12:L13"/>
    <mergeCell ref="B3:E3"/>
    <mergeCell ref="K8:K9"/>
    <mergeCell ref="L8:L9"/>
    <mergeCell ref="K10:K11"/>
    <mergeCell ref="L10:L11"/>
    <mergeCell ref="K14:K15"/>
    <mergeCell ref="L14:L15"/>
    <mergeCell ref="K16:K17"/>
    <mergeCell ref="L16:L17"/>
    <mergeCell ref="K18:K19"/>
    <mergeCell ref="L18:L19"/>
    <mergeCell ref="K26:K27"/>
    <mergeCell ref="L26:L27"/>
    <mergeCell ref="K28:K29"/>
    <mergeCell ref="L28:L29"/>
    <mergeCell ref="K20:K21"/>
    <mergeCell ref="L20:L21"/>
    <mergeCell ref="K22:K23"/>
    <mergeCell ref="L22:L23"/>
    <mergeCell ref="K24:K25"/>
    <mergeCell ref="L24:L25"/>
  </mergeCells>
  <hyperlinks>
    <hyperlink ref="A2" location="TOC!A1" display="Return to Table of Contents"/>
  </hyperlinks>
  <pageMargins left="0.25" right="0.25" top="0.75" bottom="0.75" header="0.3" footer="0.3"/>
  <pageSetup scale="97" fitToHeight="0"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heetViews>
  <sheetFormatPr defaultColWidth="9.109375" defaultRowHeight="13.2" x14ac:dyDescent="0.25"/>
  <cols>
    <col min="1" max="1" width="29.88671875" style="3" customWidth="1"/>
    <col min="2" max="11" width="10.5546875" style="3" customWidth="1"/>
    <col min="12" max="13" width="9.44140625" style="3" bestFit="1" customWidth="1"/>
    <col min="14" max="16384" width="9.109375" style="3"/>
  </cols>
  <sheetData>
    <row r="1" spans="1:12" x14ac:dyDescent="0.25">
      <c r="A1" s="23" t="s">
        <v>95</v>
      </c>
    </row>
    <row r="2" spans="1:12" x14ac:dyDescent="0.25">
      <c r="A2" s="15" t="s">
        <v>1</v>
      </c>
    </row>
    <row r="3" spans="1:12" s="59" customFormat="1" ht="27.75" customHeight="1" thickBot="1" x14ac:dyDescent="0.3">
      <c r="A3" s="16"/>
      <c r="B3" s="16" t="s">
        <v>47</v>
      </c>
      <c r="C3" s="16" t="s">
        <v>48</v>
      </c>
      <c r="D3" s="16" t="s">
        <v>49</v>
      </c>
      <c r="E3" s="16" t="s">
        <v>50</v>
      </c>
      <c r="F3" s="16" t="s">
        <v>51</v>
      </c>
      <c r="G3" s="16" t="s">
        <v>52</v>
      </c>
      <c r="H3" s="16" t="s">
        <v>53</v>
      </c>
      <c r="I3" s="16" t="s">
        <v>54</v>
      </c>
      <c r="J3" s="16" t="s">
        <v>55</v>
      </c>
      <c r="K3" s="16" t="s">
        <v>56</v>
      </c>
      <c r="L3" s="16" t="s">
        <v>57</v>
      </c>
    </row>
    <row r="4" spans="1:12" ht="19.5" customHeight="1" x14ac:dyDescent="0.25">
      <c r="A4" s="18" t="s">
        <v>58</v>
      </c>
      <c r="B4" s="19">
        <v>14795</v>
      </c>
      <c r="C4" s="19">
        <v>15010</v>
      </c>
      <c r="D4" s="19">
        <v>15194</v>
      </c>
      <c r="E4" s="19">
        <v>15385</v>
      </c>
      <c r="F4" s="19">
        <v>15521</v>
      </c>
      <c r="G4" s="60">
        <v>15771</v>
      </c>
      <c r="H4" s="61">
        <v>16256</v>
      </c>
      <c r="I4" s="61">
        <v>16162</v>
      </c>
      <c r="J4" s="61">
        <v>16365</v>
      </c>
      <c r="K4" s="61">
        <v>16169</v>
      </c>
      <c r="L4" s="61">
        <v>16214</v>
      </c>
    </row>
    <row r="5" spans="1:12" ht="19.5" customHeight="1" x14ac:dyDescent="0.25">
      <c r="A5" s="20" t="s">
        <v>59</v>
      </c>
      <c r="B5" s="24">
        <v>5.6</v>
      </c>
      <c r="C5" s="24">
        <v>1.5</v>
      </c>
      <c r="D5" s="24">
        <v>1.2</v>
      </c>
      <c r="E5" s="24">
        <v>1.3</v>
      </c>
      <c r="F5" s="24">
        <v>0.9</v>
      </c>
      <c r="G5" s="27">
        <f t="shared" ref="G5:L5" si="0">(G4-F4)/F4*100</f>
        <v>1.6107209587011146</v>
      </c>
      <c r="H5" s="27">
        <f t="shared" si="0"/>
        <v>3.0752647263965507</v>
      </c>
      <c r="I5" s="27">
        <f t="shared" si="0"/>
        <v>-0.57824803149606296</v>
      </c>
      <c r="J5" s="27">
        <f t="shared" si="0"/>
        <v>1.2560326692241059</v>
      </c>
      <c r="K5" s="27">
        <f t="shared" si="0"/>
        <v>-1.1976779712801711</v>
      </c>
      <c r="L5" s="27">
        <f t="shared" si="0"/>
        <v>0.27831034696023255</v>
      </c>
    </row>
    <row r="6" spans="1:12" ht="19.5" customHeight="1" x14ac:dyDescent="0.25">
      <c r="A6" s="18" t="s">
        <v>60</v>
      </c>
      <c r="B6" s="19">
        <v>8578</v>
      </c>
      <c r="C6" s="19">
        <v>8947</v>
      </c>
      <c r="D6" s="19">
        <v>9208</v>
      </c>
      <c r="E6" s="19">
        <v>10761</v>
      </c>
      <c r="F6" s="19">
        <v>11172</v>
      </c>
      <c r="G6" s="60">
        <v>10427</v>
      </c>
      <c r="H6" s="60">
        <v>9075</v>
      </c>
      <c r="I6" s="60">
        <v>8336</v>
      </c>
      <c r="J6" s="60">
        <v>8416</v>
      </c>
      <c r="K6" s="60">
        <v>7513</v>
      </c>
      <c r="L6" s="60">
        <v>6609</v>
      </c>
    </row>
    <row r="7" spans="1:12" ht="19.5" customHeight="1" x14ac:dyDescent="0.25">
      <c r="A7" s="20" t="s">
        <v>59</v>
      </c>
      <c r="B7" s="24">
        <v>1.4</v>
      </c>
      <c r="C7" s="24">
        <v>4.3</v>
      </c>
      <c r="D7" s="24">
        <v>2.9</v>
      </c>
      <c r="E7" s="24">
        <v>16.899999999999999</v>
      </c>
      <c r="F7" s="24">
        <v>3.8</v>
      </c>
      <c r="G7" s="27">
        <f t="shared" ref="G7:L7" si="1">(G6-F6)/F6*100</f>
        <v>-6.668456856426781</v>
      </c>
      <c r="H7" s="27">
        <f t="shared" si="1"/>
        <v>-12.966337393305841</v>
      </c>
      <c r="I7" s="27">
        <f t="shared" si="1"/>
        <v>-8.1432506887052334</v>
      </c>
      <c r="J7" s="27">
        <f t="shared" si="1"/>
        <v>0.95969289827255266</v>
      </c>
      <c r="K7" s="27">
        <f t="shared" si="1"/>
        <v>-10.729562737642585</v>
      </c>
      <c r="L7" s="27">
        <f t="shared" si="1"/>
        <v>-12.032477039797683</v>
      </c>
    </row>
    <row r="8" spans="1:12" ht="19.5" customHeight="1" x14ac:dyDescent="0.25">
      <c r="A8" s="18" t="s">
        <v>61</v>
      </c>
      <c r="B8" s="25">
        <v>681</v>
      </c>
      <c r="C8" s="25">
        <v>621</v>
      </c>
      <c r="D8" s="25">
        <v>607</v>
      </c>
      <c r="E8" s="25">
        <v>692</v>
      </c>
      <c r="F8" s="25">
        <v>722</v>
      </c>
      <c r="G8" s="62">
        <v>703</v>
      </c>
      <c r="H8" s="62">
        <v>698</v>
      </c>
      <c r="I8" s="62">
        <v>645</v>
      </c>
      <c r="J8" s="62">
        <v>538</v>
      </c>
      <c r="K8" s="62">
        <v>508</v>
      </c>
      <c r="L8" s="62">
        <v>499</v>
      </c>
    </row>
    <row r="9" spans="1:12" ht="19.5" customHeight="1" x14ac:dyDescent="0.25">
      <c r="A9" s="20" t="s">
        <v>59</v>
      </c>
      <c r="B9" s="24">
        <v>4.4000000000000004</v>
      </c>
      <c r="C9" s="24">
        <v>-8.8000000000000007</v>
      </c>
      <c r="D9" s="24">
        <v>-2.2999999999999998</v>
      </c>
      <c r="E9" s="27">
        <v>14</v>
      </c>
      <c r="F9" s="24">
        <v>4.3</v>
      </c>
      <c r="G9" s="27">
        <f t="shared" ref="G9:L9" si="2">(G8-F8)/F8*100</f>
        <v>-2.6315789473684208</v>
      </c>
      <c r="H9" s="27">
        <f t="shared" si="2"/>
        <v>-0.71123755334281646</v>
      </c>
      <c r="I9" s="27">
        <f t="shared" si="2"/>
        <v>-7.5931232091690548</v>
      </c>
      <c r="J9" s="27">
        <f t="shared" si="2"/>
        <v>-16.589147286821706</v>
      </c>
      <c r="K9" s="27">
        <f t="shared" si="2"/>
        <v>-5.5762081784386615</v>
      </c>
      <c r="L9" s="27">
        <f t="shared" si="2"/>
        <v>-1.7716535433070866</v>
      </c>
    </row>
    <row r="11" spans="1:12" x14ac:dyDescent="0.25">
      <c r="A11" s="28" t="s">
        <v>96</v>
      </c>
    </row>
    <row r="12" spans="1:12" x14ac:dyDescent="0.25">
      <c r="A12" s="28" t="s">
        <v>97</v>
      </c>
    </row>
    <row r="13" spans="1:12" x14ac:dyDescent="0.25">
      <c r="A13" s="30" t="s">
        <v>64</v>
      </c>
    </row>
  </sheetData>
  <hyperlinks>
    <hyperlink ref="A2" location="TOC!A1" display="Return to Table of Contents"/>
  </hyperlinks>
  <pageMargins left="0.25" right="0.25" top="0.75" bottom="0.75" header="0.3" footer="0.3"/>
  <pageSetup scale="94" fitToHeight="0"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Normal="100" workbookViewId="0"/>
  </sheetViews>
  <sheetFormatPr defaultColWidth="9.109375" defaultRowHeight="13.2" x14ac:dyDescent="0.25"/>
  <cols>
    <col min="1" max="1" width="29" style="3" customWidth="1"/>
    <col min="2" max="13" width="9.5546875" style="3" customWidth="1"/>
    <col min="14" max="16384" width="9.109375" style="3"/>
  </cols>
  <sheetData>
    <row r="1" spans="1:12" x14ac:dyDescent="0.25">
      <c r="A1" s="63" t="s">
        <v>98</v>
      </c>
    </row>
    <row r="2" spans="1:12" x14ac:dyDescent="0.25">
      <c r="A2" s="15" t="s">
        <v>1</v>
      </c>
    </row>
    <row r="3" spans="1:12" s="59" customFormat="1" ht="27.75" customHeight="1" thickBot="1" x14ac:dyDescent="0.3">
      <c r="A3" s="16"/>
      <c r="B3" s="16">
        <v>2006</v>
      </c>
      <c r="C3" s="16">
        <v>2007</v>
      </c>
      <c r="D3" s="16">
        <v>2008</v>
      </c>
      <c r="E3" s="16">
        <v>2009</v>
      </c>
      <c r="F3" s="16">
        <v>2010</v>
      </c>
      <c r="G3" s="16">
        <v>2011</v>
      </c>
      <c r="H3" s="16">
        <v>2012</v>
      </c>
      <c r="I3" s="16">
        <v>2013</v>
      </c>
      <c r="J3" s="16">
        <v>2014</v>
      </c>
      <c r="K3" s="16">
        <v>2015</v>
      </c>
      <c r="L3" s="16">
        <v>2016</v>
      </c>
    </row>
    <row r="4" spans="1:12" ht="19.5" customHeight="1" x14ac:dyDescent="0.25">
      <c r="A4" s="18" t="s">
        <v>58</v>
      </c>
      <c r="B4" s="19">
        <v>6273</v>
      </c>
      <c r="C4" s="19">
        <v>6652</v>
      </c>
      <c r="D4" s="19">
        <v>6723</v>
      </c>
      <c r="E4" s="19">
        <v>6777</v>
      </c>
      <c r="F4" s="19">
        <v>7000</v>
      </c>
      <c r="G4" s="19">
        <v>6929</v>
      </c>
      <c r="H4" s="19">
        <v>7097</v>
      </c>
      <c r="I4" s="19">
        <v>7277</v>
      </c>
      <c r="J4" s="19">
        <v>7298</v>
      </c>
      <c r="K4" s="19">
        <v>7323</v>
      </c>
      <c r="L4" s="19">
        <v>7385</v>
      </c>
    </row>
    <row r="5" spans="1:12" ht="19.5" customHeight="1" x14ac:dyDescent="0.25">
      <c r="A5" s="20" t="s">
        <v>59</v>
      </c>
      <c r="B5" s="24">
        <v>2.4</v>
      </c>
      <c r="C5" s="27">
        <v>6</v>
      </c>
      <c r="D5" s="24">
        <v>1.1000000000000001</v>
      </c>
      <c r="E5" s="24">
        <v>0.8</v>
      </c>
      <c r="F5" s="24">
        <v>3.3</v>
      </c>
      <c r="G5" s="27">
        <f t="shared" ref="G5:L5" si="0">(G4-F4)/F4*100</f>
        <v>-1.0142857142857142</v>
      </c>
      <c r="H5" s="27">
        <f t="shared" si="0"/>
        <v>2.4245922932602104</v>
      </c>
      <c r="I5" s="27">
        <f t="shared" si="0"/>
        <v>2.5362829364520221</v>
      </c>
      <c r="J5" s="27">
        <f t="shared" si="0"/>
        <v>0.28858045898034906</v>
      </c>
      <c r="K5" s="27">
        <f t="shared" si="0"/>
        <v>0.34255960537133462</v>
      </c>
      <c r="L5" s="27">
        <f t="shared" si="0"/>
        <v>0.84664754881879012</v>
      </c>
    </row>
    <row r="6" spans="1:12" ht="19.5" customHeight="1" x14ac:dyDescent="0.25">
      <c r="A6" s="18" t="s">
        <v>60</v>
      </c>
      <c r="B6" s="19">
        <v>5951</v>
      </c>
      <c r="C6" s="19">
        <v>6097</v>
      </c>
      <c r="D6" s="19">
        <v>6110</v>
      </c>
      <c r="E6" s="19">
        <v>6501</v>
      </c>
      <c r="F6" s="19">
        <v>7294</v>
      </c>
      <c r="G6" s="19">
        <v>7243</v>
      </c>
      <c r="H6" s="19">
        <v>6333</v>
      </c>
      <c r="I6" s="19">
        <v>5773</v>
      </c>
      <c r="J6" s="19">
        <v>5755</v>
      </c>
      <c r="K6" s="19">
        <v>5467</v>
      </c>
      <c r="L6" s="19">
        <v>5242</v>
      </c>
    </row>
    <row r="7" spans="1:12" ht="19.5" customHeight="1" x14ac:dyDescent="0.25">
      <c r="A7" s="20" t="s">
        <v>59</v>
      </c>
      <c r="B7" s="27">
        <v>0</v>
      </c>
      <c r="C7" s="24">
        <v>2.5</v>
      </c>
      <c r="D7" s="24">
        <v>0.2</v>
      </c>
      <c r="E7" s="24">
        <v>6.4</v>
      </c>
      <c r="F7" s="24">
        <v>12.2</v>
      </c>
      <c r="G7" s="27">
        <f t="shared" ref="G7:L7" si="1">(G6-F6)/F6*100</f>
        <v>-0.69920482588428845</v>
      </c>
      <c r="H7" s="27">
        <f t="shared" si="1"/>
        <v>-12.563854756316442</v>
      </c>
      <c r="I7" s="27">
        <f t="shared" si="1"/>
        <v>-8.8425706616137685</v>
      </c>
      <c r="J7" s="27">
        <f t="shared" si="1"/>
        <v>-0.31179629308851553</v>
      </c>
      <c r="K7" s="27">
        <f t="shared" si="1"/>
        <v>-5.004344048653345</v>
      </c>
      <c r="L7" s="27">
        <f t="shared" si="1"/>
        <v>-4.1156027071520027</v>
      </c>
    </row>
    <row r="8" spans="1:12" ht="19.5" customHeight="1" x14ac:dyDescent="0.25">
      <c r="A8" s="18" t="s">
        <v>61</v>
      </c>
      <c r="B8" s="25">
        <v>265</v>
      </c>
      <c r="C8" s="25">
        <v>269</v>
      </c>
      <c r="D8" s="25">
        <v>234</v>
      </c>
      <c r="E8" s="25">
        <v>239</v>
      </c>
      <c r="F8" s="25">
        <v>245</v>
      </c>
      <c r="G8" s="19">
        <v>276</v>
      </c>
      <c r="H8" s="19">
        <v>301</v>
      </c>
      <c r="I8" s="19">
        <v>297</v>
      </c>
      <c r="J8" s="19">
        <v>311</v>
      </c>
      <c r="K8" s="19">
        <v>245</v>
      </c>
      <c r="L8" s="19">
        <v>300</v>
      </c>
    </row>
    <row r="9" spans="1:12" ht="19.5" customHeight="1" x14ac:dyDescent="0.25">
      <c r="A9" s="20" t="s">
        <v>59</v>
      </c>
      <c r="B9" s="27">
        <v>-12</v>
      </c>
      <c r="C9" s="24">
        <v>1.5</v>
      </c>
      <c r="D9" s="27">
        <v>-13</v>
      </c>
      <c r="E9" s="24">
        <v>2.1</v>
      </c>
      <c r="F9" s="24">
        <v>2.5</v>
      </c>
      <c r="G9" s="27">
        <f t="shared" ref="G9:L9" si="2">(G8-F8)/F8*100</f>
        <v>12.653061224489795</v>
      </c>
      <c r="H9" s="27">
        <f t="shared" si="2"/>
        <v>9.0579710144927539</v>
      </c>
      <c r="I9" s="27">
        <f t="shared" si="2"/>
        <v>-1.3289036544850499</v>
      </c>
      <c r="J9" s="27">
        <f t="shared" si="2"/>
        <v>4.7138047138047137</v>
      </c>
      <c r="K9" s="27">
        <f t="shared" si="2"/>
        <v>-21.221864951768488</v>
      </c>
      <c r="L9" s="27">
        <f t="shared" si="2"/>
        <v>22.448979591836736</v>
      </c>
    </row>
    <row r="11" spans="1:12" x14ac:dyDescent="0.25">
      <c r="A11" s="28" t="s">
        <v>62</v>
      </c>
    </row>
    <row r="12" spans="1:12" x14ac:dyDescent="0.25">
      <c r="A12" s="29" t="s">
        <v>63</v>
      </c>
    </row>
    <row r="13" spans="1:12" x14ac:dyDescent="0.25">
      <c r="A13" s="30" t="s">
        <v>64</v>
      </c>
    </row>
  </sheetData>
  <hyperlinks>
    <hyperlink ref="A2" location="TOC!A1" display="Return to Table of Contents"/>
  </hyperlinks>
  <pageMargins left="0.25" right="0.25" top="0.75" bottom="0.75" header="0.3" footer="0.3"/>
  <pageSetup scale="97" fitToHeight="0" orientation="landscape" r:id="rId1"/>
  <headerFooter>
    <oddHeader>&amp;L&amp;"Arial,Bold"2016-17&amp;"Arial,Regular" &amp;"Arial,Bold Italic"Survey of Allied Dental Education&amp;"Arial,Regular"
&amp;"Arial,Bold"Report 3: Dental Laboratory Technology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heetViews>
  <sheetFormatPr defaultColWidth="9.109375" defaultRowHeight="13.2" x14ac:dyDescent="0.25"/>
  <cols>
    <col min="1" max="1" width="29.88671875" style="3" customWidth="1"/>
    <col min="2" max="14" width="8.5546875" style="3" customWidth="1"/>
    <col min="15" max="15" width="9" style="3" bestFit="1" customWidth="1"/>
    <col min="16" max="16384" width="9.109375" style="3"/>
  </cols>
  <sheetData>
    <row r="1" spans="1:17" x14ac:dyDescent="0.25">
      <c r="A1" s="23" t="s">
        <v>99</v>
      </c>
    </row>
    <row r="2" spans="1:17" x14ac:dyDescent="0.25">
      <c r="A2" s="15" t="s">
        <v>1</v>
      </c>
    </row>
    <row r="3" spans="1:17" x14ac:dyDescent="0.25">
      <c r="A3" s="64"/>
      <c r="B3" s="64"/>
      <c r="C3" s="64"/>
      <c r="D3" s="64"/>
      <c r="E3" s="64"/>
      <c r="F3" s="64"/>
      <c r="G3" s="64"/>
      <c r="H3" s="294" t="s">
        <v>100</v>
      </c>
      <c r="I3" s="294"/>
      <c r="J3" s="292" t="s">
        <v>101</v>
      </c>
      <c r="K3" s="292"/>
      <c r="L3" s="64"/>
      <c r="M3" s="64"/>
      <c r="N3" s="64"/>
      <c r="O3" s="65"/>
    </row>
    <row r="4" spans="1:17" s="67" customFormat="1" x14ac:dyDescent="0.25">
      <c r="A4" s="66"/>
      <c r="B4" s="292" t="s">
        <v>102</v>
      </c>
      <c r="C4" s="292"/>
      <c r="D4" s="292" t="s">
        <v>103</v>
      </c>
      <c r="E4" s="292"/>
      <c r="F4" s="292" t="s">
        <v>104</v>
      </c>
      <c r="G4" s="292"/>
      <c r="H4" s="294"/>
      <c r="I4" s="294"/>
      <c r="J4" s="292" t="s">
        <v>105</v>
      </c>
      <c r="K4" s="292"/>
      <c r="L4" s="292" t="s">
        <v>89</v>
      </c>
      <c r="M4" s="292"/>
      <c r="N4" s="292" t="s">
        <v>106</v>
      </c>
      <c r="O4" s="293"/>
    </row>
    <row r="5" spans="1:17" ht="13.8" thickBot="1" x14ac:dyDescent="0.3">
      <c r="A5" s="68"/>
      <c r="B5" s="69" t="s">
        <v>107</v>
      </c>
      <c r="C5" s="69" t="s">
        <v>108</v>
      </c>
      <c r="D5" s="69" t="s">
        <v>107</v>
      </c>
      <c r="E5" s="69" t="s">
        <v>108</v>
      </c>
      <c r="F5" s="69" t="s">
        <v>107</v>
      </c>
      <c r="G5" s="69" t="s">
        <v>108</v>
      </c>
      <c r="H5" s="69" t="s">
        <v>107</v>
      </c>
      <c r="I5" s="69" t="s">
        <v>108</v>
      </c>
      <c r="J5" s="69" t="s">
        <v>107</v>
      </c>
      <c r="K5" s="69" t="s">
        <v>108</v>
      </c>
      <c r="L5" s="69" t="s">
        <v>107</v>
      </c>
      <c r="M5" s="69" t="s">
        <v>108</v>
      </c>
      <c r="N5" s="69" t="s">
        <v>107</v>
      </c>
      <c r="O5" s="70" t="s">
        <v>108</v>
      </c>
    </row>
    <row r="6" spans="1:17" ht="18.75" customHeight="1" x14ac:dyDescent="0.25">
      <c r="A6" s="71" t="s">
        <v>58</v>
      </c>
      <c r="B6" s="72">
        <v>1</v>
      </c>
      <c r="C6" s="73">
        <v>0.3</v>
      </c>
      <c r="D6" s="72">
        <v>4</v>
      </c>
      <c r="E6" s="73">
        <v>1.2</v>
      </c>
      <c r="F6" s="72">
        <v>272</v>
      </c>
      <c r="G6" s="73">
        <v>81.7</v>
      </c>
      <c r="H6" s="72">
        <v>9</v>
      </c>
      <c r="I6" s="73">
        <v>2.7</v>
      </c>
      <c r="J6" s="72">
        <v>46</v>
      </c>
      <c r="K6" s="73">
        <v>13.8</v>
      </c>
      <c r="L6" s="72">
        <v>1</v>
      </c>
      <c r="M6" s="73">
        <v>0.3</v>
      </c>
      <c r="N6" s="72">
        <f>SUM(B6,D6,F6,H6,J6,L6)</f>
        <v>333</v>
      </c>
      <c r="O6" s="74">
        <f>SUM(C6,E6,G6,I6,K6,M6)</f>
        <v>100</v>
      </c>
    </row>
    <row r="7" spans="1:17" ht="18.75" customHeight="1" x14ac:dyDescent="0.25">
      <c r="A7" s="75" t="s">
        <v>60</v>
      </c>
      <c r="B7" s="76">
        <v>86</v>
      </c>
      <c r="C7" s="77">
        <v>33.5</v>
      </c>
      <c r="D7" s="76">
        <v>158</v>
      </c>
      <c r="E7" s="77">
        <v>61.5</v>
      </c>
      <c r="F7" s="76">
        <v>11</v>
      </c>
      <c r="G7" s="77">
        <v>4.3</v>
      </c>
      <c r="H7" s="76">
        <v>0</v>
      </c>
      <c r="I7" s="77">
        <v>0</v>
      </c>
      <c r="J7" s="78">
        <v>0</v>
      </c>
      <c r="K7" s="79">
        <v>0</v>
      </c>
      <c r="L7" s="76">
        <v>2</v>
      </c>
      <c r="M7" s="77">
        <v>0.7</v>
      </c>
      <c r="N7" s="76">
        <f>SUM(B7,D7,F7,H7,J7,L7)</f>
        <v>257</v>
      </c>
      <c r="O7" s="80">
        <f>SUM(C7,E7,G7,I7,K7,M7)</f>
        <v>100</v>
      </c>
      <c r="P7" s="35"/>
    </row>
    <row r="8" spans="1:17" ht="18.75" customHeight="1" x14ac:dyDescent="0.25">
      <c r="A8" s="81" t="s">
        <v>61</v>
      </c>
      <c r="B8" s="82">
        <v>1</v>
      </c>
      <c r="C8" s="83">
        <v>5.9</v>
      </c>
      <c r="D8" s="82">
        <v>6</v>
      </c>
      <c r="E8" s="83">
        <v>35.299999999999997</v>
      </c>
      <c r="F8" s="82">
        <v>10</v>
      </c>
      <c r="G8" s="83">
        <v>58.8</v>
      </c>
      <c r="H8" s="82">
        <v>0</v>
      </c>
      <c r="I8" s="83">
        <v>0</v>
      </c>
      <c r="J8" s="84">
        <v>0</v>
      </c>
      <c r="K8" s="85">
        <v>0</v>
      </c>
      <c r="L8" s="82">
        <v>0</v>
      </c>
      <c r="M8" s="83">
        <v>0</v>
      </c>
      <c r="N8" s="82">
        <f>SUM(B8,D8,F8,H8,J8,L8)</f>
        <v>17</v>
      </c>
      <c r="O8" s="86">
        <f>SUM(C8,E8,G8,I8,K8)</f>
        <v>100</v>
      </c>
    </row>
    <row r="10" spans="1:17" x14ac:dyDescent="0.25">
      <c r="A10" s="28" t="s">
        <v>93</v>
      </c>
    </row>
    <row r="11" spans="1:17" x14ac:dyDescent="0.25">
      <c r="A11" s="28" t="s">
        <v>94</v>
      </c>
    </row>
    <row r="12" spans="1:17" x14ac:dyDescent="0.25">
      <c r="A12" s="30" t="s">
        <v>64</v>
      </c>
    </row>
    <row r="15" spans="1:17" x14ac:dyDescent="0.25">
      <c r="E15" s="37"/>
      <c r="F15" s="37"/>
      <c r="G15" s="37"/>
      <c r="H15" s="37"/>
      <c r="I15" s="37"/>
      <c r="J15" s="37"/>
      <c r="K15" s="37"/>
      <c r="L15" s="37"/>
      <c r="M15" s="37"/>
      <c r="N15" s="37"/>
      <c r="O15" s="37"/>
      <c r="P15" s="37"/>
      <c r="Q15" s="37"/>
    </row>
    <row r="16" spans="1:17" x14ac:dyDescent="0.25">
      <c r="A16" s="37"/>
      <c r="B16" s="37"/>
      <c r="C16" s="37"/>
      <c r="D16" s="37"/>
      <c r="E16" s="290"/>
      <c r="F16" s="290"/>
      <c r="G16" s="290"/>
      <c r="H16" s="51"/>
      <c r="I16" s="51"/>
      <c r="J16" s="37"/>
      <c r="K16" s="290"/>
      <c r="L16" s="290"/>
      <c r="M16" s="290"/>
      <c r="N16" s="51"/>
      <c r="O16" s="51"/>
      <c r="P16" s="37"/>
      <c r="Q16" s="37"/>
    </row>
    <row r="17" spans="1:17" x14ac:dyDescent="0.25">
      <c r="A17" s="37"/>
      <c r="B17" s="37"/>
      <c r="C17" s="37"/>
      <c r="D17" s="37"/>
      <c r="E17" s="290"/>
      <c r="F17" s="290"/>
      <c r="G17" s="290"/>
      <c r="H17" s="51"/>
      <c r="I17" s="51"/>
      <c r="J17" s="37"/>
      <c r="K17" s="290"/>
      <c r="L17" s="290"/>
      <c r="M17" s="290"/>
      <c r="N17" s="51"/>
      <c r="O17" s="51"/>
      <c r="P17" s="37"/>
      <c r="Q17" s="37"/>
    </row>
    <row r="18" spans="1:17" x14ac:dyDescent="0.25">
      <c r="A18" s="37"/>
      <c r="B18" s="37"/>
      <c r="C18" s="37"/>
      <c r="D18" s="37"/>
      <c r="E18" s="51"/>
      <c r="F18" s="87"/>
      <c r="G18" s="87"/>
      <c r="H18" s="87"/>
      <c r="I18" s="87"/>
      <c r="J18" s="37"/>
      <c r="K18" s="51"/>
      <c r="L18" s="87"/>
      <c r="M18" s="87"/>
      <c r="N18" s="87"/>
      <c r="O18" s="87"/>
      <c r="P18" s="37"/>
      <c r="Q18" s="37"/>
    </row>
    <row r="19" spans="1:17" x14ac:dyDescent="0.25">
      <c r="A19" s="37"/>
      <c r="B19" s="37"/>
      <c r="C19" s="37"/>
      <c r="D19" s="37"/>
      <c r="E19" s="51"/>
      <c r="F19" s="87"/>
      <c r="G19" s="87"/>
      <c r="H19" s="87"/>
      <c r="I19" s="87"/>
      <c r="J19" s="37"/>
      <c r="K19" s="51"/>
      <c r="L19" s="87"/>
      <c r="M19" s="87"/>
      <c r="N19" s="87"/>
      <c r="O19" s="87"/>
      <c r="P19" s="37"/>
      <c r="Q19" s="37"/>
    </row>
    <row r="20" spans="1:17" x14ac:dyDescent="0.25">
      <c r="A20" s="37"/>
      <c r="B20" s="290"/>
      <c r="C20" s="290"/>
      <c r="D20" s="290"/>
      <c r="E20" s="51"/>
      <c r="F20" s="51"/>
      <c r="G20" s="87"/>
      <c r="H20" s="87"/>
      <c r="I20" s="87"/>
      <c r="J20" s="37"/>
      <c r="K20" s="51"/>
      <c r="L20" s="87"/>
      <c r="M20" s="87"/>
      <c r="N20" s="87"/>
      <c r="O20" s="87"/>
      <c r="P20" s="37"/>
      <c r="Q20" s="37"/>
    </row>
    <row r="21" spans="1:17" x14ac:dyDescent="0.25">
      <c r="A21" s="37"/>
      <c r="B21" s="290"/>
      <c r="C21" s="290"/>
      <c r="D21" s="290"/>
      <c r="E21" s="51"/>
      <c r="F21" s="51"/>
      <c r="G21" s="87"/>
      <c r="H21" s="87"/>
      <c r="I21" s="87"/>
      <c r="J21" s="37"/>
      <c r="K21" s="51"/>
      <c r="L21" s="87"/>
      <c r="M21" s="87"/>
      <c r="N21" s="87"/>
      <c r="O21" s="87"/>
      <c r="P21" s="37"/>
      <c r="Q21" s="37"/>
    </row>
    <row r="22" spans="1:17" x14ac:dyDescent="0.25">
      <c r="A22" s="37"/>
      <c r="B22" s="51"/>
      <c r="C22" s="87"/>
      <c r="D22" s="87"/>
      <c r="E22" s="87"/>
      <c r="F22" s="87"/>
      <c r="G22" s="87"/>
      <c r="H22" s="87"/>
      <c r="I22" s="87"/>
      <c r="J22" s="37"/>
      <c r="K22" s="51"/>
      <c r="L22" s="87"/>
      <c r="M22" s="87"/>
      <c r="N22" s="87"/>
      <c r="O22" s="87"/>
      <c r="P22" s="37"/>
      <c r="Q22" s="37"/>
    </row>
    <row r="23" spans="1:17" x14ac:dyDescent="0.25">
      <c r="A23" s="37"/>
      <c r="B23" s="51"/>
      <c r="C23" s="87"/>
      <c r="D23" s="87"/>
      <c r="E23" s="87"/>
      <c r="F23" s="87"/>
      <c r="G23" s="37"/>
      <c r="H23" s="37"/>
    </row>
    <row r="24" spans="1:17" x14ac:dyDescent="0.25">
      <c r="A24" s="37"/>
      <c r="B24" s="51"/>
      <c r="C24" s="87"/>
      <c r="D24" s="87"/>
      <c r="E24" s="87"/>
      <c r="F24" s="87"/>
      <c r="G24" s="37"/>
      <c r="H24" s="37"/>
    </row>
    <row r="25" spans="1:17" x14ac:dyDescent="0.25">
      <c r="A25" s="37"/>
      <c r="B25" s="51"/>
      <c r="C25" s="87"/>
      <c r="D25" s="87"/>
      <c r="E25" s="87"/>
      <c r="F25" s="87"/>
      <c r="G25" s="37"/>
      <c r="H25" s="37"/>
    </row>
    <row r="26" spans="1:17" x14ac:dyDescent="0.25">
      <c r="A26" s="37"/>
      <c r="B26" s="51"/>
      <c r="C26" s="87"/>
      <c r="D26" s="87"/>
      <c r="E26" s="87"/>
      <c r="F26" s="87"/>
      <c r="G26" s="37"/>
      <c r="H26" s="37"/>
    </row>
    <row r="27" spans="1:17" x14ac:dyDescent="0.25">
      <c r="A27" s="37"/>
      <c r="B27" s="37"/>
      <c r="C27" s="37"/>
      <c r="D27" s="37"/>
      <c r="E27" s="37"/>
      <c r="F27" s="37"/>
      <c r="G27" s="37"/>
      <c r="H27" s="37"/>
    </row>
  </sheetData>
  <mergeCells count="17">
    <mergeCell ref="B20:B21"/>
    <mergeCell ref="C20:C21"/>
    <mergeCell ref="D20:D21"/>
    <mergeCell ref="L4:M4"/>
    <mergeCell ref="B4:C4"/>
    <mergeCell ref="N4:O4"/>
    <mergeCell ref="E16:E17"/>
    <mergeCell ref="F16:F17"/>
    <mergeCell ref="G16:G17"/>
    <mergeCell ref="K16:K17"/>
    <mergeCell ref="L16:L17"/>
    <mergeCell ref="M16:M17"/>
    <mergeCell ref="H3:I4"/>
    <mergeCell ref="J3:K3"/>
    <mergeCell ref="D4:E4"/>
    <mergeCell ref="F4:G4"/>
    <mergeCell ref="J4:K4"/>
  </mergeCells>
  <hyperlinks>
    <hyperlink ref="A2" location="TOC!A1" display="Return to Table of Contents"/>
  </hyperlinks>
  <pageMargins left="0.25" right="0.25" top="0.75" bottom="0.75" header="0.3" footer="0.3"/>
  <pageSetup scale="90" fitToHeight="0" orientation="landscape" r:id="rId1"/>
  <headerFooter>
    <oddHeader>&amp;L&amp;"Arial,Bold"2016-17&amp;"Arial,Regular" &amp;"Arial,Bold Italic"Survey of Allied Dental Education&amp;"Arial,Regular"
&amp;"Arial,Bold"Report 3: Dental Laboratory Technology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TOC</vt:lpstr>
      <vt:lpstr>Notes</vt:lpstr>
      <vt:lpstr>Glossary</vt:lpstr>
      <vt:lpstr>Tab1</vt:lpstr>
      <vt:lpstr>Fig1a-c</vt:lpstr>
      <vt:lpstr>Tab2</vt:lpstr>
      <vt:lpstr>Tab3</vt:lpstr>
      <vt:lpstr>Tab4</vt:lpstr>
      <vt:lpstr>Tab5</vt:lpstr>
      <vt:lpstr>Fig2</vt:lpstr>
      <vt:lpstr>Fig3a-b</vt:lpstr>
      <vt:lpstr>Fig4-6</vt:lpstr>
      <vt:lpstr>Tab6</vt:lpstr>
      <vt:lpstr>Tab7</vt:lpstr>
      <vt:lpstr>Tab8</vt:lpstr>
      <vt:lpstr>Tab9</vt:lpstr>
      <vt:lpstr>Fig7-8</vt:lpstr>
      <vt:lpstr>Tab10a-c</vt:lpstr>
      <vt:lpstr>Tab11a-c</vt:lpstr>
      <vt:lpstr>Fig9</vt:lpstr>
      <vt:lpstr>Tab12</vt:lpstr>
      <vt:lpstr>Tab13</vt:lpstr>
      <vt:lpstr>Fig10a-b</vt:lpstr>
      <vt:lpstr>Fig11 | Tab14</vt:lpstr>
      <vt:lpstr>Tab15a-b</vt:lpstr>
      <vt:lpstr>Fig12a-c</vt:lpstr>
      <vt:lpstr>Tab16</vt:lpstr>
      <vt:lpstr>Tab17</vt:lpstr>
      <vt:lpstr>Tab18</vt:lpstr>
      <vt:lpstr>'Fig10a-b'!Print_Area</vt:lpstr>
      <vt:lpstr>'Fig11 | Tab14'!Print_Area</vt:lpstr>
      <vt:lpstr>'Fig12a-c'!Print_Area</vt:lpstr>
      <vt:lpstr>'Fig1a-c'!Print_Area</vt:lpstr>
      <vt:lpstr>'Fig2'!Print_Area</vt:lpstr>
      <vt:lpstr>'Fig3a-b'!Print_Area</vt:lpstr>
      <vt:lpstr>'Fig4-6'!Print_Area</vt:lpstr>
      <vt:lpstr>'Fig7-8'!Print_Area</vt:lpstr>
      <vt:lpstr>'Fig9'!Print_Area</vt:lpstr>
      <vt:lpstr>Glossary!Print_Area</vt:lpstr>
      <vt:lpstr>Notes!Print_Area</vt:lpstr>
      <vt:lpstr>'Tab1'!Print_Area</vt:lpstr>
      <vt:lpstr>'Tab10a-c'!Print_Area</vt:lpstr>
      <vt:lpstr>'Tab11a-c'!Print_Area</vt:lpstr>
      <vt:lpstr>'Tab13'!Print_Area</vt:lpstr>
      <vt:lpstr>'Tab15a-b'!Print_Area</vt:lpstr>
      <vt:lpstr>'Tab17'!Print_Area</vt:lpstr>
      <vt:lpstr>'Tab2'!Print_Area</vt:lpstr>
      <vt:lpstr>'Tab3'!Print_Area</vt:lpstr>
      <vt:lpstr>'Tab4'!Print_Area</vt:lpstr>
      <vt:lpstr>'Tab5'!Print_Area</vt:lpstr>
      <vt:lpstr>'Tab6'!Print_Area</vt:lpstr>
      <vt:lpstr>'Tab7'!Print_Area</vt:lpstr>
      <vt:lpstr>'Tab9'!Print_Area</vt:lpstr>
      <vt:lpstr>TOC!Print_Area</vt:lpstr>
      <vt:lpstr>Glossary!Print_Titles</vt:lpstr>
      <vt:lpstr>'Tab10a-c'!Print_Titles</vt:lpstr>
      <vt:lpstr>'Tab18'!Print_Titles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Survey of Allied Dental Education-Report 3: Dental Laboratory Technology Education Programs</dc:title>
  <dc:creator/>
  <cp:lastModifiedBy/>
  <dcterms:created xsi:type="dcterms:W3CDTF">2017-12-12T15:16:45Z</dcterms:created>
  <dcterms:modified xsi:type="dcterms:W3CDTF">2017-12-12T15:27:51Z</dcterms:modified>
</cp:coreProperties>
</file>